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<sst xmlns="http://schemas.openxmlformats.org/spreadsheetml/2006/main" count="1362" uniqueCount="135">
  <si>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485</t>
  </si>
  <si>
    <t xml:space="preserve"> Río Riaza desde inicio tramo piscícola en Riaza hasta fin de tramo piscícola en Ribota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</si>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</sst>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1454387"/>
        <c:axId val="35980620"/>
      </c:lineChart>
      <c:dateAx>
        <c:axId val="1145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80620"/>
        <c:crosses val="autoZero"/>
        <c:auto val="0"/>
        <c:majorUnit val="1"/>
        <c:majorTimeUnit val="years"/>
        <c:noMultiLvlLbl val="0"/>
      </c:dateAx>
      <c:valAx>
        <c:axId val="35980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5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6761725"/>
        <c:axId val="63984614"/>
      </c:lineChart>
      <c:catAx>
        <c:axId val="6676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7617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906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5390125"/>
        <c:axId val="28749078"/>
      </c:lineChart>
      <c:catAx>
        <c:axId val="55390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49078"/>
        <c:crosses val="autoZero"/>
        <c:auto val="1"/>
        <c:lblOffset val="100"/>
        <c:noMultiLvlLbl val="0"/>
      </c:catAx>
      <c:valAx>
        <c:axId val="2874907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0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415111"/>
        <c:axId val="46973952"/>
      </c:lineChart>
      <c:dateAx>
        <c:axId val="57415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3952"/>
        <c:crosses val="autoZero"/>
        <c:auto val="0"/>
        <c:majorUnit val="1"/>
        <c:majorTimeUnit val="years"/>
        <c:noMultiLvlLbl val="0"/>
      </c:dateAx>
      <c:valAx>
        <c:axId val="4697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5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0112385"/>
        <c:axId val="46793738"/>
      </c:barChart>
      <c:catAx>
        <c:axId val="20112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112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8490459"/>
        <c:axId val="32196404"/>
      </c:barChart>
      <c:catAx>
        <c:axId val="18490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96404"/>
        <c:crosses val="autoZero"/>
        <c:auto val="1"/>
        <c:lblOffset val="100"/>
        <c:tickLblSkip val="1"/>
        <c:noMultiLvlLbl val="0"/>
      </c:catAx>
      <c:valAx>
        <c:axId val="321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49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1332181"/>
        <c:axId val="57771902"/>
      </c:barChart>
      <c:catAx>
        <c:axId val="2133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33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0185071"/>
        <c:axId val="49012456"/>
      </c:barChart>
      <c:catAx>
        <c:axId val="5018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18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8458921"/>
        <c:axId val="10585970"/>
      </c:lineChart>
      <c:catAx>
        <c:axId val="38458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458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8164867"/>
        <c:axId val="52157212"/>
      </c:lineChart>
      <c:catAx>
        <c:axId val="28164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1648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</v>
      </c>
      <c r="C2" s="5">
        <v>1940</v>
      </c>
      <c r="D2" s="5">
        <v>10</v>
      </c>
      <c r="E2" s="28">
        <v>0.4304301196</v>
      </c>
      <c r="F2" s="28">
        <v>1.32212638272</v>
      </c>
      <c r="H2" t="s">
        <v>130</v>
      </c>
      <c r="I2" t="s">
        <v>133</v>
      </c>
    </row>
    <row r="3" spans="1:9" ht="12.75">
      <c r="A3" s="30" t="s">
        <v>0</v>
      </c>
      <c r="B3" s="30">
        <v>2</v>
      </c>
      <c r="C3" s="5">
        <v>1940</v>
      </c>
      <c r="D3" s="5">
        <v>11</v>
      </c>
      <c r="E3" s="28">
        <v>1.32561229575</v>
      </c>
      <c r="F3" s="28">
        <v>3.78702634425</v>
      </c>
      <c r="H3" t="s">
        <v>131</v>
      </c>
      <c r="I3" t="s">
        <v>132</v>
      </c>
    </row>
    <row r="4" spans="1:14" ht="12.75">
      <c r="A4" s="30" t="s">
        <v>0</v>
      </c>
      <c r="B4" s="30">
        <v>2</v>
      </c>
      <c r="C4" s="5">
        <v>1940</v>
      </c>
      <c r="D4" s="5">
        <v>12</v>
      </c>
      <c r="E4" s="28">
        <v>0.68279716736</v>
      </c>
      <c r="F4" s="28">
        <v>1.45207648432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</v>
      </c>
      <c r="C5" s="5">
        <v>1941</v>
      </c>
      <c r="D5" s="5">
        <v>1</v>
      </c>
      <c r="E5" s="28">
        <v>3.36851758875</v>
      </c>
      <c r="F5" s="28">
        <v>6.23279532095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</v>
      </c>
      <c r="C6" s="5">
        <v>1941</v>
      </c>
      <c r="D6" s="5">
        <v>2</v>
      </c>
      <c r="E6" s="28">
        <v>3.36757218594</v>
      </c>
      <c r="F6" s="28">
        <v>6.91635899189</v>
      </c>
      <c r="I6" s="26"/>
      <c r="J6" s="36">
        <f>AVERAGE(E2:E793)*12</f>
        <v>7.296558000962726</v>
      </c>
      <c r="K6" s="36">
        <f>AVERAGE(F2:F793)*12</f>
        <v>17.99714899289588</v>
      </c>
      <c r="L6" t="s">
        <v>104</v>
      </c>
    </row>
    <row r="7" spans="1:12" ht="12.75">
      <c r="A7" s="30" t="s">
        <v>0</v>
      </c>
      <c r="B7" s="30">
        <v>2</v>
      </c>
      <c r="C7" s="5">
        <v>1941</v>
      </c>
      <c r="D7" s="5">
        <v>3</v>
      </c>
      <c r="E7" s="28">
        <v>2.17068262144</v>
      </c>
      <c r="F7" s="28">
        <v>5.378947778560001</v>
      </c>
      <c r="J7" s="36">
        <f>AVERAGE(E482:E793)*12</f>
        <v>4.223651734942693</v>
      </c>
      <c r="K7" s="36">
        <f>AVERAGE(F482:F793)*12</f>
        <v>10.629673081006153</v>
      </c>
      <c r="L7" t="s">
        <v>105</v>
      </c>
    </row>
    <row r="8" spans="1:6" ht="12.75">
      <c r="A8" s="30" t="s">
        <v>0</v>
      </c>
      <c r="B8" s="30">
        <v>2</v>
      </c>
      <c r="C8" s="5">
        <v>1941</v>
      </c>
      <c r="D8" s="5">
        <v>4</v>
      </c>
      <c r="E8" s="28">
        <v>2.01246626555</v>
      </c>
      <c r="F8" s="28">
        <v>4.756235553290001</v>
      </c>
    </row>
    <row r="9" spans="1:6" ht="12.75">
      <c r="A9" s="30" t="s">
        <v>0</v>
      </c>
      <c r="B9" s="30">
        <v>2</v>
      </c>
      <c r="C9" s="5">
        <v>1941</v>
      </c>
      <c r="D9" s="5">
        <v>5</v>
      </c>
      <c r="E9" s="28">
        <v>2.57587168821</v>
      </c>
      <c r="F9" s="28">
        <v>6.47467747364</v>
      </c>
    </row>
    <row r="10" spans="1:6" ht="12.75">
      <c r="A10" s="30" t="s">
        <v>0</v>
      </c>
      <c r="B10" s="30">
        <v>2</v>
      </c>
      <c r="C10" s="5">
        <v>1941</v>
      </c>
      <c r="D10" s="5">
        <v>6</v>
      </c>
      <c r="E10" s="28">
        <v>1.02712213944</v>
      </c>
      <c r="F10" s="28">
        <v>2.19427759296</v>
      </c>
    </row>
    <row r="11" spans="1:11" ht="12.75">
      <c r="A11" s="30" t="s">
        <v>0</v>
      </c>
      <c r="B11" s="30">
        <v>2</v>
      </c>
      <c r="C11" s="5">
        <v>1941</v>
      </c>
      <c r="D11" s="5">
        <v>7</v>
      </c>
      <c r="E11" s="28">
        <v>0.280580343</v>
      </c>
      <c r="F11" s="28">
        <v>0.6016948071</v>
      </c>
      <c r="K11" s="34"/>
    </row>
    <row r="12" spans="1:6" ht="12.75">
      <c r="A12" s="30" t="s">
        <v>0</v>
      </c>
      <c r="B12" s="30">
        <v>2</v>
      </c>
      <c r="C12" s="5">
        <v>1941</v>
      </c>
      <c r="D12" s="5">
        <v>8</v>
      </c>
      <c r="E12" s="28">
        <v>0.17313047983</v>
      </c>
      <c r="F12" s="28">
        <v>0.27380547348</v>
      </c>
    </row>
    <row r="13" spans="1:6" ht="12.75">
      <c r="A13" s="30" t="s">
        <v>0</v>
      </c>
      <c r="B13" s="30">
        <v>2</v>
      </c>
      <c r="C13" s="5">
        <v>1941</v>
      </c>
      <c r="D13" s="5">
        <v>9</v>
      </c>
      <c r="E13" s="28">
        <v>0.13889714222</v>
      </c>
      <c r="F13" s="28">
        <v>0.30582857111</v>
      </c>
    </row>
    <row r="14" spans="1:6" ht="12.75">
      <c r="A14" s="30" t="s">
        <v>0</v>
      </c>
      <c r="B14" s="30">
        <v>2</v>
      </c>
      <c r="C14" s="5">
        <v>1941</v>
      </c>
      <c r="D14" s="5">
        <v>10</v>
      </c>
      <c r="E14" s="28">
        <v>0.13330166276</v>
      </c>
      <c r="F14" s="28">
        <v>0.22851713616</v>
      </c>
    </row>
    <row r="15" spans="1:6" ht="12.75">
      <c r="A15" s="30" t="s">
        <v>0</v>
      </c>
      <c r="B15" s="30">
        <v>2</v>
      </c>
      <c r="C15" s="5">
        <v>1941</v>
      </c>
      <c r="D15" s="5">
        <v>11</v>
      </c>
      <c r="E15" s="28">
        <v>0.32477850705</v>
      </c>
      <c r="F15" s="28">
        <v>0.96683619396</v>
      </c>
    </row>
    <row r="16" spans="1:6" ht="12.75">
      <c r="A16" s="30" t="s">
        <v>0</v>
      </c>
      <c r="B16" s="30">
        <v>2</v>
      </c>
      <c r="C16" s="5">
        <v>1941</v>
      </c>
      <c r="D16" s="5">
        <v>12</v>
      </c>
      <c r="E16" s="28">
        <v>0.35524283277</v>
      </c>
      <c r="F16" s="28">
        <v>0.60913107262</v>
      </c>
    </row>
    <row r="17" spans="1:6" ht="12.75">
      <c r="A17" s="30" t="s">
        <v>0</v>
      </c>
      <c r="B17" s="30">
        <v>2</v>
      </c>
      <c r="C17" s="5">
        <v>1942</v>
      </c>
      <c r="D17" s="5">
        <v>1</v>
      </c>
      <c r="E17" s="28">
        <v>0.7228682055</v>
      </c>
      <c r="F17" s="28">
        <v>2.00416066938</v>
      </c>
    </row>
    <row r="18" spans="1:6" ht="12.75">
      <c r="A18" s="30" t="s">
        <v>0</v>
      </c>
      <c r="B18" s="30">
        <v>2</v>
      </c>
      <c r="C18" s="5">
        <v>1942</v>
      </c>
      <c r="D18" s="5">
        <v>2</v>
      </c>
      <c r="E18" s="28">
        <v>0.3336134445</v>
      </c>
      <c r="F18" s="28">
        <v>0.6949579815</v>
      </c>
    </row>
    <row r="19" spans="1:6" ht="12.75">
      <c r="A19" s="30" t="s">
        <v>0</v>
      </c>
      <c r="B19" s="30">
        <v>2</v>
      </c>
      <c r="C19" s="5">
        <v>1942</v>
      </c>
      <c r="D19" s="5">
        <v>3</v>
      </c>
      <c r="E19" s="28">
        <v>0.6145538828</v>
      </c>
      <c r="F19" s="28">
        <v>2.35227281465</v>
      </c>
    </row>
    <row r="20" spans="1:6" ht="12.75">
      <c r="A20" s="30" t="s">
        <v>0</v>
      </c>
      <c r="B20" s="30">
        <v>2</v>
      </c>
      <c r="C20" s="5">
        <v>1942</v>
      </c>
      <c r="D20" s="5">
        <v>4</v>
      </c>
      <c r="E20" s="28">
        <v>0.73764739116</v>
      </c>
      <c r="F20" s="28">
        <v>2.34439624824</v>
      </c>
    </row>
    <row r="21" spans="1:6" ht="12.75">
      <c r="A21" s="30" t="s">
        <v>0</v>
      </c>
      <c r="B21" s="30">
        <v>2</v>
      </c>
      <c r="C21" s="5">
        <v>1942</v>
      </c>
      <c r="D21" s="5">
        <v>5</v>
      </c>
      <c r="E21" s="28">
        <v>0.37032043728</v>
      </c>
      <c r="F21" s="28">
        <v>1.0797863778</v>
      </c>
    </row>
    <row r="22" spans="1:6" ht="12.75">
      <c r="A22" s="30" t="s">
        <v>0</v>
      </c>
      <c r="B22" s="30">
        <v>2</v>
      </c>
      <c r="C22" s="5">
        <v>1942</v>
      </c>
      <c r="D22" s="5">
        <v>6</v>
      </c>
      <c r="E22" s="28">
        <v>0.2317960414</v>
      </c>
      <c r="F22" s="28">
        <v>0.6670544958</v>
      </c>
    </row>
    <row r="23" spans="1:6" ht="12.75">
      <c r="A23" s="30" t="s">
        <v>0</v>
      </c>
      <c r="B23" s="30">
        <v>2</v>
      </c>
      <c r="C23" s="5">
        <v>1942</v>
      </c>
      <c r="D23" s="5">
        <v>7</v>
      </c>
      <c r="E23" s="28">
        <v>0.03637144392</v>
      </c>
      <c r="F23" s="28">
        <v>0.04042941504</v>
      </c>
    </row>
    <row r="24" spans="1:6" ht="12.75">
      <c r="A24" s="30" t="s">
        <v>0</v>
      </c>
      <c r="B24" s="30">
        <v>2</v>
      </c>
      <c r="C24" s="5">
        <v>1942</v>
      </c>
      <c r="D24" s="5">
        <v>8</v>
      </c>
      <c r="E24" s="28">
        <v>0.34816219536</v>
      </c>
      <c r="F24" s="28">
        <v>0.9951108530999999</v>
      </c>
    </row>
    <row r="25" spans="1:6" ht="12.75">
      <c r="A25" s="30" t="s">
        <v>0</v>
      </c>
      <c r="B25" s="30">
        <v>2</v>
      </c>
      <c r="C25" s="5">
        <v>1942</v>
      </c>
      <c r="D25" s="5">
        <v>9</v>
      </c>
      <c r="E25" s="28">
        <v>0.19682556044</v>
      </c>
      <c r="F25" s="28">
        <v>0.61722402536</v>
      </c>
    </row>
    <row r="26" spans="1:6" ht="12.75">
      <c r="A26" s="30" t="s">
        <v>0</v>
      </c>
      <c r="B26" s="30">
        <v>2</v>
      </c>
      <c r="C26" s="5">
        <v>1942</v>
      </c>
      <c r="D26" s="5">
        <v>10</v>
      </c>
      <c r="E26" s="28">
        <v>0.39516908013</v>
      </c>
      <c r="F26" s="28">
        <v>1.32046121577</v>
      </c>
    </row>
    <row r="27" spans="1:6" ht="12.75">
      <c r="A27" s="30" t="s">
        <v>0</v>
      </c>
      <c r="B27" s="30">
        <v>2</v>
      </c>
      <c r="C27" s="5">
        <v>1942</v>
      </c>
      <c r="D27" s="5">
        <v>11</v>
      </c>
      <c r="E27" s="28">
        <v>0.3242693754</v>
      </c>
      <c r="F27" s="28">
        <v>0.90095298615</v>
      </c>
    </row>
    <row r="28" spans="1:6" ht="12.75">
      <c r="A28" s="30" t="s">
        <v>0</v>
      </c>
      <c r="B28" s="30">
        <v>2</v>
      </c>
      <c r="C28" s="5">
        <v>1942</v>
      </c>
      <c r="D28" s="5">
        <v>12</v>
      </c>
      <c r="E28" s="28">
        <v>0.43924490649</v>
      </c>
      <c r="F28" s="28">
        <v>1.4434098615</v>
      </c>
    </row>
    <row r="29" spans="1:6" ht="12.75">
      <c r="A29" s="30" t="s">
        <v>0</v>
      </c>
      <c r="B29" s="30">
        <v>2</v>
      </c>
      <c r="C29" s="5">
        <v>1943</v>
      </c>
      <c r="D29" s="5">
        <v>1</v>
      </c>
      <c r="E29" s="28">
        <v>1.50829850242</v>
      </c>
      <c r="F29" s="28">
        <v>4.53126734186</v>
      </c>
    </row>
    <row r="30" spans="1:6" ht="12.75">
      <c r="A30" s="30" t="s">
        <v>0</v>
      </c>
      <c r="B30" s="30">
        <v>2</v>
      </c>
      <c r="C30" s="5">
        <v>1943</v>
      </c>
      <c r="D30" s="5">
        <v>2</v>
      </c>
      <c r="E30" s="28">
        <v>0.59326626864</v>
      </c>
      <c r="F30" s="28">
        <v>1.3519187811</v>
      </c>
    </row>
    <row r="31" spans="1:6" ht="12.75">
      <c r="A31" s="30" t="s">
        <v>0</v>
      </c>
      <c r="B31" s="30">
        <v>2</v>
      </c>
      <c r="C31" s="5">
        <v>1943</v>
      </c>
      <c r="D31" s="5">
        <v>3</v>
      </c>
      <c r="E31" s="28">
        <v>0.2297455974</v>
      </c>
      <c r="F31" s="28">
        <v>0.86052200454</v>
      </c>
    </row>
    <row r="32" spans="1:6" ht="12.75">
      <c r="A32" s="30" t="s">
        <v>0</v>
      </c>
      <c r="B32" s="30">
        <v>2</v>
      </c>
      <c r="C32" s="5">
        <v>1943</v>
      </c>
      <c r="D32" s="5">
        <v>4</v>
      </c>
      <c r="E32" s="28">
        <v>0.81389019156</v>
      </c>
      <c r="F32" s="28">
        <v>2.76896269488</v>
      </c>
    </row>
    <row r="33" spans="1:6" ht="12.75">
      <c r="A33" s="30" t="s">
        <v>0</v>
      </c>
      <c r="B33" s="30">
        <v>2</v>
      </c>
      <c r="C33" s="5">
        <v>1943</v>
      </c>
      <c r="D33" s="5">
        <v>5</v>
      </c>
      <c r="E33" s="28">
        <v>0.7643049891</v>
      </c>
      <c r="F33" s="28">
        <v>2.5925680347</v>
      </c>
    </row>
    <row r="34" spans="1:6" ht="12.75">
      <c r="A34" s="30" t="s">
        <v>0</v>
      </c>
      <c r="B34" s="30">
        <v>2</v>
      </c>
      <c r="C34" s="5">
        <v>1943</v>
      </c>
      <c r="D34" s="5">
        <v>6</v>
      </c>
      <c r="E34" s="28">
        <v>0.0817111854</v>
      </c>
      <c r="F34" s="28">
        <v>0.16830550932</v>
      </c>
    </row>
    <row r="35" spans="1:6" ht="12.75">
      <c r="A35" s="30" t="s">
        <v>0</v>
      </c>
      <c r="B35" s="30">
        <v>2</v>
      </c>
      <c r="C35" s="5">
        <v>1943</v>
      </c>
      <c r="D35" s="5">
        <v>7</v>
      </c>
      <c r="E35" s="28">
        <v>0.10442017872</v>
      </c>
      <c r="F35" s="28">
        <v>0.34715876832000003</v>
      </c>
    </row>
    <row r="36" spans="1:6" ht="12.75">
      <c r="A36" s="30" t="s">
        <v>0</v>
      </c>
      <c r="B36" s="30">
        <v>2</v>
      </c>
      <c r="C36" s="5">
        <v>1943</v>
      </c>
      <c r="D36" s="5">
        <v>8</v>
      </c>
      <c r="E36" s="28">
        <v>0.0862115128</v>
      </c>
      <c r="F36" s="28">
        <v>0.1393128072</v>
      </c>
    </row>
    <row r="37" spans="1:6" ht="12.75">
      <c r="A37" s="30" t="s">
        <v>0</v>
      </c>
      <c r="B37" s="30">
        <v>2</v>
      </c>
      <c r="C37" s="5">
        <v>1943</v>
      </c>
      <c r="D37" s="5">
        <v>9</v>
      </c>
      <c r="E37" s="28">
        <v>0.1093155657</v>
      </c>
      <c r="F37" s="28">
        <v>0.36609327561</v>
      </c>
    </row>
    <row r="38" spans="1:6" ht="12.75">
      <c r="A38" s="30" t="s">
        <v>0</v>
      </c>
      <c r="B38" s="30">
        <v>2</v>
      </c>
      <c r="C38" s="5">
        <v>1943</v>
      </c>
      <c r="D38" s="5">
        <v>10</v>
      </c>
      <c r="E38" s="28">
        <v>0.15509404854</v>
      </c>
      <c r="F38" s="28">
        <v>0.52167998052</v>
      </c>
    </row>
    <row r="39" spans="1:6" ht="12.75">
      <c r="A39" s="30" t="s">
        <v>0</v>
      </c>
      <c r="B39" s="30">
        <v>2</v>
      </c>
      <c r="C39" s="5">
        <v>1943</v>
      </c>
      <c r="D39" s="5">
        <v>11</v>
      </c>
      <c r="E39" s="28">
        <v>0.14314771956</v>
      </c>
      <c r="F39" s="28">
        <v>0.22274555454</v>
      </c>
    </row>
    <row r="40" spans="1:6" ht="12.75">
      <c r="A40" s="30" t="s">
        <v>0</v>
      </c>
      <c r="B40" s="30">
        <v>2</v>
      </c>
      <c r="C40" s="5">
        <v>1943</v>
      </c>
      <c r="D40" s="5">
        <v>12</v>
      </c>
      <c r="E40" s="28">
        <v>0.65888741182</v>
      </c>
      <c r="F40" s="28">
        <v>1.76495785994</v>
      </c>
    </row>
    <row r="41" spans="1:6" ht="12.75">
      <c r="A41" s="30" t="s">
        <v>0</v>
      </c>
      <c r="B41" s="30">
        <v>2</v>
      </c>
      <c r="C41" s="5">
        <v>1944</v>
      </c>
      <c r="D41" s="5">
        <v>1</v>
      </c>
      <c r="E41" s="28">
        <v>0.21204819328</v>
      </c>
      <c r="F41" s="28">
        <v>0.34281124416</v>
      </c>
    </row>
    <row r="42" spans="1:6" ht="12.75">
      <c r="A42" s="30" t="s">
        <v>0</v>
      </c>
      <c r="B42" s="30">
        <v>2</v>
      </c>
      <c r="C42" s="5">
        <v>1944</v>
      </c>
      <c r="D42" s="5">
        <v>2</v>
      </c>
      <c r="E42" s="28">
        <v>0.1122954415</v>
      </c>
      <c r="F42" s="28">
        <v>0.17276221732</v>
      </c>
    </row>
    <row r="43" spans="1:6" ht="12.75">
      <c r="A43" s="30" t="s">
        <v>0</v>
      </c>
      <c r="B43" s="30">
        <v>2</v>
      </c>
      <c r="C43" s="5">
        <v>1944</v>
      </c>
      <c r="D43" s="5">
        <v>3</v>
      </c>
      <c r="E43" s="28">
        <v>0.20814759618</v>
      </c>
      <c r="F43" s="28">
        <v>0.78653474016</v>
      </c>
    </row>
    <row r="44" spans="1:6" ht="12.75">
      <c r="A44" s="30" t="s">
        <v>0</v>
      </c>
      <c r="B44" s="30">
        <v>2</v>
      </c>
      <c r="C44" s="5">
        <v>1944</v>
      </c>
      <c r="D44" s="5">
        <v>4</v>
      </c>
      <c r="E44" s="28">
        <v>0.42711369636</v>
      </c>
      <c r="F44" s="28">
        <v>1.68058495722</v>
      </c>
    </row>
    <row r="45" spans="1:6" ht="12.75">
      <c r="A45" s="30" t="s">
        <v>0</v>
      </c>
      <c r="B45" s="30">
        <v>2</v>
      </c>
      <c r="C45" s="5">
        <v>1944</v>
      </c>
      <c r="D45" s="5">
        <v>5</v>
      </c>
      <c r="E45" s="28">
        <v>0.27906936336</v>
      </c>
      <c r="F45" s="28">
        <v>1.07851283878</v>
      </c>
    </row>
    <row r="46" spans="1:6" ht="12.75">
      <c r="A46" s="30" t="s">
        <v>0</v>
      </c>
      <c r="B46" s="30">
        <v>2</v>
      </c>
      <c r="C46" s="5">
        <v>1944</v>
      </c>
      <c r="D46" s="5">
        <v>6</v>
      </c>
      <c r="E46" s="28">
        <v>0.21386289317</v>
      </c>
      <c r="F46" s="28">
        <v>0.70542296502</v>
      </c>
    </row>
    <row r="47" spans="1:6" ht="12.75">
      <c r="A47" s="30" t="s">
        <v>0</v>
      </c>
      <c r="B47" s="30">
        <v>2</v>
      </c>
      <c r="C47" s="5">
        <v>1944</v>
      </c>
      <c r="D47" s="5">
        <v>7</v>
      </c>
      <c r="E47" s="28">
        <v>0.08090340212</v>
      </c>
      <c r="F47" s="28">
        <v>0.1198787641</v>
      </c>
    </row>
    <row r="48" spans="1:6" ht="12.75">
      <c r="A48" s="30" t="s">
        <v>0</v>
      </c>
      <c r="B48" s="30">
        <v>2</v>
      </c>
      <c r="C48" s="5">
        <v>1944</v>
      </c>
      <c r="D48" s="5">
        <v>8</v>
      </c>
      <c r="E48" s="28">
        <v>0.0849970814</v>
      </c>
      <c r="F48" s="28">
        <v>0.1838879168</v>
      </c>
    </row>
    <row r="49" spans="1:6" ht="12.75">
      <c r="A49" s="30" t="s">
        <v>0</v>
      </c>
      <c r="B49" s="30">
        <v>2</v>
      </c>
      <c r="C49" s="5">
        <v>1944</v>
      </c>
      <c r="D49" s="5">
        <v>9</v>
      </c>
      <c r="E49" s="28">
        <v>0.1035833888</v>
      </c>
      <c r="F49" s="28">
        <v>0.37794594704</v>
      </c>
    </row>
    <row r="50" spans="1:6" ht="12.75">
      <c r="A50" s="30" t="s">
        <v>0</v>
      </c>
      <c r="B50" s="30">
        <v>2</v>
      </c>
      <c r="C50" s="5">
        <v>1944</v>
      </c>
      <c r="D50" s="5">
        <v>10</v>
      </c>
      <c r="E50" s="28">
        <v>0.16250310412</v>
      </c>
      <c r="F50" s="28">
        <v>0.58701049506</v>
      </c>
    </row>
    <row r="51" spans="1:6" ht="12.75">
      <c r="A51" s="30" t="s">
        <v>0</v>
      </c>
      <c r="B51" s="30">
        <v>2</v>
      </c>
      <c r="C51" s="5">
        <v>1944</v>
      </c>
      <c r="D51" s="5">
        <v>11</v>
      </c>
      <c r="E51" s="28">
        <v>0.1719732905</v>
      </c>
      <c r="F51" s="28">
        <v>0.47895365056</v>
      </c>
    </row>
    <row r="52" spans="1:6" ht="12.75">
      <c r="A52" s="30" t="s">
        <v>0</v>
      </c>
      <c r="B52" s="30">
        <v>2</v>
      </c>
      <c r="C52" s="5">
        <v>1944</v>
      </c>
      <c r="D52" s="5">
        <v>12</v>
      </c>
      <c r="E52" s="28">
        <v>0.43687542243</v>
      </c>
      <c r="F52" s="28">
        <v>1.31316034406</v>
      </c>
    </row>
    <row r="53" spans="1:6" ht="12.75">
      <c r="A53" s="30" t="s">
        <v>0</v>
      </c>
      <c r="B53" s="30">
        <v>2</v>
      </c>
      <c r="C53" s="5">
        <v>1945</v>
      </c>
      <c r="D53" s="5">
        <v>1</v>
      </c>
      <c r="E53" s="28">
        <v>0.6325809642</v>
      </c>
      <c r="F53" s="28">
        <v>0.8741118809999999</v>
      </c>
    </row>
    <row r="54" spans="1:6" ht="12.75">
      <c r="A54" s="30" t="s">
        <v>0</v>
      </c>
      <c r="B54" s="30">
        <v>2</v>
      </c>
      <c r="C54" s="5">
        <v>1945</v>
      </c>
      <c r="D54" s="5">
        <v>2</v>
      </c>
      <c r="E54" s="28">
        <v>0.21580614118</v>
      </c>
      <c r="F54" s="28">
        <v>0.52487524019</v>
      </c>
    </row>
    <row r="55" spans="1:6" ht="12.75">
      <c r="A55" s="30" t="s">
        <v>0</v>
      </c>
      <c r="B55" s="30">
        <v>2</v>
      </c>
      <c r="C55" s="5">
        <v>1945</v>
      </c>
      <c r="D55" s="5">
        <v>3</v>
      </c>
      <c r="E55" s="28">
        <v>0.10017153184</v>
      </c>
      <c r="F55" s="28">
        <v>0.51693456848</v>
      </c>
    </row>
    <row r="56" spans="1:6" ht="12.75">
      <c r="A56" s="30" t="s">
        <v>0</v>
      </c>
      <c r="B56" s="30">
        <v>2</v>
      </c>
      <c r="C56" s="5">
        <v>1945</v>
      </c>
      <c r="D56" s="5">
        <v>4</v>
      </c>
      <c r="E56" s="28">
        <v>0.07016025016</v>
      </c>
      <c r="F56" s="28">
        <v>0.37772320516</v>
      </c>
    </row>
    <row r="57" spans="1:6" ht="12.75">
      <c r="A57" s="30" t="s">
        <v>0</v>
      </c>
      <c r="B57" s="30">
        <v>2</v>
      </c>
      <c r="C57" s="5">
        <v>1945</v>
      </c>
      <c r="D57" s="5">
        <v>5</v>
      </c>
      <c r="E57" s="28">
        <v>0.07143639165</v>
      </c>
      <c r="F57" s="28">
        <v>0.3508320559</v>
      </c>
    </row>
    <row r="58" spans="1:6" ht="12.75">
      <c r="A58" s="30" t="s">
        <v>0</v>
      </c>
      <c r="B58" s="30">
        <v>2</v>
      </c>
      <c r="C58" s="5">
        <v>1945</v>
      </c>
      <c r="D58" s="5">
        <v>6</v>
      </c>
      <c r="E58" s="28">
        <v>0.09030541104</v>
      </c>
      <c r="F58" s="28">
        <v>0.37627254759</v>
      </c>
    </row>
    <row r="59" spans="1:6" ht="12.75">
      <c r="A59" s="30" t="s">
        <v>0</v>
      </c>
      <c r="B59" s="30">
        <v>2</v>
      </c>
      <c r="C59" s="5">
        <v>1945</v>
      </c>
      <c r="D59" s="5">
        <v>7</v>
      </c>
      <c r="E59" s="28">
        <v>0.08652591122</v>
      </c>
      <c r="F59" s="28">
        <v>0.12360844552</v>
      </c>
    </row>
    <row r="60" spans="1:6" ht="12.75">
      <c r="A60" s="30" t="s">
        <v>0</v>
      </c>
      <c r="B60" s="30">
        <v>2</v>
      </c>
      <c r="C60" s="5">
        <v>1945</v>
      </c>
      <c r="D60" s="5">
        <v>8</v>
      </c>
      <c r="E60" s="28">
        <v>0.08481554625</v>
      </c>
      <c r="F60" s="28">
        <v>0.37384716625</v>
      </c>
    </row>
    <row r="61" spans="1:6" ht="12.75">
      <c r="A61" s="30" t="s">
        <v>0</v>
      </c>
      <c r="B61" s="30">
        <v>2</v>
      </c>
      <c r="C61" s="5">
        <v>1945</v>
      </c>
      <c r="D61" s="5">
        <v>9</v>
      </c>
      <c r="E61" s="28">
        <v>0.04545718419</v>
      </c>
      <c r="F61" s="28">
        <v>0.06818577672000001</v>
      </c>
    </row>
    <row r="62" spans="1:6" ht="12.75">
      <c r="A62" s="30" t="s">
        <v>0</v>
      </c>
      <c r="B62" s="30">
        <v>2</v>
      </c>
      <c r="C62" s="5">
        <v>1945</v>
      </c>
      <c r="D62" s="5">
        <v>10</v>
      </c>
      <c r="E62" s="28">
        <v>0.09238118968</v>
      </c>
      <c r="F62" s="28">
        <v>0.37211246592</v>
      </c>
    </row>
    <row r="63" spans="1:6" ht="12.75">
      <c r="A63" s="30" t="s">
        <v>0</v>
      </c>
      <c r="B63" s="30">
        <v>2</v>
      </c>
      <c r="C63" s="5">
        <v>1945</v>
      </c>
      <c r="D63" s="5">
        <v>11</v>
      </c>
      <c r="E63" s="28">
        <v>0.2492378943</v>
      </c>
      <c r="F63" s="28">
        <v>0.8460253491599999</v>
      </c>
    </row>
    <row r="64" spans="1:6" ht="12.75">
      <c r="A64" s="30" t="s">
        <v>0</v>
      </c>
      <c r="B64" s="30">
        <v>2</v>
      </c>
      <c r="C64" s="5">
        <v>1945</v>
      </c>
      <c r="D64" s="5">
        <v>12</v>
      </c>
      <c r="E64" s="28">
        <v>2.02352884825</v>
      </c>
      <c r="F64" s="28">
        <v>6.263474330749999</v>
      </c>
    </row>
    <row r="65" spans="1:6" ht="12.75">
      <c r="A65" s="30" t="s">
        <v>0</v>
      </c>
      <c r="B65" s="30">
        <v>2</v>
      </c>
      <c r="C65" s="5">
        <v>1946</v>
      </c>
      <c r="D65" s="5">
        <v>1</v>
      </c>
      <c r="E65" s="28">
        <v>0.34411375779</v>
      </c>
      <c r="F65" s="28">
        <v>0.53876396178</v>
      </c>
    </row>
    <row r="66" spans="1:6" ht="12.75">
      <c r="A66" s="30" t="s">
        <v>0</v>
      </c>
      <c r="B66" s="30">
        <v>2</v>
      </c>
      <c r="C66" s="5">
        <v>1946</v>
      </c>
      <c r="D66" s="5">
        <v>2</v>
      </c>
      <c r="E66" s="28">
        <v>0.192822409</v>
      </c>
      <c r="F66" s="28">
        <v>0.4939116922</v>
      </c>
    </row>
    <row r="67" spans="1:6" ht="12.75">
      <c r="A67" s="30" t="s">
        <v>0</v>
      </c>
      <c r="B67" s="30">
        <v>2</v>
      </c>
      <c r="C67" s="5">
        <v>1946</v>
      </c>
      <c r="D67" s="5">
        <v>3</v>
      </c>
      <c r="E67" s="28">
        <v>0.53472070145</v>
      </c>
      <c r="F67" s="28">
        <v>1.63169135451</v>
      </c>
    </row>
    <row r="68" spans="1:6" ht="12.75">
      <c r="A68" s="30" t="s">
        <v>0</v>
      </c>
      <c r="B68" s="30">
        <v>2</v>
      </c>
      <c r="C68" s="5">
        <v>1946</v>
      </c>
      <c r="D68" s="5">
        <v>4</v>
      </c>
      <c r="E68" s="28">
        <v>1.51812994095</v>
      </c>
      <c r="F68" s="28">
        <v>4.0904649891</v>
      </c>
    </row>
    <row r="69" spans="1:6" ht="12.75">
      <c r="A69" s="30" t="s">
        <v>0</v>
      </c>
      <c r="B69" s="30">
        <v>2</v>
      </c>
      <c r="C69" s="5">
        <v>1946</v>
      </c>
      <c r="D69" s="5">
        <v>5</v>
      </c>
      <c r="E69" s="28">
        <v>3.55418693028</v>
      </c>
      <c r="F69" s="28">
        <v>7.99246297926</v>
      </c>
    </row>
    <row r="70" spans="1:6" ht="12.75">
      <c r="A70" s="30" t="s">
        <v>0</v>
      </c>
      <c r="B70" s="30">
        <v>2</v>
      </c>
      <c r="C70" s="5">
        <v>1946</v>
      </c>
      <c r="D70" s="5">
        <v>6</v>
      </c>
      <c r="E70" s="28">
        <v>0.4199473653</v>
      </c>
      <c r="F70" s="28">
        <v>0.6855357</v>
      </c>
    </row>
    <row r="71" spans="1:6" ht="12.75">
      <c r="A71" s="30" t="s">
        <v>0</v>
      </c>
      <c r="B71" s="30">
        <v>2</v>
      </c>
      <c r="C71" s="5">
        <v>1946</v>
      </c>
      <c r="D71" s="5">
        <v>7</v>
      </c>
      <c r="E71" s="28">
        <v>0.06562977278</v>
      </c>
      <c r="F71" s="28">
        <v>0.06997378233</v>
      </c>
    </row>
    <row r="72" spans="1:6" ht="12.75">
      <c r="A72" s="30" t="s">
        <v>0</v>
      </c>
      <c r="B72" s="30">
        <v>2</v>
      </c>
      <c r="C72" s="5">
        <v>1946</v>
      </c>
      <c r="D72" s="5">
        <v>8</v>
      </c>
      <c r="E72" s="28">
        <v>0.0497093024</v>
      </c>
      <c r="F72" s="28">
        <v>0.07412790720000001</v>
      </c>
    </row>
    <row r="73" spans="1:6" ht="12.75">
      <c r="A73" s="30" t="s">
        <v>0</v>
      </c>
      <c r="B73" s="30">
        <v>2</v>
      </c>
      <c r="C73" s="5">
        <v>1946</v>
      </c>
      <c r="D73" s="5">
        <v>9</v>
      </c>
      <c r="E73" s="28">
        <v>0.09119151017</v>
      </c>
      <c r="F73" s="28">
        <v>0.19948142841</v>
      </c>
    </row>
    <row r="74" spans="1:6" ht="12.75">
      <c r="A74" s="30" t="s">
        <v>0</v>
      </c>
      <c r="B74" s="30">
        <v>2</v>
      </c>
      <c r="C74" s="5">
        <v>1946</v>
      </c>
      <c r="D74" s="5">
        <v>10</v>
      </c>
      <c r="E74" s="28">
        <v>0.10829946189</v>
      </c>
      <c r="F74" s="28">
        <v>0.31731321030000004</v>
      </c>
    </row>
    <row r="75" spans="1:6" ht="12.75">
      <c r="A75" s="30" t="s">
        <v>0</v>
      </c>
      <c r="B75" s="30">
        <v>2</v>
      </c>
      <c r="C75" s="5">
        <v>1946</v>
      </c>
      <c r="D75" s="5">
        <v>11</v>
      </c>
      <c r="E75" s="28">
        <v>0.13849772976</v>
      </c>
      <c r="F75" s="28">
        <v>0.44075113461000004</v>
      </c>
    </row>
    <row r="76" spans="1:6" ht="12.75">
      <c r="A76" s="30" t="s">
        <v>0</v>
      </c>
      <c r="B76" s="30">
        <v>2</v>
      </c>
      <c r="C76" s="5">
        <v>1946</v>
      </c>
      <c r="D76" s="5">
        <v>12</v>
      </c>
      <c r="E76" s="28">
        <v>0.50337180485</v>
      </c>
      <c r="F76" s="28">
        <v>1.29698206648</v>
      </c>
    </row>
    <row r="77" spans="1:6" ht="12.75">
      <c r="A77" s="30" t="s">
        <v>0</v>
      </c>
      <c r="B77" s="30">
        <v>2</v>
      </c>
      <c r="C77" s="5">
        <v>1947</v>
      </c>
      <c r="D77" s="5">
        <v>1</v>
      </c>
      <c r="E77" s="28">
        <v>0.57583535871</v>
      </c>
      <c r="F77" s="28">
        <v>1.61666936823</v>
      </c>
    </row>
    <row r="78" spans="1:6" ht="12.75">
      <c r="A78" s="30" t="s">
        <v>0</v>
      </c>
      <c r="B78" s="30">
        <v>2</v>
      </c>
      <c r="C78" s="5">
        <v>1947</v>
      </c>
      <c r="D78" s="5">
        <v>2</v>
      </c>
      <c r="E78" s="28">
        <v>7.09990068706</v>
      </c>
      <c r="F78" s="28">
        <v>14.123183821</v>
      </c>
    </row>
    <row r="79" spans="1:6" ht="12.75">
      <c r="A79" s="30" t="s">
        <v>0</v>
      </c>
      <c r="B79" s="30">
        <v>2</v>
      </c>
      <c r="C79" s="5">
        <v>1947</v>
      </c>
      <c r="D79" s="5">
        <v>3</v>
      </c>
      <c r="E79" s="28">
        <v>5.3551695784</v>
      </c>
      <c r="F79" s="28">
        <v>14.55943587824</v>
      </c>
    </row>
    <row r="80" spans="1:6" ht="12.75">
      <c r="A80" s="30" t="s">
        <v>0</v>
      </c>
      <c r="B80" s="30">
        <v>2</v>
      </c>
      <c r="C80" s="5">
        <v>1947</v>
      </c>
      <c r="D80" s="5">
        <v>4</v>
      </c>
      <c r="E80" s="28">
        <v>2.10110514572</v>
      </c>
      <c r="F80" s="28">
        <v>5.09452065135</v>
      </c>
    </row>
    <row r="81" spans="1:6" ht="12.75">
      <c r="A81" s="30" t="s">
        <v>0</v>
      </c>
      <c r="B81" s="30">
        <v>2</v>
      </c>
      <c r="C81" s="5">
        <v>1947</v>
      </c>
      <c r="D81" s="5">
        <v>5</v>
      </c>
      <c r="E81" s="28">
        <v>0.9847756725</v>
      </c>
      <c r="F81" s="28">
        <v>2.8679191287</v>
      </c>
    </row>
    <row r="82" spans="1:6" ht="12.75">
      <c r="A82" s="30" t="s">
        <v>0</v>
      </c>
      <c r="B82" s="30">
        <v>2</v>
      </c>
      <c r="C82" s="5">
        <v>1947</v>
      </c>
      <c r="D82" s="5">
        <v>6</v>
      </c>
      <c r="E82" s="28">
        <v>0.42741499997</v>
      </c>
      <c r="F82" s="28">
        <v>0.8881018307699999</v>
      </c>
    </row>
    <row r="83" spans="1:6" ht="12.75">
      <c r="A83" s="30" t="s">
        <v>0</v>
      </c>
      <c r="B83" s="30">
        <v>2</v>
      </c>
      <c r="C83" s="5">
        <v>1947</v>
      </c>
      <c r="D83" s="5">
        <v>7</v>
      </c>
      <c r="E83" s="28">
        <v>0.2481498061</v>
      </c>
      <c r="F83" s="28">
        <v>0.60895006325</v>
      </c>
    </row>
    <row r="84" spans="1:6" ht="12.75">
      <c r="A84" s="30" t="s">
        <v>0</v>
      </c>
      <c r="B84" s="30">
        <v>2</v>
      </c>
      <c r="C84" s="5">
        <v>1947</v>
      </c>
      <c r="D84" s="5">
        <v>8</v>
      </c>
      <c r="E84" s="28">
        <v>0.0854368928</v>
      </c>
      <c r="F84" s="28">
        <v>0.1533980576</v>
      </c>
    </row>
    <row r="85" spans="1:6" ht="12.75">
      <c r="A85" s="30" t="s">
        <v>0</v>
      </c>
      <c r="B85" s="30">
        <v>2</v>
      </c>
      <c r="C85" s="5">
        <v>1947</v>
      </c>
      <c r="D85" s="5">
        <v>9</v>
      </c>
      <c r="E85" s="28">
        <v>0.3138806475</v>
      </c>
      <c r="F85" s="28">
        <v>0.940487968</v>
      </c>
    </row>
    <row r="86" spans="1:6" ht="12.75">
      <c r="A86" s="30" t="s">
        <v>0</v>
      </c>
      <c r="B86" s="30">
        <v>2</v>
      </c>
      <c r="C86" s="5">
        <v>1947</v>
      </c>
      <c r="D86" s="5">
        <v>10</v>
      </c>
      <c r="E86" s="28">
        <v>0.1927060275</v>
      </c>
      <c r="F86" s="28">
        <v>0.7117118353499999</v>
      </c>
    </row>
    <row r="87" spans="1:6" ht="12.75">
      <c r="A87" s="30" t="s">
        <v>0</v>
      </c>
      <c r="B87" s="30">
        <v>2</v>
      </c>
      <c r="C87" s="5">
        <v>1947</v>
      </c>
      <c r="D87" s="5">
        <v>11</v>
      </c>
      <c r="E87" s="28">
        <v>0.10601311452</v>
      </c>
      <c r="F87" s="28">
        <v>0.36786885276000003</v>
      </c>
    </row>
    <row r="88" spans="1:6" ht="12.75">
      <c r="A88" s="30" t="s">
        <v>0</v>
      </c>
      <c r="B88" s="30">
        <v>2</v>
      </c>
      <c r="C88" s="5">
        <v>1947</v>
      </c>
      <c r="D88" s="5">
        <v>12</v>
      </c>
      <c r="E88" s="28">
        <v>0.419355816</v>
      </c>
      <c r="F88" s="28">
        <v>1.3541489775</v>
      </c>
    </row>
    <row r="89" spans="1:6" ht="12.75">
      <c r="A89" s="30" t="s">
        <v>0</v>
      </c>
      <c r="B89" s="30">
        <v>2</v>
      </c>
      <c r="C89" s="5">
        <v>1948</v>
      </c>
      <c r="D89" s="5">
        <v>1</v>
      </c>
      <c r="E89" s="28">
        <v>4.380438728</v>
      </c>
      <c r="F89" s="28">
        <v>12.1027520156</v>
      </c>
    </row>
    <row r="90" spans="1:6" ht="12.75">
      <c r="A90" s="30" t="s">
        <v>0</v>
      </c>
      <c r="B90" s="30">
        <v>2</v>
      </c>
      <c r="C90" s="5">
        <v>1948</v>
      </c>
      <c r="D90" s="5">
        <v>2</v>
      </c>
      <c r="E90" s="28">
        <v>0.7013506467</v>
      </c>
      <c r="F90" s="28">
        <v>1.04409214294</v>
      </c>
    </row>
    <row r="91" spans="1:6" ht="12.75">
      <c r="A91" s="30" t="s">
        <v>0</v>
      </c>
      <c r="B91" s="30">
        <v>2</v>
      </c>
      <c r="C91" s="5">
        <v>1948</v>
      </c>
      <c r="D91" s="5">
        <v>3</v>
      </c>
      <c r="E91" s="28">
        <v>0.23370862655</v>
      </c>
      <c r="F91" s="28">
        <v>0.84036528795</v>
      </c>
    </row>
    <row r="92" spans="1:6" ht="12.75">
      <c r="A92" s="30" t="s">
        <v>0</v>
      </c>
      <c r="B92" s="30">
        <v>2</v>
      </c>
      <c r="C92" s="5">
        <v>1948</v>
      </c>
      <c r="D92" s="5">
        <v>4</v>
      </c>
      <c r="E92" s="28">
        <v>0.34039541602</v>
      </c>
      <c r="F92" s="28">
        <v>1.36604795767</v>
      </c>
    </row>
    <row r="93" spans="1:6" ht="12.75">
      <c r="A93" s="30" t="s">
        <v>0</v>
      </c>
      <c r="B93" s="30">
        <v>2</v>
      </c>
      <c r="C93" s="5">
        <v>1948</v>
      </c>
      <c r="D93" s="5">
        <v>5</v>
      </c>
      <c r="E93" s="28">
        <v>0.69354347829</v>
      </c>
      <c r="F93" s="28">
        <v>2.35088239928</v>
      </c>
    </row>
    <row r="94" spans="1:6" ht="12.75">
      <c r="A94" s="30" t="s">
        <v>0</v>
      </c>
      <c r="B94" s="30">
        <v>2</v>
      </c>
      <c r="C94" s="5">
        <v>1948</v>
      </c>
      <c r="D94" s="5">
        <v>6</v>
      </c>
      <c r="E94" s="28">
        <v>0.2479489497</v>
      </c>
      <c r="F94" s="28">
        <v>0.46692792</v>
      </c>
    </row>
    <row r="95" spans="1:6" ht="12.75">
      <c r="A95" s="30" t="s">
        <v>0</v>
      </c>
      <c r="B95" s="30">
        <v>2</v>
      </c>
      <c r="C95" s="5">
        <v>1948</v>
      </c>
      <c r="D95" s="5">
        <v>7</v>
      </c>
      <c r="E95" s="28">
        <v>0.07527355659</v>
      </c>
      <c r="F95" s="28">
        <v>0.08637158113</v>
      </c>
    </row>
    <row r="96" spans="1:6" ht="12.75">
      <c r="A96" s="30" t="s">
        <v>0</v>
      </c>
      <c r="B96" s="30">
        <v>2</v>
      </c>
      <c r="C96" s="5">
        <v>1948</v>
      </c>
      <c r="D96" s="5">
        <v>8</v>
      </c>
      <c r="E96" s="28">
        <v>0.07523920596</v>
      </c>
      <c r="F96" s="28">
        <v>0.08175029096</v>
      </c>
    </row>
    <row r="97" spans="1:6" ht="12.75">
      <c r="A97" s="30" t="s">
        <v>0</v>
      </c>
      <c r="B97" s="30">
        <v>2</v>
      </c>
      <c r="C97" s="5">
        <v>1948</v>
      </c>
      <c r="D97" s="5">
        <v>9</v>
      </c>
      <c r="E97" s="28">
        <v>0.05954476525</v>
      </c>
      <c r="F97" s="28">
        <v>0.08518209499</v>
      </c>
    </row>
    <row r="98" spans="1:6" ht="12.75">
      <c r="A98" s="30" t="s">
        <v>0</v>
      </c>
      <c r="B98" s="30">
        <v>2</v>
      </c>
      <c r="C98" s="5">
        <v>1948</v>
      </c>
      <c r="D98" s="5">
        <v>10</v>
      </c>
      <c r="E98" s="28">
        <v>0.15017035454</v>
      </c>
      <c r="F98" s="28">
        <v>0.5665517916</v>
      </c>
    </row>
    <row r="99" spans="1:6" ht="12.75">
      <c r="A99" s="30" t="s">
        <v>0</v>
      </c>
      <c r="B99" s="30">
        <v>2</v>
      </c>
      <c r="C99" s="5">
        <v>1948</v>
      </c>
      <c r="D99" s="5">
        <v>11</v>
      </c>
      <c r="E99" s="28">
        <v>0.06218829552</v>
      </c>
      <c r="F99" s="28">
        <v>0.06351145008</v>
      </c>
    </row>
    <row r="100" spans="1:6" ht="12.75">
      <c r="A100" s="30" t="s">
        <v>0</v>
      </c>
      <c r="B100" s="30">
        <v>2</v>
      </c>
      <c r="C100" s="5">
        <v>1948</v>
      </c>
      <c r="D100" s="5">
        <v>12</v>
      </c>
      <c r="E100" s="28">
        <v>0.20600892041</v>
      </c>
      <c r="F100" s="28">
        <v>0.78624156233</v>
      </c>
    </row>
    <row r="101" spans="1:6" ht="12.75">
      <c r="A101" s="30" t="s">
        <v>0</v>
      </c>
      <c r="B101" s="30">
        <v>2</v>
      </c>
      <c r="C101" s="5">
        <v>1949</v>
      </c>
      <c r="D101" s="5">
        <v>1</v>
      </c>
      <c r="E101" s="28">
        <v>0.18083764335</v>
      </c>
      <c r="F101" s="28">
        <v>0.54335796886</v>
      </c>
    </row>
    <row r="102" spans="1:6" ht="12.75">
      <c r="A102" s="30" t="s">
        <v>0</v>
      </c>
      <c r="B102" s="30">
        <v>2</v>
      </c>
      <c r="C102" s="5">
        <v>1949</v>
      </c>
      <c r="D102" s="5">
        <v>2</v>
      </c>
      <c r="E102" s="28">
        <v>0.08807126895</v>
      </c>
      <c r="F102" s="28">
        <v>0.28823324229</v>
      </c>
    </row>
    <row r="103" spans="1:6" ht="12.75">
      <c r="A103" s="30" t="s">
        <v>0</v>
      </c>
      <c r="B103" s="30">
        <v>2</v>
      </c>
      <c r="C103" s="5">
        <v>1949</v>
      </c>
      <c r="D103" s="5">
        <v>3</v>
      </c>
      <c r="E103" s="28">
        <v>0.1532283696</v>
      </c>
      <c r="F103" s="28">
        <v>0.6437671536</v>
      </c>
    </row>
    <row r="104" spans="1:6" ht="12.75">
      <c r="A104" s="30" t="s">
        <v>0</v>
      </c>
      <c r="B104" s="30">
        <v>2</v>
      </c>
      <c r="C104" s="5">
        <v>1949</v>
      </c>
      <c r="D104" s="5">
        <v>4</v>
      </c>
      <c r="E104" s="28">
        <v>0.11308988768</v>
      </c>
      <c r="F104" s="28">
        <v>0.56235955006</v>
      </c>
    </row>
    <row r="105" spans="1:6" ht="12.75">
      <c r="A105" s="30" t="s">
        <v>0</v>
      </c>
      <c r="B105" s="30">
        <v>2</v>
      </c>
      <c r="C105" s="5">
        <v>1949</v>
      </c>
      <c r="D105" s="5">
        <v>5</v>
      </c>
      <c r="E105" s="28">
        <v>0.27749784352</v>
      </c>
      <c r="F105" s="28">
        <v>1.02791454992</v>
      </c>
    </row>
    <row r="106" spans="1:6" ht="12.75">
      <c r="A106" s="30" t="s">
        <v>0</v>
      </c>
      <c r="B106" s="30">
        <v>2</v>
      </c>
      <c r="C106" s="5">
        <v>1949</v>
      </c>
      <c r="D106" s="5">
        <v>6</v>
      </c>
      <c r="E106" s="28">
        <v>0.15816935351</v>
      </c>
      <c r="F106" s="28">
        <v>0.62328121205</v>
      </c>
    </row>
    <row r="107" spans="1:6" ht="12.75">
      <c r="A107" s="30" t="s">
        <v>0</v>
      </c>
      <c r="B107" s="30">
        <v>2</v>
      </c>
      <c r="C107" s="5">
        <v>1949</v>
      </c>
      <c r="D107" s="5">
        <v>7</v>
      </c>
      <c r="E107" s="28">
        <v>0.06707105775</v>
      </c>
      <c r="F107" s="28">
        <v>0.1216637793</v>
      </c>
    </row>
    <row r="108" spans="1:6" ht="12.75">
      <c r="A108" s="30" t="s">
        <v>0</v>
      </c>
      <c r="B108" s="30">
        <v>2</v>
      </c>
      <c r="C108" s="5">
        <v>1949</v>
      </c>
      <c r="D108" s="5">
        <v>8</v>
      </c>
      <c r="E108" s="28">
        <v>0.06999204486</v>
      </c>
      <c r="F108" s="28">
        <v>0.19817024678</v>
      </c>
    </row>
    <row r="109" spans="1:6" ht="12.75">
      <c r="A109" s="30" t="s">
        <v>0</v>
      </c>
      <c r="B109" s="30">
        <v>2</v>
      </c>
      <c r="C109" s="5">
        <v>1949</v>
      </c>
      <c r="D109" s="5">
        <v>9</v>
      </c>
      <c r="E109" s="28">
        <v>0.2432098763</v>
      </c>
      <c r="F109" s="28">
        <v>0.7235029682999999</v>
      </c>
    </row>
    <row r="110" spans="1:6" ht="12.75">
      <c r="A110" s="30" t="s">
        <v>0</v>
      </c>
      <c r="B110" s="30">
        <v>2</v>
      </c>
      <c r="C110" s="5">
        <v>1949</v>
      </c>
      <c r="D110" s="5">
        <v>10</v>
      </c>
      <c r="E110" s="28">
        <v>0.20916040416</v>
      </c>
      <c r="F110" s="28">
        <v>0.54090819924</v>
      </c>
    </row>
    <row r="111" spans="1:6" ht="12.75">
      <c r="A111" s="30" t="s">
        <v>0</v>
      </c>
      <c r="B111" s="30">
        <v>2</v>
      </c>
      <c r="C111" s="5">
        <v>1949</v>
      </c>
      <c r="D111" s="5">
        <v>11</v>
      </c>
      <c r="E111" s="28">
        <v>0.50758577727</v>
      </c>
      <c r="F111" s="28">
        <v>1.52875865142</v>
      </c>
    </row>
    <row r="112" spans="1:6" ht="12.75">
      <c r="A112" s="30" t="s">
        <v>0</v>
      </c>
      <c r="B112" s="30">
        <v>2</v>
      </c>
      <c r="C112" s="5">
        <v>1949</v>
      </c>
      <c r="D112" s="5">
        <v>12</v>
      </c>
      <c r="E112" s="28">
        <v>0.52674671346</v>
      </c>
      <c r="F112" s="28">
        <v>1.55309490512</v>
      </c>
    </row>
    <row r="113" spans="1:6" ht="12.75">
      <c r="A113" s="30" t="s">
        <v>0</v>
      </c>
      <c r="B113" s="30">
        <v>2</v>
      </c>
      <c r="C113" s="5">
        <v>1950</v>
      </c>
      <c r="D113" s="5">
        <v>1</v>
      </c>
      <c r="E113" s="28">
        <v>0.19752093416</v>
      </c>
      <c r="F113" s="28">
        <v>0.47290281743</v>
      </c>
    </row>
    <row r="114" spans="1:6" ht="12.75">
      <c r="A114" s="30" t="s">
        <v>0</v>
      </c>
      <c r="B114" s="30">
        <v>2</v>
      </c>
      <c r="C114" s="5">
        <v>1950</v>
      </c>
      <c r="D114" s="5">
        <v>2</v>
      </c>
      <c r="E114" s="28">
        <v>0.1622983868</v>
      </c>
      <c r="F114" s="28">
        <v>0.4575971394</v>
      </c>
    </row>
    <row r="115" spans="1:6" ht="12.75">
      <c r="A115" s="30" t="s">
        <v>0</v>
      </c>
      <c r="B115" s="30">
        <v>2</v>
      </c>
      <c r="C115" s="5">
        <v>1950</v>
      </c>
      <c r="D115" s="5">
        <v>3</v>
      </c>
      <c r="E115" s="28">
        <v>0.13382205736</v>
      </c>
      <c r="F115" s="28">
        <v>0.54531133712</v>
      </c>
    </row>
    <row r="116" spans="1:6" ht="12.75">
      <c r="A116" s="30" t="s">
        <v>0</v>
      </c>
      <c r="B116" s="30">
        <v>2</v>
      </c>
      <c r="C116" s="5">
        <v>1950</v>
      </c>
      <c r="D116" s="5">
        <v>4</v>
      </c>
      <c r="E116" s="28">
        <v>0.1625523921</v>
      </c>
      <c r="F116" s="28">
        <v>0.7238661229100001</v>
      </c>
    </row>
    <row r="117" spans="1:6" ht="12.75">
      <c r="A117" s="30" t="s">
        <v>0</v>
      </c>
      <c r="B117" s="30">
        <v>2</v>
      </c>
      <c r="C117" s="5">
        <v>1950</v>
      </c>
      <c r="D117" s="5">
        <v>5</v>
      </c>
      <c r="E117" s="28">
        <v>0.19867053234</v>
      </c>
      <c r="F117" s="28">
        <v>0.65438444565</v>
      </c>
    </row>
    <row r="118" spans="1:6" ht="12.75">
      <c r="A118" s="30" t="s">
        <v>0</v>
      </c>
      <c r="B118" s="30">
        <v>2</v>
      </c>
      <c r="C118" s="5">
        <v>1950</v>
      </c>
      <c r="D118" s="5">
        <v>6</v>
      </c>
      <c r="E118" s="28">
        <v>0.13116810693</v>
      </c>
      <c r="F118" s="28">
        <v>0.39715802847000004</v>
      </c>
    </row>
    <row r="119" spans="1:6" ht="12.75">
      <c r="A119" s="30" t="s">
        <v>0</v>
      </c>
      <c r="B119" s="30">
        <v>2</v>
      </c>
      <c r="C119" s="5">
        <v>1950</v>
      </c>
      <c r="D119" s="5">
        <v>7</v>
      </c>
      <c r="E119" s="28">
        <v>0.05872093035</v>
      </c>
      <c r="F119" s="28">
        <v>0.09395348855999999</v>
      </c>
    </row>
    <row r="120" spans="1:6" ht="12.75">
      <c r="A120" s="30" t="s">
        <v>0</v>
      </c>
      <c r="B120" s="30">
        <v>2</v>
      </c>
      <c r="C120" s="5">
        <v>1950</v>
      </c>
      <c r="D120" s="5">
        <v>8</v>
      </c>
      <c r="E120" s="28">
        <v>0.06353666858</v>
      </c>
      <c r="F120" s="28">
        <v>0.12424948607</v>
      </c>
    </row>
    <row r="121" spans="1:6" ht="12.75">
      <c r="A121" s="30" t="s">
        <v>0</v>
      </c>
      <c r="B121" s="30">
        <v>2</v>
      </c>
      <c r="C121" s="5">
        <v>1950</v>
      </c>
      <c r="D121" s="5">
        <v>9</v>
      </c>
      <c r="E121" s="28">
        <v>0.07154605312</v>
      </c>
      <c r="F121" s="28">
        <v>0.18220394804</v>
      </c>
    </row>
    <row r="122" spans="1:6" ht="12.75">
      <c r="A122" s="30" t="s">
        <v>0</v>
      </c>
      <c r="B122" s="30">
        <v>2</v>
      </c>
      <c r="C122" s="5">
        <v>1950</v>
      </c>
      <c r="D122" s="5">
        <v>10</v>
      </c>
      <c r="E122" s="28">
        <v>0.18636644082</v>
      </c>
      <c r="F122" s="28">
        <v>0.64737816243</v>
      </c>
    </row>
    <row r="123" spans="1:6" ht="12.75">
      <c r="A123" s="30" t="s">
        <v>0</v>
      </c>
      <c r="B123" s="30">
        <v>2</v>
      </c>
      <c r="C123" s="5">
        <v>1950</v>
      </c>
      <c r="D123" s="5">
        <v>11</v>
      </c>
      <c r="E123" s="28">
        <v>0.24920302008</v>
      </c>
      <c r="F123" s="28">
        <v>0.82350357852</v>
      </c>
    </row>
    <row r="124" spans="1:6" ht="12.75">
      <c r="A124" s="30" t="s">
        <v>0</v>
      </c>
      <c r="B124" s="30">
        <v>2</v>
      </c>
      <c r="C124" s="5">
        <v>1950</v>
      </c>
      <c r="D124" s="5">
        <v>12</v>
      </c>
      <c r="E124" s="28">
        <v>0.87968079276</v>
      </c>
      <c r="F124" s="28">
        <v>2.35804072392</v>
      </c>
    </row>
    <row r="125" spans="1:6" ht="12.75">
      <c r="A125" s="30" t="s">
        <v>0</v>
      </c>
      <c r="B125" s="30">
        <v>2</v>
      </c>
      <c r="C125" s="5">
        <v>1951</v>
      </c>
      <c r="D125" s="5">
        <v>1</v>
      </c>
      <c r="E125" s="28">
        <v>1.89218566296</v>
      </c>
      <c r="F125" s="28">
        <v>4.7304641574</v>
      </c>
    </row>
    <row r="126" spans="1:6" ht="12.75">
      <c r="A126" s="30" t="s">
        <v>0</v>
      </c>
      <c r="B126" s="30">
        <v>2</v>
      </c>
      <c r="C126" s="5">
        <v>1951</v>
      </c>
      <c r="D126" s="5">
        <v>2</v>
      </c>
      <c r="E126" s="28">
        <v>6.72788508272</v>
      </c>
      <c r="F126" s="28">
        <v>13.1529584661</v>
      </c>
    </row>
    <row r="127" spans="1:6" ht="12.75">
      <c r="A127" s="30" t="s">
        <v>0</v>
      </c>
      <c r="B127" s="30">
        <v>2</v>
      </c>
      <c r="C127" s="5">
        <v>1951</v>
      </c>
      <c r="D127" s="5">
        <v>3</v>
      </c>
      <c r="E127" s="28">
        <v>3.7670813037</v>
      </c>
      <c r="F127" s="28">
        <v>9.7669493298</v>
      </c>
    </row>
    <row r="128" spans="1:6" ht="12.75">
      <c r="A128" s="30" t="s">
        <v>0</v>
      </c>
      <c r="B128" s="30">
        <v>2</v>
      </c>
      <c r="C128" s="5">
        <v>1951</v>
      </c>
      <c r="D128" s="5">
        <v>4</v>
      </c>
      <c r="E128" s="28">
        <v>0.44154045783</v>
      </c>
      <c r="F128" s="28">
        <v>1.31538279672</v>
      </c>
    </row>
    <row r="129" spans="1:6" ht="12.75">
      <c r="A129" s="30" t="s">
        <v>0</v>
      </c>
      <c r="B129" s="30">
        <v>2</v>
      </c>
      <c r="C129" s="5">
        <v>1951</v>
      </c>
      <c r="D129" s="5">
        <v>5</v>
      </c>
      <c r="E129" s="28">
        <v>0.1293483602</v>
      </c>
      <c r="F129" s="28">
        <v>0.37169642214</v>
      </c>
    </row>
    <row r="130" spans="1:6" ht="12.75">
      <c r="A130" s="30" t="s">
        <v>0</v>
      </c>
      <c r="B130" s="30">
        <v>2</v>
      </c>
      <c r="C130" s="5">
        <v>1951</v>
      </c>
      <c r="D130" s="5">
        <v>6</v>
      </c>
      <c r="E130" s="28">
        <v>0.31596786</v>
      </c>
      <c r="F130" s="28">
        <v>0.7846181732999999</v>
      </c>
    </row>
    <row r="131" spans="1:6" ht="12.75">
      <c r="A131" s="30" t="s">
        <v>0</v>
      </c>
      <c r="B131" s="30">
        <v>2</v>
      </c>
      <c r="C131" s="5">
        <v>1951</v>
      </c>
      <c r="D131" s="5">
        <v>7</v>
      </c>
      <c r="E131" s="28">
        <v>0.11528061504</v>
      </c>
      <c r="F131" s="28">
        <v>0.18461021568000002</v>
      </c>
    </row>
    <row r="132" spans="1:6" ht="12.75">
      <c r="A132" s="30" t="s">
        <v>0</v>
      </c>
      <c r="B132" s="30">
        <v>2</v>
      </c>
      <c r="C132" s="5">
        <v>1951</v>
      </c>
      <c r="D132" s="5">
        <v>8</v>
      </c>
      <c r="E132" s="28">
        <v>0.26824324496</v>
      </c>
      <c r="F132" s="28">
        <v>0.58921015829</v>
      </c>
    </row>
    <row r="133" spans="1:6" ht="12.75">
      <c r="A133" s="30" t="s">
        <v>0</v>
      </c>
      <c r="B133" s="30">
        <v>2</v>
      </c>
      <c r="C133" s="5">
        <v>1951</v>
      </c>
      <c r="D133" s="5">
        <v>9</v>
      </c>
      <c r="E133" s="28">
        <v>0.21324500582</v>
      </c>
      <c r="F133" s="28">
        <v>0.64533333414</v>
      </c>
    </row>
    <row r="134" spans="1:6" ht="12.75">
      <c r="A134" s="30" t="s">
        <v>0</v>
      </c>
      <c r="B134" s="30">
        <v>2</v>
      </c>
      <c r="C134" s="5">
        <v>1951</v>
      </c>
      <c r="D134" s="5">
        <v>10</v>
      </c>
      <c r="E134" s="28">
        <v>0.1485341515</v>
      </c>
      <c r="F134" s="28">
        <v>0.5083128905900001</v>
      </c>
    </row>
    <row r="135" spans="1:6" ht="12.75">
      <c r="A135" s="30" t="s">
        <v>0</v>
      </c>
      <c r="B135" s="30">
        <v>2</v>
      </c>
      <c r="C135" s="5">
        <v>1951</v>
      </c>
      <c r="D135" s="5">
        <v>11</v>
      </c>
      <c r="E135" s="28">
        <v>0.550914798</v>
      </c>
      <c r="F135" s="28">
        <v>1.861394899</v>
      </c>
    </row>
    <row r="136" spans="1:6" ht="12.75">
      <c r="A136" s="30" t="s">
        <v>0</v>
      </c>
      <c r="B136" s="30">
        <v>2</v>
      </c>
      <c r="C136" s="5">
        <v>1951</v>
      </c>
      <c r="D136" s="5">
        <v>12</v>
      </c>
      <c r="E136" s="28">
        <v>1.49668057392</v>
      </c>
      <c r="F136" s="28">
        <v>4.6786155192</v>
      </c>
    </row>
    <row r="137" spans="1:6" ht="12.75">
      <c r="A137" s="30" t="s">
        <v>0</v>
      </c>
      <c r="B137" s="30">
        <v>2</v>
      </c>
      <c r="C137" s="5">
        <v>1952</v>
      </c>
      <c r="D137" s="5">
        <v>1</v>
      </c>
      <c r="E137" s="28">
        <v>1.79905597765</v>
      </c>
      <c r="F137" s="28">
        <v>4.01178920465</v>
      </c>
    </row>
    <row r="138" spans="1:6" ht="12.75">
      <c r="A138" s="30" t="s">
        <v>0</v>
      </c>
      <c r="B138" s="30">
        <v>2</v>
      </c>
      <c r="C138" s="5">
        <v>1952</v>
      </c>
      <c r="D138" s="5">
        <v>2</v>
      </c>
      <c r="E138" s="28">
        <v>0.86542174186</v>
      </c>
      <c r="F138" s="28">
        <v>2.23629453728</v>
      </c>
    </row>
    <row r="139" spans="1:6" ht="12.75">
      <c r="A139" s="30" t="s">
        <v>0</v>
      </c>
      <c r="B139" s="30">
        <v>2</v>
      </c>
      <c r="C139" s="5">
        <v>1952</v>
      </c>
      <c r="D139" s="5">
        <v>3</v>
      </c>
      <c r="E139" s="28">
        <v>0.4461784705</v>
      </c>
      <c r="F139" s="28">
        <v>1.4307357449</v>
      </c>
    </row>
    <row r="140" spans="1:6" ht="12.75">
      <c r="A140" s="30" t="s">
        <v>0</v>
      </c>
      <c r="B140" s="30">
        <v>2</v>
      </c>
      <c r="C140" s="5">
        <v>1952</v>
      </c>
      <c r="D140" s="5">
        <v>4</v>
      </c>
      <c r="E140" s="28">
        <v>0.36508047614</v>
      </c>
      <c r="F140" s="28">
        <v>1.14309705894</v>
      </c>
    </row>
    <row r="141" spans="1:6" ht="12.75">
      <c r="A141" s="30" t="s">
        <v>0</v>
      </c>
      <c r="B141" s="30">
        <v>2</v>
      </c>
      <c r="C141" s="5">
        <v>1952</v>
      </c>
      <c r="D141" s="5">
        <v>5</v>
      </c>
      <c r="E141" s="28">
        <v>0.27577859625</v>
      </c>
      <c r="F141" s="28">
        <v>0.88171007955</v>
      </c>
    </row>
    <row r="142" spans="1:6" ht="12.75">
      <c r="A142" s="30" t="s">
        <v>0</v>
      </c>
      <c r="B142" s="30">
        <v>2</v>
      </c>
      <c r="C142" s="5">
        <v>1952</v>
      </c>
      <c r="D142" s="5">
        <v>6</v>
      </c>
      <c r="E142" s="28">
        <v>0.07038677792</v>
      </c>
      <c r="F142" s="28">
        <v>0.15373285349</v>
      </c>
    </row>
    <row r="143" spans="1:6" ht="12.75">
      <c r="A143" s="30" t="s">
        <v>0</v>
      </c>
      <c r="B143" s="30">
        <v>2</v>
      </c>
      <c r="C143" s="5">
        <v>1952</v>
      </c>
      <c r="D143" s="5">
        <v>7</v>
      </c>
      <c r="E143" s="28">
        <v>0.10102696891</v>
      </c>
      <c r="F143" s="28">
        <v>0.30791128984</v>
      </c>
    </row>
    <row r="144" spans="1:6" ht="12.75">
      <c r="A144" s="30" t="s">
        <v>0</v>
      </c>
      <c r="B144" s="30">
        <v>2</v>
      </c>
      <c r="C144" s="5">
        <v>1952</v>
      </c>
      <c r="D144" s="5">
        <v>8</v>
      </c>
      <c r="E144" s="28">
        <v>0.10079282493</v>
      </c>
      <c r="F144" s="28">
        <v>0.26096178762</v>
      </c>
    </row>
    <row r="145" spans="1:6" ht="12.75">
      <c r="A145" s="30" t="s">
        <v>0</v>
      </c>
      <c r="B145" s="30">
        <v>2</v>
      </c>
      <c r="C145" s="5">
        <v>1952</v>
      </c>
      <c r="D145" s="5">
        <v>9</v>
      </c>
      <c r="E145" s="28">
        <v>0.11792634139</v>
      </c>
      <c r="F145" s="28">
        <v>0.35072591411</v>
      </c>
    </row>
    <row r="146" spans="1:6" ht="12.75">
      <c r="A146" s="30" t="s">
        <v>0</v>
      </c>
      <c r="B146" s="30">
        <v>2</v>
      </c>
      <c r="C146" s="5">
        <v>1952</v>
      </c>
      <c r="D146" s="5">
        <v>10</v>
      </c>
      <c r="E146" s="28">
        <v>0.16387131024</v>
      </c>
      <c r="F146" s="28">
        <v>0.5249242224</v>
      </c>
    </row>
    <row r="147" spans="1:6" ht="12.75">
      <c r="A147" s="30" t="s">
        <v>0</v>
      </c>
      <c r="B147" s="30">
        <v>2</v>
      </c>
      <c r="C147" s="5">
        <v>1952</v>
      </c>
      <c r="D147" s="5">
        <v>11</v>
      </c>
      <c r="E147" s="28">
        <v>0.2120253804</v>
      </c>
      <c r="F147" s="28">
        <v>0.70649238588</v>
      </c>
    </row>
    <row r="148" spans="1:6" ht="12.75">
      <c r="A148" s="30" t="s">
        <v>0</v>
      </c>
      <c r="B148" s="30">
        <v>2</v>
      </c>
      <c r="C148" s="5">
        <v>1952</v>
      </c>
      <c r="D148" s="5">
        <v>12</v>
      </c>
      <c r="E148" s="28">
        <v>0.67477087502</v>
      </c>
      <c r="F148" s="28">
        <v>2.04102124159</v>
      </c>
    </row>
    <row r="149" spans="1:6" ht="12.75">
      <c r="A149" s="30" t="s">
        <v>0</v>
      </c>
      <c r="B149" s="30">
        <v>2</v>
      </c>
      <c r="C149" s="5">
        <v>1953</v>
      </c>
      <c r="D149" s="5">
        <v>1</v>
      </c>
      <c r="E149" s="28">
        <v>0.55208647256</v>
      </c>
      <c r="F149" s="28">
        <v>1.33680285214</v>
      </c>
    </row>
    <row r="150" spans="1:6" ht="12.75">
      <c r="A150" s="30" t="s">
        <v>0</v>
      </c>
      <c r="B150" s="30">
        <v>2</v>
      </c>
      <c r="C150" s="5">
        <v>1953</v>
      </c>
      <c r="D150" s="5">
        <v>2</v>
      </c>
      <c r="E150" s="28">
        <v>0.71489414445</v>
      </c>
      <c r="F150" s="28">
        <v>1.8640697786699998</v>
      </c>
    </row>
    <row r="151" spans="1:6" ht="12.75">
      <c r="A151" s="30" t="s">
        <v>0</v>
      </c>
      <c r="B151" s="30">
        <v>2</v>
      </c>
      <c r="C151" s="5">
        <v>1953</v>
      </c>
      <c r="D151" s="5">
        <v>3</v>
      </c>
      <c r="E151" s="28">
        <v>0.20023912605</v>
      </c>
      <c r="F151" s="28">
        <v>1.1364220575</v>
      </c>
    </row>
    <row r="152" spans="1:6" ht="12.75">
      <c r="A152" s="30" t="s">
        <v>0</v>
      </c>
      <c r="B152" s="30">
        <v>2</v>
      </c>
      <c r="C152" s="5">
        <v>1953</v>
      </c>
      <c r="D152" s="5">
        <v>4</v>
      </c>
      <c r="E152" s="28">
        <v>0.1878925032</v>
      </c>
      <c r="F152" s="28">
        <v>0.660192876</v>
      </c>
    </row>
    <row r="153" spans="1:6" ht="12.75">
      <c r="A153" s="30" t="s">
        <v>0</v>
      </c>
      <c r="B153" s="30">
        <v>2</v>
      </c>
      <c r="C153" s="5">
        <v>1953</v>
      </c>
      <c r="D153" s="5">
        <v>5</v>
      </c>
      <c r="E153" s="28">
        <v>0.1382608695</v>
      </c>
      <c r="F153" s="28">
        <v>0.5028260874</v>
      </c>
    </row>
    <row r="154" spans="1:6" ht="12.75">
      <c r="A154" s="30" t="s">
        <v>0</v>
      </c>
      <c r="B154" s="30">
        <v>2</v>
      </c>
      <c r="C154" s="5">
        <v>1953</v>
      </c>
      <c r="D154" s="5">
        <v>6</v>
      </c>
      <c r="E154" s="28">
        <v>0.0965324961</v>
      </c>
      <c r="F154" s="28">
        <v>0.2607937776</v>
      </c>
    </row>
    <row r="155" spans="1:6" ht="12.75">
      <c r="A155" s="30" t="s">
        <v>0</v>
      </c>
      <c r="B155" s="30">
        <v>2</v>
      </c>
      <c r="C155" s="5">
        <v>1953</v>
      </c>
      <c r="D155" s="5">
        <v>7</v>
      </c>
      <c r="E155" s="28">
        <v>0.04400869356</v>
      </c>
      <c r="F155" s="28">
        <v>0.05665298212</v>
      </c>
    </row>
    <row r="156" spans="1:6" ht="12.75">
      <c r="A156" s="30" t="s">
        <v>0</v>
      </c>
      <c r="B156" s="30">
        <v>2</v>
      </c>
      <c r="C156" s="5">
        <v>1953</v>
      </c>
      <c r="D156" s="5">
        <v>8</v>
      </c>
      <c r="E156" s="28">
        <v>0.05604528888</v>
      </c>
      <c r="F156" s="28">
        <v>0.06827335200000001</v>
      </c>
    </row>
    <row r="157" spans="1:6" ht="12.75">
      <c r="A157" s="30" t="s">
        <v>0</v>
      </c>
      <c r="B157" s="30">
        <v>2</v>
      </c>
      <c r="C157" s="5">
        <v>1953</v>
      </c>
      <c r="D157" s="5">
        <v>9</v>
      </c>
      <c r="E157" s="28">
        <v>0.10880052834</v>
      </c>
      <c r="F157" s="28">
        <v>0.33168031656</v>
      </c>
    </row>
    <row r="158" spans="1:6" ht="12.75">
      <c r="A158" s="30" t="s">
        <v>0</v>
      </c>
      <c r="B158" s="30">
        <v>2</v>
      </c>
      <c r="C158" s="5">
        <v>1953</v>
      </c>
      <c r="D158" s="5">
        <v>10</v>
      </c>
      <c r="E158" s="28">
        <v>0.09421380423</v>
      </c>
      <c r="F158" s="28">
        <v>0.31017878073</v>
      </c>
    </row>
    <row r="159" spans="1:6" ht="12.75">
      <c r="A159" s="30" t="s">
        <v>0</v>
      </c>
      <c r="B159" s="30">
        <v>2</v>
      </c>
      <c r="C159" s="5">
        <v>1953</v>
      </c>
      <c r="D159" s="5">
        <v>11</v>
      </c>
      <c r="E159" s="28">
        <v>0.14017730553</v>
      </c>
      <c r="F159" s="28">
        <v>0.39107092247999997</v>
      </c>
    </row>
    <row r="160" spans="1:6" ht="12.75">
      <c r="A160" s="30" t="s">
        <v>0</v>
      </c>
      <c r="B160" s="30">
        <v>2</v>
      </c>
      <c r="C160" s="5">
        <v>1953</v>
      </c>
      <c r="D160" s="5">
        <v>12</v>
      </c>
      <c r="E160" s="28">
        <v>0.30299136868</v>
      </c>
      <c r="F160" s="28">
        <v>1.05874824594</v>
      </c>
    </row>
    <row r="161" spans="1:6" ht="12.75">
      <c r="A161" s="30" t="s">
        <v>0</v>
      </c>
      <c r="B161" s="30">
        <v>2</v>
      </c>
      <c r="C161" s="5">
        <v>1954</v>
      </c>
      <c r="D161" s="5">
        <v>1</v>
      </c>
      <c r="E161" s="28">
        <v>0.77856714112</v>
      </c>
      <c r="F161" s="28">
        <v>1.64152091396</v>
      </c>
    </row>
    <row r="162" spans="1:6" ht="12.75">
      <c r="A162" s="30" t="s">
        <v>0</v>
      </c>
      <c r="B162" s="30">
        <v>2</v>
      </c>
      <c r="C162" s="5">
        <v>1954</v>
      </c>
      <c r="D162" s="5">
        <v>2</v>
      </c>
      <c r="E162" s="28">
        <v>0.36818181855</v>
      </c>
      <c r="F162" s="28">
        <v>0.93120899859</v>
      </c>
    </row>
    <row r="163" spans="1:6" ht="12.75">
      <c r="A163" s="30" t="s">
        <v>0</v>
      </c>
      <c r="B163" s="30">
        <v>2</v>
      </c>
      <c r="C163" s="5">
        <v>1954</v>
      </c>
      <c r="D163" s="5">
        <v>3</v>
      </c>
      <c r="E163" s="28">
        <v>0.24584485728</v>
      </c>
      <c r="F163" s="28">
        <v>0.6751777005599999</v>
      </c>
    </row>
    <row r="164" spans="1:6" ht="12.75">
      <c r="A164" s="30" t="s">
        <v>0</v>
      </c>
      <c r="B164" s="30">
        <v>2</v>
      </c>
      <c r="C164" s="5">
        <v>1954</v>
      </c>
      <c r="D164" s="5">
        <v>4</v>
      </c>
      <c r="E164" s="28">
        <v>0.11792766306</v>
      </c>
      <c r="F164" s="28">
        <v>0.38907624612</v>
      </c>
    </row>
    <row r="165" spans="1:6" ht="12.75">
      <c r="A165" s="30" t="s">
        <v>0</v>
      </c>
      <c r="B165" s="30">
        <v>2</v>
      </c>
      <c r="C165" s="5">
        <v>1954</v>
      </c>
      <c r="D165" s="5">
        <v>5</v>
      </c>
      <c r="E165" s="28">
        <v>0.14891326416</v>
      </c>
      <c r="F165" s="28">
        <v>0.41847249888</v>
      </c>
    </row>
    <row r="166" spans="1:6" ht="12.75">
      <c r="A166" s="30" t="s">
        <v>0</v>
      </c>
      <c r="B166" s="30">
        <v>2</v>
      </c>
      <c r="C166" s="5">
        <v>1954</v>
      </c>
      <c r="D166" s="5">
        <v>6</v>
      </c>
      <c r="E166" s="28">
        <v>0.09144389952</v>
      </c>
      <c r="F166" s="28">
        <v>0.22225168586</v>
      </c>
    </row>
    <row r="167" spans="1:6" ht="12.75">
      <c r="A167" s="30" t="s">
        <v>0</v>
      </c>
      <c r="B167" s="30">
        <v>2</v>
      </c>
      <c r="C167" s="5">
        <v>1954</v>
      </c>
      <c r="D167" s="5">
        <v>7</v>
      </c>
      <c r="E167" s="28">
        <v>0.08637626052</v>
      </c>
      <c r="F167" s="28">
        <v>0.10771923228</v>
      </c>
    </row>
    <row r="168" spans="1:6" ht="12.75">
      <c r="A168" s="30" t="s">
        <v>0</v>
      </c>
      <c r="B168" s="30">
        <v>2</v>
      </c>
      <c r="C168" s="5">
        <v>1954</v>
      </c>
      <c r="D168" s="5">
        <v>8</v>
      </c>
      <c r="E168" s="28">
        <v>0.17405719665</v>
      </c>
      <c r="F168" s="28">
        <v>0.27482715135</v>
      </c>
    </row>
    <row r="169" spans="1:6" ht="12.75">
      <c r="A169" s="30" t="s">
        <v>0</v>
      </c>
      <c r="B169" s="30">
        <v>2</v>
      </c>
      <c r="C169" s="5">
        <v>1954</v>
      </c>
      <c r="D169" s="5">
        <v>9</v>
      </c>
      <c r="E169" s="28">
        <v>0.1679132909</v>
      </c>
      <c r="F169" s="28">
        <v>0.28658885040000004</v>
      </c>
    </row>
    <row r="170" spans="1:6" ht="12.75">
      <c r="A170" s="30" t="s">
        <v>0</v>
      </c>
      <c r="B170" s="30">
        <v>2</v>
      </c>
      <c r="C170" s="5">
        <v>1954</v>
      </c>
      <c r="D170" s="5">
        <v>10</v>
      </c>
      <c r="E170" s="28">
        <v>0.22156616724</v>
      </c>
      <c r="F170" s="28">
        <v>0.7189931805</v>
      </c>
    </row>
    <row r="171" spans="1:6" ht="12.75">
      <c r="A171" s="30" t="s">
        <v>0</v>
      </c>
      <c r="B171" s="30">
        <v>2</v>
      </c>
      <c r="C171" s="5">
        <v>1954</v>
      </c>
      <c r="D171" s="5">
        <v>11</v>
      </c>
      <c r="E171" s="28">
        <v>0.36791661584</v>
      </c>
      <c r="F171" s="28">
        <v>1.1713046606400002</v>
      </c>
    </row>
    <row r="172" spans="1:6" ht="12.75">
      <c r="A172" s="30" t="s">
        <v>0</v>
      </c>
      <c r="B172" s="30">
        <v>2</v>
      </c>
      <c r="C172" s="5">
        <v>1954</v>
      </c>
      <c r="D172" s="5">
        <v>12</v>
      </c>
      <c r="E172" s="28">
        <v>0.41379929452</v>
      </c>
      <c r="F172" s="28">
        <v>0.90692113609</v>
      </c>
    </row>
    <row r="173" spans="1:6" ht="12.75">
      <c r="A173" s="30" t="s">
        <v>0</v>
      </c>
      <c r="B173" s="30">
        <v>2</v>
      </c>
      <c r="C173" s="5">
        <v>1955</v>
      </c>
      <c r="D173" s="5">
        <v>1</v>
      </c>
      <c r="E173" s="28">
        <v>0.95900756798</v>
      </c>
      <c r="F173" s="28">
        <v>2.32526225624</v>
      </c>
    </row>
    <row r="174" spans="1:6" ht="12.75">
      <c r="A174" s="30" t="s">
        <v>0</v>
      </c>
      <c r="B174" s="30">
        <v>2</v>
      </c>
      <c r="C174" s="5">
        <v>1955</v>
      </c>
      <c r="D174" s="5">
        <v>2</v>
      </c>
      <c r="E174" s="28">
        <v>4.25464657267</v>
      </c>
      <c r="F174" s="28">
        <v>8.4074832889</v>
      </c>
    </row>
    <row r="175" spans="1:6" ht="12.75">
      <c r="A175" s="30" t="s">
        <v>0</v>
      </c>
      <c r="B175" s="30">
        <v>2</v>
      </c>
      <c r="C175" s="5">
        <v>1955</v>
      </c>
      <c r="D175" s="5">
        <v>3</v>
      </c>
      <c r="E175" s="28">
        <v>0.95625569088</v>
      </c>
      <c r="F175" s="28">
        <v>2.4135386016</v>
      </c>
    </row>
    <row r="176" spans="1:6" ht="12.75">
      <c r="A176" s="30" t="s">
        <v>0</v>
      </c>
      <c r="B176" s="30">
        <v>2</v>
      </c>
      <c r="C176" s="5">
        <v>1955</v>
      </c>
      <c r="D176" s="5">
        <v>4</v>
      </c>
      <c r="E176" s="28">
        <v>0.364644288</v>
      </c>
      <c r="F176" s="28">
        <v>0.9710941959999999</v>
      </c>
    </row>
    <row r="177" spans="1:6" ht="12.75">
      <c r="A177" s="30" t="s">
        <v>0</v>
      </c>
      <c r="B177" s="30">
        <v>2</v>
      </c>
      <c r="C177" s="5">
        <v>1955</v>
      </c>
      <c r="D177" s="5">
        <v>5</v>
      </c>
      <c r="E177" s="28">
        <v>0.21059359664</v>
      </c>
      <c r="F177" s="28">
        <v>0.5680718017799999</v>
      </c>
    </row>
    <row r="178" spans="1:6" ht="12.75">
      <c r="A178" s="30" t="s">
        <v>0</v>
      </c>
      <c r="B178" s="30">
        <v>2</v>
      </c>
      <c r="C178" s="5">
        <v>1955</v>
      </c>
      <c r="D178" s="5">
        <v>6</v>
      </c>
      <c r="E178" s="28">
        <v>0.13637545089</v>
      </c>
      <c r="F178" s="28">
        <v>0.27573722526</v>
      </c>
    </row>
    <row r="179" spans="1:6" ht="12.75">
      <c r="A179" s="30" t="s">
        <v>0</v>
      </c>
      <c r="B179" s="30">
        <v>2</v>
      </c>
      <c r="C179" s="5">
        <v>1955</v>
      </c>
      <c r="D179" s="5">
        <v>7</v>
      </c>
      <c r="E179" s="28">
        <v>0.1365220605</v>
      </c>
      <c r="F179" s="28">
        <v>0.2426770479</v>
      </c>
    </row>
    <row r="180" spans="1:6" ht="12.75">
      <c r="A180" s="30" t="s">
        <v>0</v>
      </c>
      <c r="B180" s="30">
        <v>2</v>
      </c>
      <c r="C180" s="5">
        <v>1955</v>
      </c>
      <c r="D180" s="5">
        <v>8</v>
      </c>
      <c r="E180" s="28">
        <v>0.1506045678</v>
      </c>
      <c r="F180" s="28">
        <v>0.27313031772</v>
      </c>
    </row>
    <row r="181" spans="1:6" ht="12.75">
      <c r="A181" s="30" t="s">
        <v>0</v>
      </c>
      <c r="B181" s="30">
        <v>2</v>
      </c>
      <c r="C181" s="5">
        <v>1955</v>
      </c>
      <c r="D181" s="5">
        <v>9</v>
      </c>
      <c r="E181" s="28">
        <v>0.17225225208</v>
      </c>
      <c r="F181" s="28">
        <v>0.34928928894</v>
      </c>
    </row>
    <row r="182" spans="1:6" ht="12.75">
      <c r="A182" s="30" t="s">
        <v>0</v>
      </c>
      <c r="B182" s="30">
        <v>2</v>
      </c>
      <c r="C182" s="5">
        <v>1955</v>
      </c>
      <c r="D182" s="5">
        <v>10</v>
      </c>
      <c r="E182" s="28">
        <v>0.34647372512</v>
      </c>
      <c r="F182" s="28">
        <v>1.07489718336</v>
      </c>
    </row>
    <row r="183" spans="1:6" ht="12.75">
      <c r="A183" s="30" t="s">
        <v>0</v>
      </c>
      <c r="B183" s="30">
        <v>2</v>
      </c>
      <c r="C183" s="5">
        <v>1955</v>
      </c>
      <c r="D183" s="5">
        <v>11</v>
      </c>
      <c r="E183" s="28">
        <v>0.58664767744</v>
      </c>
      <c r="F183" s="28">
        <v>1.71268244589</v>
      </c>
    </row>
    <row r="184" spans="1:6" ht="12.75">
      <c r="A184" s="30" t="s">
        <v>0</v>
      </c>
      <c r="B184" s="30">
        <v>2</v>
      </c>
      <c r="C184" s="5">
        <v>1955</v>
      </c>
      <c r="D184" s="5">
        <v>12</v>
      </c>
      <c r="E184" s="28">
        <v>1.80214397244</v>
      </c>
      <c r="F184" s="28">
        <v>4.65021581976</v>
      </c>
    </row>
    <row r="185" spans="1:6" ht="12.75">
      <c r="A185" s="30" t="s">
        <v>0</v>
      </c>
      <c r="B185" s="30">
        <v>2</v>
      </c>
      <c r="C185" s="5">
        <v>1956</v>
      </c>
      <c r="D185" s="5">
        <v>1</v>
      </c>
      <c r="E185" s="28">
        <v>4.31302801635</v>
      </c>
      <c r="F185" s="28">
        <v>8.81156262285</v>
      </c>
    </row>
    <row r="186" spans="1:6" ht="12.75">
      <c r="A186" s="30" t="s">
        <v>0</v>
      </c>
      <c r="B186" s="30">
        <v>2</v>
      </c>
      <c r="C186" s="5">
        <v>1956</v>
      </c>
      <c r="D186" s="5">
        <v>2</v>
      </c>
      <c r="E186" s="28">
        <v>0.98057864594</v>
      </c>
      <c r="F186" s="28">
        <v>1.00717662254</v>
      </c>
    </row>
    <row r="187" spans="1:6" ht="12.75">
      <c r="A187" s="30" t="s">
        <v>0</v>
      </c>
      <c r="B187" s="30">
        <v>2</v>
      </c>
      <c r="C187" s="5">
        <v>1956</v>
      </c>
      <c r="D187" s="5">
        <v>3</v>
      </c>
      <c r="E187" s="28">
        <v>0.64489911264</v>
      </c>
      <c r="F187" s="28">
        <v>1.43478493426</v>
      </c>
    </row>
    <row r="188" spans="1:6" ht="12.75">
      <c r="A188" s="30" t="s">
        <v>0</v>
      </c>
      <c r="B188" s="30">
        <v>2</v>
      </c>
      <c r="C188" s="5">
        <v>1956</v>
      </c>
      <c r="D188" s="5">
        <v>4</v>
      </c>
      <c r="E188" s="28">
        <v>8.65706085552</v>
      </c>
      <c r="F188" s="28">
        <v>19.20735700504</v>
      </c>
    </row>
    <row r="189" spans="1:6" ht="12.75">
      <c r="A189" s="30" t="s">
        <v>0</v>
      </c>
      <c r="B189" s="30">
        <v>2</v>
      </c>
      <c r="C189" s="5">
        <v>1956</v>
      </c>
      <c r="D189" s="5">
        <v>5</v>
      </c>
      <c r="E189" s="28">
        <v>1.02857305356</v>
      </c>
      <c r="F189" s="28">
        <v>2.28798684504</v>
      </c>
    </row>
    <row r="190" spans="1:6" ht="12.75">
      <c r="A190" s="30" t="s">
        <v>0</v>
      </c>
      <c r="B190" s="30">
        <v>2</v>
      </c>
      <c r="C190" s="5">
        <v>1956</v>
      </c>
      <c r="D190" s="5">
        <v>6</v>
      </c>
      <c r="E190" s="28">
        <v>0.34420162829</v>
      </c>
      <c r="F190" s="28">
        <v>0.58079713731</v>
      </c>
    </row>
    <row r="191" spans="1:6" ht="12.75">
      <c r="A191" s="30" t="s">
        <v>0</v>
      </c>
      <c r="B191" s="30">
        <v>2</v>
      </c>
      <c r="C191" s="5">
        <v>1956</v>
      </c>
      <c r="D191" s="5">
        <v>7</v>
      </c>
      <c r="E191" s="28">
        <v>0.1354538031</v>
      </c>
      <c r="F191" s="28">
        <v>0.17781684459</v>
      </c>
    </row>
    <row r="192" spans="1:6" ht="12.75">
      <c r="A192" s="30" t="s">
        <v>0</v>
      </c>
      <c r="B192" s="30">
        <v>2</v>
      </c>
      <c r="C192" s="5">
        <v>1956</v>
      </c>
      <c r="D192" s="5">
        <v>8</v>
      </c>
      <c r="E192" s="28">
        <v>0.13558757808</v>
      </c>
      <c r="F192" s="28">
        <v>0.18787903379999998</v>
      </c>
    </row>
    <row r="193" spans="1:6" ht="12.75">
      <c r="A193" s="30" t="s">
        <v>0</v>
      </c>
      <c r="B193" s="30">
        <v>2</v>
      </c>
      <c r="C193" s="5">
        <v>1956</v>
      </c>
      <c r="D193" s="5">
        <v>9</v>
      </c>
      <c r="E193" s="28">
        <v>0.1594532237</v>
      </c>
      <c r="F193" s="28">
        <v>0.37705292231</v>
      </c>
    </row>
    <row r="194" spans="1:6" ht="12.75">
      <c r="A194" s="30" t="s">
        <v>0</v>
      </c>
      <c r="B194" s="30">
        <v>2</v>
      </c>
      <c r="C194" s="5">
        <v>1956</v>
      </c>
      <c r="D194" s="5">
        <v>10</v>
      </c>
      <c r="E194" s="28">
        <v>0.24265451652</v>
      </c>
      <c r="F194" s="28">
        <v>0.73726888469</v>
      </c>
    </row>
    <row r="195" spans="1:6" ht="12.75">
      <c r="A195" s="30" t="s">
        <v>0</v>
      </c>
      <c r="B195" s="30">
        <v>2</v>
      </c>
      <c r="C195" s="5">
        <v>1956</v>
      </c>
      <c r="D195" s="5">
        <v>11</v>
      </c>
      <c r="E195" s="28">
        <v>0.37572289128</v>
      </c>
      <c r="F195" s="28">
        <v>0.94626505908</v>
      </c>
    </row>
    <row r="196" spans="1:6" ht="12.75">
      <c r="A196" s="30" t="s">
        <v>0</v>
      </c>
      <c r="B196" s="30">
        <v>2</v>
      </c>
      <c r="C196" s="5">
        <v>1956</v>
      </c>
      <c r="D196" s="5">
        <v>12</v>
      </c>
      <c r="E196" s="28">
        <v>0.91862709696</v>
      </c>
      <c r="F196" s="28">
        <v>2.23413677568</v>
      </c>
    </row>
    <row r="197" spans="1:6" ht="12.75">
      <c r="A197" s="30" t="s">
        <v>0</v>
      </c>
      <c r="B197" s="30">
        <v>2</v>
      </c>
      <c r="C197" s="5">
        <v>1957</v>
      </c>
      <c r="D197" s="5">
        <v>1</v>
      </c>
      <c r="E197" s="28">
        <v>0.8426092136</v>
      </c>
      <c r="F197" s="28">
        <v>1.1059245912</v>
      </c>
    </row>
    <row r="198" spans="1:6" ht="12.75">
      <c r="A198" s="30" t="s">
        <v>0</v>
      </c>
      <c r="B198" s="30">
        <v>2</v>
      </c>
      <c r="C198" s="5">
        <v>1957</v>
      </c>
      <c r="D198" s="5">
        <v>2</v>
      </c>
      <c r="E198" s="28">
        <v>0.53218271575</v>
      </c>
      <c r="F198" s="28">
        <v>1.6157086396999998</v>
      </c>
    </row>
    <row r="199" spans="1:6" ht="12.75">
      <c r="A199" s="30" t="s">
        <v>0</v>
      </c>
      <c r="B199" s="30">
        <v>2</v>
      </c>
      <c r="C199" s="5">
        <v>1957</v>
      </c>
      <c r="D199" s="5">
        <v>3</v>
      </c>
      <c r="E199" s="28">
        <v>0.36415433263</v>
      </c>
      <c r="F199" s="28">
        <v>1.3875769152300002</v>
      </c>
    </row>
    <row r="200" spans="1:6" ht="12.75">
      <c r="A200" s="30" t="s">
        <v>0</v>
      </c>
      <c r="B200" s="30">
        <v>2</v>
      </c>
      <c r="C200" s="5">
        <v>1957</v>
      </c>
      <c r="D200" s="5">
        <v>4</v>
      </c>
      <c r="E200" s="28">
        <v>0.17850582381</v>
      </c>
      <c r="F200" s="28">
        <v>0.71954409411</v>
      </c>
    </row>
    <row r="201" spans="1:6" ht="12.75">
      <c r="A201" s="30" t="s">
        <v>0</v>
      </c>
      <c r="B201" s="30">
        <v>2</v>
      </c>
      <c r="C201" s="5">
        <v>1957</v>
      </c>
      <c r="D201" s="5">
        <v>5</v>
      </c>
      <c r="E201" s="28">
        <v>0.28812662538</v>
      </c>
      <c r="F201" s="28">
        <v>0.94807954346</v>
      </c>
    </row>
    <row r="202" spans="1:6" ht="12.75">
      <c r="A202" s="30" t="s">
        <v>0</v>
      </c>
      <c r="B202" s="30">
        <v>2</v>
      </c>
      <c r="C202" s="5">
        <v>1957</v>
      </c>
      <c r="D202" s="5">
        <v>6</v>
      </c>
      <c r="E202" s="28">
        <v>0.16216452525</v>
      </c>
      <c r="F202" s="28">
        <v>0.44534050225</v>
      </c>
    </row>
    <row r="203" spans="1:6" ht="12.75">
      <c r="A203" s="30" t="s">
        <v>0</v>
      </c>
      <c r="B203" s="30">
        <v>2</v>
      </c>
      <c r="C203" s="5">
        <v>1957</v>
      </c>
      <c r="D203" s="5">
        <v>7</v>
      </c>
      <c r="E203" s="28">
        <v>0.23050229405</v>
      </c>
      <c r="F203" s="28">
        <v>0.25331651373</v>
      </c>
    </row>
    <row r="204" spans="1:6" ht="12.75">
      <c r="A204" s="30" t="s">
        <v>0</v>
      </c>
      <c r="B204" s="30">
        <v>2</v>
      </c>
      <c r="C204" s="5">
        <v>1957</v>
      </c>
      <c r="D204" s="5">
        <v>8</v>
      </c>
      <c r="E204" s="28">
        <v>0.31097010744</v>
      </c>
      <c r="F204" s="28">
        <v>0.82500271488</v>
      </c>
    </row>
    <row r="205" spans="1:6" ht="12.75">
      <c r="A205" s="30" t="s">
        <v>0</v>
      </c>
      <c r="B205" s="30">
        <v>2</v>
      </c>
      <c r="C205" s="5">
        <v>1957</v>
      </c>
      <c r="D205" s="5">
        <v>9</v>
      </c>
      <c r="E205" s="28">
        <v>0.26782106442</v>
      </c>
      <c r="F205" s="28">
        <v>0.8548939839699999</v>
      </c>
    </row>
    <row r="206" spans="1:6" ht="12.75">
      <c r="A206" s="30" t="s">
        <v>0</v>
      </c>
      <c r="B206" s="30">
        <v>2</v>
      </c>
      <c r="C206" s="5">
        <v>1957</v>
      </c>
      <c r="D206" s="5">
        <v>10</v>
      </c>
      <c r="E206" s="28">
        <v>0.10265665575</v>
      </c>
      <c r="F206" s="28">
        <v>0.327136875</v>
      </c>
    </row>
    <row r="207" spans="1:6" ht="12.75">
      <c r="A207" s="30" t="s">
        <v>0</v>
      </c>
      <c r="B207" s="30">
        <v>2</v>
      </c>
      <c r="C207" s="5">
        <v>1957</v>
      </c>
      <c r="D207" s="5">
        <v>11</v>
      </c>
      <c r="E207" s="28">
        <v>0.14504610735</v>
      </c>
      <c r="F207" s="28">
        <v>0.414293373</v>
      </c>
    </row>
    <row r="208" spans="1:6" ht="12.75">
      <c r="A208" s="30" t="s">
        <v>0</v>
      </c>
      <c r="B208" s="30">
        <v>2</v>
      </c>
      <c r="C208" s="5">
        <v>1957</v>
      </c>
      <c r="D208" s="5">
        <v>12</v>
      </c>
      <c r="E208" s="28">
        <v>0.3492265842</v>
      </c>
      <c r="F208" s="28">
        <v>0.76938981678</v>
      </c>
    </row>
    <row r="209" spans="1:6" ht="12.75">
      <c r="A209" s="30" t="s">
        <v>0</v>
      </c>
      <c r="B209" s="30">
        <v>2</v>
      </c>
      <c r="C209" s="5">
        <v>1958</v>
      </c>
      <c r="D209" s="5">
        <v>1</v>
      </c>
      <c r="E209" s="28">
        <v>0.50138666508</v>
      </c>
      <c r="F209" s="28">
        <v>1.2484422197099998</v>
      </c>
    </row>
    <row r="210" spans="1:6" ht="12.75">
      <c r="A210" s="30" t="s">
        <v>0</v>
      </c>
      <c r="B210" s="30">
        <v>2</v>
      </c>
      <c r="C210" s="5">
        <v>1958</v>
      </c>
      <c r="D210" s="5">
        <v>2</v>
      </c>
      <c r="E210" s="28">
        <v>0.29313673004</v>
      </c>
      <c r="F210" s="28">
        <v>0.82428008432</v>
      </c>
    </row>
    <row r="211" spans="1:6" ht="12.75">
      <c r="A211" s="30" t="s">
        <v>0</v>
      </c>
      <c r="B211" s="30">
        <v>2</v>
      </c>
      <c r="C211" s="5">
        <v>1958</v>
      </c>
      <c r="D211" s="5">
        <v>3</v>
      </c>
      <c r="E211" s="28">
        <v>0.34091666668</v>
      </c>
      <c r="F211" s="28">
        <v>0.82816666546</v>
      </c>
    </row>
    <row r="212" spans="1:6" ht="12.75">
      <c r="A212" s="30" t="s">
        <v>0</v>
      </c>
      <c r="B212" s="30">
        <v>2</v>
      </c>
      <c r="C212" s="5">
        <v>1958</v>
      </c>
      <c r="D212" s="5">
        <v>4</v>
      </c>
      <c r="E212" s="28">
        <v>0.21457443195</v>
      </c>
      <c r="F212" s="28">
        <v>0.57405009036</v>
      </c>
    </row>
    <row r="213" spans="1:6" ht="12.75">
      <c r="A213" s="30" t="s">
        <v>0</v>
      </c>
      <c r="B213" s="30">
        <v>2</v>
      </c>
      <c r="C213" s="5">
        <v>1958</v>
      </c>
      <c r="D213" s="5">
        <v>5</v>
      </c>
      <c r="E213" s="28">
        <v>0.24810339936</v>
      </c>
      <c r="F213" s="28">
        <v>0.71652047844</v>
      </c>
    </row>
    <row r="214" spans="1:6" ht="12.75">
      <c r="A214" s="30" t="s">
        <v>0</v>
      </c>
      <c r="B214" s="30">
        <v>2</v>
      </c>
      <c r="C214" s="5">
        <v>1958</v>
      </c>
      <c r="D214" s="5">
        <v>6</v>
      </c>
      <c r="E214" s="28">
        <v>0.5156153282</v>
      </c>
      <c r="F214" s="28">
        <v>1.3080636975</v>
      </c>
    </row>
    <row r="215" spans="1:6" ht="12.75">
      <c r="A215" s="30" t="s">
        <v>0</v>
      </c>
      <c r="B215" s="30">
        <v>2</v>
      </c>
      <c r="C215" s="5">
        <v>1958</v>
      </c>
      <c r="D215" s="5">
        <v>7</v>
      </c>
      <c r="E215" s="28">
        <v>0.2446404517</v>
      </c>
      <c r="F215" s="28">
        <v>0.4419472104</v>
      </c>
    </row>
    <row r="216" spans="1:6" ht="12.75">
      <c r="A216" s="30" t="s">
        <v>0</v>
      </c>
      <c r="B216" s="30">
        <v>2</v>
      </c>
      <c r="C216" s="5">
        <v>1958</v>
      </c>
      <c r="D216" s="5">
        <v>8</v>
      </c>
      <c r="E216" s="28">
        <v>0.49234965504</v>
      </c>
      <c r="F216" s="28">
        <v>1.32034630557</v>
      </c>
    </row>
    <row r="217" spans="1:6" ht="12.75">
      <c r="A217" s="30" t="s">
        <v>0</v>
      </c>
      <c r="B217" s="30">
        <v>2</v>
      </c>
      <c r="C217" s="5">
        <v>1958</v>
      </c>
      <c r="D217" s="5">
        <v>9</v>
      </c>
      <c r="E217" s="28">
        <v>0.52393910903</v>
      </c>
      <c r="F217" s="28">
        <v>1.6440847937399998</v>
      </c>
    </row>
    <row r="218" spans="1:6" ht="12.75">
      <c r="A218" s="30" t="s">
        <v>0</v>
      </c>
      <c r="B218" s="30">
        <v>2</v>
      </c>
      <c r="C218" s="5">
        <v>1958</v>
      </c>
      <c r="D218" s="5">
        <v>10</v>
      </c>
      <c r="E218" s="28">
        <v>0.58952288208</v>
      </c>
      <c r="F218" s="28">
        <v>1.87996104912</v>
      </c>
    </row>
    <row r="219" spans="1:6" ht="12.75">
      <c r="A219" s="30" t="s">
        <v>0</v>
      </c>
      <c r="B219" s="30">
        <v>2</v>
      </c>
      <c r="C219" s="5">
        <v>1958</v>
      </c>
      <c r="D219" s="5">
        <v>11</v>
      </c>
      <c r="E219" s="28">
        <v>0.19228052566</v>
      </c>
      <c r="F219" s="28">
        <v>0.52539354254</v>
      </c>
    </row>
    <row r="220" spans="1:6" ht="12.75">
      <c r="A220" s="30" t="s">
        <v>0</v>
      </c>
      <c r="B220" s="30">
        <v>2</v>
      </c>
      <c r="C220" s="5">
        <v>1958</v>
      </c>
      <c r="D220" s="5">
        <v>12</v>
      </c>
      <c r="E220" s="28">
        <v>2.2129083123</v>
      </c>
      <c r="F220" s="28">
        <v>5.6936242363</v>
      </c>
    </row>
    <row r="221" spans="1:6" ht="12.75">
      <c r="A221" s="30" t="s">
        <v>0</v>
      </c>
      <c r="B221" s="30">
        <v>2</v>
      </c>
      <c r="C221" s="5">
        <v>1959</v>
      </c>
      <c r="D221" s="5">
        <v>1</v>
      </c>
      <c r="E221" s="28">
        <v>1.33147723005</v>
      </c>
      <c r="F221" s="28">
        <v>2.8307810487</v>
      </c>
    </row>
    <row r="222" spans="1:6" ht="12.75">
      <c r="A222" s="30" t="s">
        <v>0</v>
      </c>
      <c r="B222" s="30">
        <v>2</v>
      </c>
      <c r="C222" s="5">
        <v>1959</v>
      </c>
      <c r="D222" s="5">
        <v>2</v>
      </c>
      <c r="E222" s="28">
        <v>0.28298898666</v>
      </c>
      <c r="F222" s="28">
        <v>0.37944929628</v>
      </c>
    </row>
    <row r="223" spans="1:6" ht="12.75">
      <c r="A223" s="30" t="s">
        <v>0</v>
      </c>
      <c r="B223" s="30">
        <v>2</v>
      </c>
      <c r="C223" s="5">
        <v>1959</v>
      </c>
      <c r="D223" s="5">
        <v>3</v>
      </c>
      <c r="E223" s="28">
        <v>0.78168318756</v>
      </c>
      <c r="F223" s="28">
        <v>1.9801122549999999</v>
      </c>
    </row>
    <row r="224" spans="1:6" ht="12.75">
      <c r="A224" s="30" t="s">
        <v>0</v>
      </c>
      <c r="B224" s="30">
        <v>2</v>
      </c>
      <c r="C224" s="5">
        <v>1959</v>
      </c>
      <c r="D224" s="5">
        <v>4</v>
      </c>
      <c r="E224" s="28">
        <v>0.5486614188</v>
      </c>
      <c r="F224" s="28">
        <v>1.4666141766099998</v>
      </c>
    </row>
    <row r="225" spans="1:6" ht="12.75">
      <c r="A225" s="30" t="s">
        <v>0</v>
      </c>
      <c r="B225" s="30">
        <v>2</v>
      </c>
      <c r="C225" s="5">
        <v>1959</v>
      </c>
      <c r="D225" s="5">
        <v>5</v>
      </c>
      <c r="E225" s="28">
        <v>0.66965691239</v>
      </c>
      <c r="F225" s="28">
        <v>1.7663635979</v>
      </c>
    </row>
    <row r="226" spans="1:6" ht="12.75">
      <c r="A226" s="30" t="s">
        <v>0</v>
      </c>
      <c r="B226" s="30">
        <v>2</v>
      </c>
      <c r="C226" s="5">
        <v>1959</v>
      </c>
      <c r="D226" s="5">
        <v>6</v>
      </c>
      <c r="E226" s="28">
        <v>0.18509964906</v>
      </c>
      <c r="F226" s="28">
        <v>0.36606629192</v>
      </c>
    </row>
    <row r="227" spans="1:6" ht="12.75">
      <c r="A227" s="30" t="s">
        <v>0</v>
      </c>
      <c r="B227" s="30">
        <v>2</v>
      </c>
      <c r="C227" s="5">
        <v>1959</v>
      </c>
      <c r="D227" s="5">
        <v>7</v>
      </c>
      <c r="E227" s="28">
        <v>0.03695530734</v>
      </c>
      <c r="F227" s="28">
        <v>0.051363477899999996</v>
      </c>
    </row>
    <row r="228" spans="1:6" ht="12.75">
      <c r="A228" s="30" t="s">
        <v>0</v>
      </c>
      <c r="B228" s="30">
        <v>2</v>
      </c>
      <c r="C228" s="5">
        <v>1959</v>
      </c>
      <c r="D228" s="5">
        <v>8</v>
      </c>
      <c r="E228" s="28">
        <v>0.30065800765</v>
      </c>
      <c r="F228" s="28">
        <v>0.67018921403</v>
      </c>
    </row>
    <row r="229" spans="1:6" ht="12.75">
      <c r="A229" s="30" t="s">
        <v>0</v>
      </c>
      <c r="B229" s="30">
        <v>2</v>
      </c>
      <c r="C229" s="5">
        <v>1959</v>
      </c>
      <c r="D229" s="5">
        <v>9</v>
      </c>
      <c r="E229" s="28">
        <v>0.85451404194</v>
      </c>
      <c r="F229" s="28">
        <v>2.54957731392</v>
      </c>
    </row>
    <row r="230" spans="1:6" ht="12.75">
      <c r="A230" s="30" t="s">
        <v>0</v>
      </c>
      <c r="B230" s="30">
        <v>2</v>
      </c>
      <c r="C230" s="5">
        <v>1959</v>
      </c>
      <c r="D230" s="5">
        <v>10</v>
      </c>
      <c r="E230" s="28">
        <v>0.60513283521</v>
      </c>
      <c r="F230" s="28">
        <v>1.8010879345800002</v>
      </c>
    </row>
    <row r="231" spans="1:6" ht="12.75">
      <c r="A231" s="30" t="s">
        <v>0</v>
      </c>
      <c r="B231" s="30">
        <v>2</v>
      </c>
      <c r="C231" s="5">
        <v>1959</v>
      </c>
      <c r="D231" s="5">
        <v>11</v>
      </c>
      <c r="E231" s="28">
        <v>0.6599376088</v>
      </c>
      <c r="F231" s="28">
        <v>1.797644509</v>
      </c>
    </row>
    <row r="232" spans="1:6" ht="12.75">
      <c r="A232" s="30" t="s">
        <v>0</v>
      </c>
      <c r="B232" s="30">
        <v>2</v>
      </c>
      <c r="C232" s="5">
        <v>1959</v>
      </c>
      <c r="D232" s="5">
        <v>12</v>
      </c>
      <c r="E232" s="28">
        <v>5.15752689335</v>
      </c>
      <c r="F232" s="28">
        <v>11.71877897223</v>
      </c>
    </row>
    <row r="233" spans="1:6" ht="12.75">
      <c r="A233" s="30" t="s">
        <v>0</v>
      </c>
      <c r="B233" s="30">
        <v>2</v>
      </c>
      <c r="C233" s="5">
        <v>1960</v>
      </c>
      <c r="D233" s="5">
        <v>1</v>
      </c>
      <c r="E233" s="28">
        <v>4.0365476336</v>
      </c>
      <c r="F233" s="28">
        <v>7.771769047519999</v>
      </c>
    </row>
    <row r="234" spans="1:6" ht="12.75">
      <c r="A234" s="30" t="s">
        <v>0</v>
      </c>
      <c r="B234" s="30">
        <v>2</v>
      </c>
      <c r="C234" s="5">
        <v>1960</v>
      </c>
      <c r="D234" s="5">
        <v>2</v>
      </c>
      <c r="E234" s="28">
        <v>8.323647503</v>
      </c>
      <c r="F234" s="28">
        <v>14.595009358</v>
      </c>
    </row>
    <row r="235" spans="1:6" ht="12.75">
      <c r="A235" s="30" t="s">
        <v>0</v>
      </c>
      <c r="B235" s="30">
        <v>2</v>
      </c>
      <c r="C235" s="5">
        <v>1960</v>
      </c>
      <c r="D235" s="5">
        <v>3</v>
      </c>
      <c r="E235" s="28">
        <v>3.7732036069</v>
      </c>
      <c r="F235" s="28">
        <v>8.7462269895</v>
      </c>
    </row>
    <row r="236" spans="1:6" ht="12.75">
      <c r="A236" s="30" t="s">
        <v>0</v>
      </c>
      <c r="B236" s="30">
        <v>2</v>
      </c>
      <c r="C236" s="5">
        <v>1960</v>
      </c>
      <c r="D236" s="5">
        <v>4</v>
      </c>
      <c r="E236" s="28">
        <v>0.70926468495</v>
      </c>
      <c r="F236" s="28">
        <v>1.6811176236</v>
      </c>
    </row>
    <row r="237" spans="1:6" ht="12.75">
      <c r="A237" s="30" t="s">
        <v>0</v>
      </c>
      <c r="B237" s="30">
        <v>2</v>
      </c>
      <c r="C237" s="5">
        <v>1960</v>
      </c>
      <c r="D237" s="5">
        <v>5</v>
      </c>
      <c r="E237" s="28">
        <v>0.20775514023</v>
      </c>
      <c r="F237" s="28">
        <v>0.59435451075</v>
      </c>
    </row>
    <row r="238" spans="1:6" ht="12.75">
      <c r="A238" s="30" t="s">
        <v>0</v>
      </c>
      <c r="B238" s="30">
        <v>2</v>
      </c>
      <c r="C238" s="5">
        <v>1960</v>
      </c>
      <c r="D238" s="5">
        <v>6</v>
      </c>
      <c r="E238" s="28">
        <v>0.21004247583</v>
      </c>
      <c r="F238" s="28">
        <v>0.44715404679</v>
      </c>
    </row>
    <row r="239" spans="1:6" ht="12.75">
      <c r="A239" s="30" t="s">
        <v>0</v>
      </c>
      <c r="B239" s="30">
        <v>2</v>
      </c>
      <c r="C239" s="5">
        <v>1960</v>
      </c>
      <c r="D239" s="5">
        <v>7</v>
      </c>
      <c r="E239" s="28">
        <v>0.21393939533</v>
      </c>
      <c r="F239" s="28">
        <v>0.37903135666</v>
      </c>
    </row>
    <row r="240" spans="1:6" ht="12.75">
      <c r="A240" s="30" t="s">
        <v>0</v>
      </c>
      <c r="B240" s="30">
        <v>2</v>
      </c>
      <c r="C240" s="5">
        <v>1960</v>
      </c>
      <c r="D240" s="5">
        <v>8</v>
      </c>
      <c r="E240" s="28">
        <v>0.26021122718</v>
      </c>
      <c r="F240" s="28">
        <v>0.47299479019</v>
      </c>
    </row>
    <row r="241" spans="1:6" ht="12.75">
      <c r="A241" s="30" t="s">
        <v>0</v>
      </c>
      <c r="B241" s="30">
        <v>2</v>
      </c>
      <c r="C241" s="5">
        <v>1960</v>
      </c>
      <c r="D241" s="5">
        <v>9</v>
      </c>
      <c r="E241" s="28">
        <v>0.38965090536</v>
      </c>
      <c r="F241" s="28">
        <v>1.25685070878</v>
      </c>
    </row>
    <row r="242" spans="1:6" ht="12.75">
      <c r="A242" s="30" t="s">
        <v>0</v>
      </c>
      <c r="B242" s="30">
        <v>2</v>
      </c>
      <c r="C242" s="5">
        <v>1960</v>
      </c>
      <c r="D242" s="5">
        <v>10</v>
      </c>
      <c r="E242" s="28">
        <v>1.59138759501</v>
      </c>
      <c r="F242" s="28">
        <v>3.98310050527</v>
      </c>
    </row>
    <row r="243" spans="1:6" ht="12.75">
      <c r="A243" s="30" t="s">
        <v>0</v>
      </c>
      <c r="B243" s="30">
        <v>2</v>
      </c>
      <c r="C243" s="5">
        <v>1960</v>
      </c>
      <c r="D243" s="5">
        <v>11</v>
      </c>
      <c r="E243" s="28">
        <v>3.252433174</v>
      </c>
      <c r="F243" s="28">
        <v>7.87134211616</v>
      </c>
    </row>
    <row r="244" spans="1:6" ht="12.75">
      <c r="A244" s="30" t="s">
        <v>0</v>
      </c>
      <c r="B244" s="30">
        <v>2</v>
      </c>
      <c r="C244" s="5">
        <v>1960</v>
      </c>
      <c r="D244" s="5">
        <v>12</v>
      </c>
      <c r="E244" s="28">
        <v>3.30880364388</v>
      </c>
      <c r="F244" s="28">
        <v>6.13826689584</v>
      </c>
    </row>
    <row r="245" spans="1:6" ht="12.75">
      <c r="A245" s="30" t="s">
        <v>0</v>
      </c>
      <c r="B245" s="30">
        <v>2</v>
      </c>
      <c r="C245" s="5">
        <v>1961</v>
      </c>
      <c r="D245" s="5">
        <v>1</v>
      </c>
      <c r="E245" s="28">
        <v>5.94606447552</v>
      </c>
      <c r="F245" s="28">
        <v>9.90843348144</v>
      </c>
    </row>
    <row r="246" spans="1:6" ht="12.75">
      <c r="A246" s="30" t="s">
        <v>0</v>
      </c>
      <c r="B246" s="30">
        <v>2</v>
      </c>
      <c r="C246" s="5">
        <v>1961</v>
      </c>
      <c r="D246" s="5">
        <v>2</v>
      </c>
      <c r="E246" s="28">
        <v>1.049759328</v>
      </c>
      <c r="F246" s="28">
        <v>2.5637856766800002</v>
      </c>
    </row>
    <row r="247" spans="1:6" ht="12.75">
      <c r="A247" s="30" t="s">
        <v>0</v>
      </c>
      <c r="B247" s="30">
        <v>2</v>
      </c>
      <c r="C247" s="5">
        <v>1961</v>
      </c>
      <c r="D247" s="5">
        <v>3</v>
      </c>
      <c r="E247" s="28">
        <v>0.6538588294</v>
      </c>
      <c r="F247" s="28">
        <v>2.2309736274</v>
      </c>
    </row>
    <row r="248" spans="1:6" ht="12.75">
      <c r="A248" s="30" t="s">
        <v>0</v>
      </c>
      <c r="B248" s="30">
        <v>2</v>
      </c>
      <c r="C248" s="5">
        <v>1961</v>
      </c>
      <c r="D248" s="5">
        <v>4</v>
      </c>
      <c r="E248" s="28">
        <v>0.5264371701</v>
      </c>
      <c r="F248" s="28">
        <v>1.6641750983999999</v>
      </c>
    </row>
    <row r="249" spans="1:6" ht="12.75">
      <c r="A249" s="30" t="s">
        <v>0</v>
      </c>
      <c r="B249" s="30">
        <v>2</v>
      </c>
      <c r="C249" s="5">
        <v>1961</v>
      </c>
      <c r="D249" s="5">
        <v>5</v>
      </c>
      <c r="E249" s="28">
        <v>0.38750779443</v>
      </c>
      <c r="F249" s="28">
        <v>1.14058898121</v>
      </c>
    </row>
    <row r="250" spans="1:6" ht="12.75">
      <c r="A250" s="30" t="s">
        <v>0</v>
      </c>
      <c r="B250" s="30">
        <v>2</v>
      </c>
      <c r="C250" s="5">
        <v>1961</v>
      </c>
      <c r="D250" s="5">
        <v>6</v>
      </c>
      <c r="E250" s="28">
        <v>0.24297549874</v>
      </c>
      <c r="F250" s="28">
        <v>0.54541727417</v>
      </c>
    </row>
    <row r="251" spans="1:6" ht="12.75">
      <c r="A251" s="30" t="s">
        <v>0</v>
      </c>
      <c r="B251" s="30">
        <v>2</v>
      </c>
      <c r="C251" s="5">
        <v>1961</v>
      </c>
      <c r="D251" s="5">
        <v>7</v>
      </c>
      <c r="E251" s="28">
        <v>0.0958243856</v>
      </c>
      <c r="F251" s="28">
        <v>0.1343832016</v>
      </c>
    </row>
    <row r="252" spans="1:6" ht="12.75">
      <c r="A252" s="30" t="s">
        <v>0</v>
      </c>
      <c r="B252" s="30">
        <v>2</v>
      </c>
      <c r="C252" s="5">
        <v>1961</v>
      </c>
      <c r="D252" s="5">
        <v>8</v>
      </c>
      <c r="E252" s="28">
        <v>0.18363789475</v>
      </c>
      <c r="F252" s="28">
        <v>0.6136330857</v>
      </c>
    </row>
    <row r="253" spans="1:6" ht="12.75">
      <c r="A253" s="30" t="s">
        <v>0</v>
      </c>
      <c r="B253" s="30">
        <v>2</v>
      </c>
      <c r="C253" s="5">
        <v>1961</v>
      </c>
      <c r="D253" s="5">
        <v>9</v>
      </c>
      <c r="E253" s="28">
        <v>0.30912424468</v>
      </c>
      <c r="F253" s="28">
        <v>1.04859792963</v>
      </c>
    </row>
    <row r="254" spans="1:6" ht="12.75">
      <c r="A254" s="30" t="s">
        <v>0</v>
      </c>
      <c r="B254" s="30">
        <v>2</v>
      </c>
      <c r="C254" s="5">
        <v>1961</v>
      </c>
      <c r="D254" s="5">
        <v>10</v>
      </c>
      <c r="E254" s="28">
        <v>0.47285861538</v>
      </c>
      <c r="F254" s="28">
        <v>1.5225805510500001</v>
      </c>
    </row>
    <row r="255" spans="1:6" ht="12.75">
      <c r="A255" s="30" t="s">
        <v>0</v>
      </c>
      <c r="B255" s="30">
        <v>2</v>
      </c>
      <c r="C255" s="5">
        <v>1961</v>
      </c>
      <c r="D255" s="5">
        <v>11</v>
      </c>
      <c r="E255" s="28">
        <v>1.99905011033</v>
      </c>
      <c r="F255" s="28">
        <v>5.35853258824</v>
      </c>
    </row>
    <row r="256" spans="1:6" ht="12.75">
      <c r="A256" s="30" t="s">
        <v>0</v>
      </c>
      <c r="B256" s="30">
        <v>2</v>
      </c>
      <c r="C256" s="5">
        <v>1961</v>
      </c>
      <c r="D256" s="5">
        <v>12</v>
      </c>
      <c r="E256" s="28">
        <v>1.77296563626</v>
      </c>
      <c r="F256" s="28">
        <v>4.65853986525</v>
      </c>
    </row>
    <row r="257" spans="1:6" ht="12.75">
      <c r="A257" s="30" t="s">
        <v>0</v>
      </c>
      <c r="B257" s="30">
        <v>2</v>
      </c>
      <c r="C257" s="5">
        <v>1962</v>
      </c>
      <c r="D257" s="5">
        <v>1</v>
      </c>
      <c r="E257" s="28">
        <v>2.4685162619</v>
      </c>
      <c r="F257" s="28">
        <v>5.34239474236</v>
      </c>
    </row>
    <row r="258" spans="1:6" ht="12.75">
      <c r="A258" s="30" t="s">
        <v>0</v>
      </c>
      <c r="B258" s="30">
        <v>2</v>
      </c>
      <c r="C258" s="5">
        <v>1962</v>
      </c>
      <c r="D258" s="5">
        <v>2</v>
      </c>
      <c r="E258" s="28">
        <v>0.65799117748</v>
      </c>
      <c r="F258" s="28">
        <v>1.16580141546</v>
      </c>
    </row>
    <row r="259" spans="1:6" ht="12.75">
      <c r="A259" s="30" t="s">
        <v>0</v>
      </c>
      <c r="B259" s="30">
        <v>2</v>
      </c>
      <c r="C259" s="5">
        <v>1962</v>
      </c>
      <c r="D259" s="5">
        <v>3</v>
      </c>
      <c r="E259" s="28">
        <v>2.79886244616</v>
      </c>
      <c r="F259" s="28">
        <v>6.81472810176</v>
      </c>
    </row>
    <row r="260" spans="1:6" ht="12.75">
      <c r="A260" s="30" t="s">
        <v>0</v>
      </c>
      <c r="B260" s="30">
        <v>2</v>
      </c>
      <c r="C260" s="5">
        <v>1962</v>
      </c>
      <c r="D260" s="5">
        <v>4</v>
      </c>
      <c r="E260" s="28">
        <v>1.25422112588</v>
      </c>
      <c r="F260" s="28">
        <v>3.1152930406</v>
      </c>
    </row>
    <row r="261" spans="1:6" ht="12.75">
      <c r="A261" s="30" t="s">
        <v>0</v>
      </c>
      <c r="B261" s="30">
        <v>2</v>
      </c>
      <c r="C261" s="5">
        <v>1962</v>
      </c>
      <c r="D261" s="5">
        <v>5</v>
      </c>
      <c r="E261" s="28">
        <v>0.51866794642</v>
      </c>
      <c r="F261" s="28">
        <v>1.16263634786</v>
      </c>
    </row>
    <row r="262" spans="1:6" ht="12.75">
      <c r="A262" s="30" t="s">
        <v>0</v>
      </c>
      <c r="B262" s="30">
        <v>2</v>
      </c>
      <c r="C262" s="5">
        <v>1962</v>
      </c>
      <c r="D262" s="5">
        <v>6</v>
      </c>
      <c r="E262" s="28">
        <v>0.616068999</v>
      </c>
      <c r="F262" s="28">
        <v>1.3542896039399999</v>
      </c>
    </row>
    <row r="263" spans="1:6" ht="12.75">
      <c r="A263" s="30" t="s">
        <v>0</v>
      </c>
      <c r="B263" s="30">
        <v>2</v>
      </c>
      <c r="C263" s="5">
        <v>1962</v>
      </c>
      <c r="D263" s="5">
        <v>7</v>
      </c>
      <c r="E263" s="28">
        <v>0.1367333419</v>
      </c>
      <c r="F263" s="28">
        <v>0.15305511548</v>
      </c>
    </row>
    <row r="264" spans="1:6" ht="12.75">
      <c r="A264" s="30" t="s">
        <v>0</v>
      </c>
      <c r="B264" s="30">
        <v>2</v>
      </c>
      <c r="C264" s="5">
        <v>1962</v>
      </c>
      <c r="D264" s="5">
        <v>8</v>
      </c>
      <c r="E264" s="28">
        <v>0.22224085692</v>
      </c>
      <c r="F264" s="28">
        <v>0.24960633484</v>
      </c>
    </row>
    <row r="265" spans="1:6" ht="12.75">
      <c r="A265" s="30" t="s">
        <v>0</v>
      </c>
      <c r="B265" s="30">
        <v>2</v>
      </c>
      <c r="C265" s="5">
        <v>1962</v>
      </c>
      <c r="D265" s="5">
        <v>9</v>
      </c>
      <c r="E265" s="28">
        <v>0.55693380184</v>
      </c>
      <c r="F265" s="28">
        <v>1.56091733889</v>
      </c>
    </row>
    <row r="266" spans="1:6" ht="12.75">
      <c r="A266" s="30" t="s">
        <v>0</v>
      </c>
      <c r="B266" s="30">
        <v>2</v>
      </c>
      <c r="C266" s="5">
        <v>1962</v>
      </c>
      <c r="D266" s="5">
        <v>10</v>
      </c>
      <c r="E266" s="28">
        <v>0.47489844344</v>
      </c>
      <c r="F266" s="28">
        <v>1.37675956728</v>
      </c>
    </row>
    <row r="267" spans="1:6" ht="12.75">
      <c r="A267" s="30" t="s">
        <v>0</v>
      </c>
      <c r="B267" s="30">
        <v>2</v>
      </c>
      <c r="C267" s="5">
        <v>1962</v>
      </c>
      <c r="D267" s="5">
        <v>11</v>
      </c>
      <c r="E267" s="28">
        <v>0.5893505062</v>
      </c>
      <c r="F267" s="28">
        <v>1.6090076197</v>
      </c>
    </row>
    <row r="268" spans="1:6" ht="12.75">
      <c r="A268" s="30" t="s">
        <v>0</v>
      </c>
      <c r="B268" s="30">
        <v>2</v>
      </c>
      <c r="C268" s="5">
        <v>1962</v>
      </c>
      <c r="D268" s="5">
        <v>12</v>
      </c>
      <c r="E268" s="28">
        <v>0.7163216679</v>
      </c>
      <c r="F268" s="28">
        <v>2.07227103375</v>
      </c>
    </row>
    <row r="269" spans="1:6" ht="12.75">
      <c r="A269" s="30" t="s">
        <v>0</v>
      </c>
      <c r="B269" s="30">
        <v>2</v>
      </c>
      <c r="C269" s="5">
        <v>1963</v>
      </c>
      <c r="D269" s="5">
        <v>1</v>
      </c>
      <c r="E269" s="28">
        <v>1.88052406317</v>
      </c>
      <c r="F269" s="28">
        <v>5.19616059228</v>
      </c>
    </row>
    <row r="270" spans="1:6" ht="12.75">
      <c r="A270" s="30" t="s">
        <v>0</v>
      </c>
      <c r="B270" s="30">
        <v>2</v>
      </c>
      <c r="C270" s="5">
        <v>1963</v>
      </c>
      <c r="D270" s="5">
        <v>2</v>
      </c>
      <c r="E270" s="28">
        <v>3.31287371646</v>
      </c>
      <c r="F270" s="28">
        <v>6.4850236044</v>
      </c>
    </row>
    <row r="271" spans="1:6" ht="12.75">
      <c r="A271" s="30" t="s">
        <v>0</v>
      </c>
      <c r="B271" s="30">
        <v>2</v>
      </c>
      <c r="C271" s="5">
        <v>1963</v>
      </c>
      <c r="D271" s="5">
        <v>3</v>
      </c>
      <c r="E271" s="28">
        <v>1.54582583645</v>
      </c>
      <c r="F271" s="28">
        <v>4.0745952874</v>
      </c>
    </row>
    <row r="272" spans="1:6" ht="12.75">
      <c r="A272" s="30" t="s">
        <v>0</v>
      </c>
      <c r="B272" s="30">
        <v>2</v>
      </c>
      <c r="C272" s="5">
        <v>1963</v>
      </c>
      <c r="D272" s="5">
        <v>4</v>
      </c>
      <c r="E272" s="28">
        <v>1.02693096</v>
      </c>
      <c r="F272" s="28">
        <v>3.104579628</v>
      </c>
    </row>
    <row r="273" spans="1:6" ht="12.75">
      <c r="A273" s="30" t="s">
        <v>0</v>
      </c>
      <c r="B273" s="30">
        <v>2</v>
      </c>
      <c r="C273" s="5">
        <v>1963</v>
      </c>
      <c r="D273" s="5">
        <v>5</v>
      </c>
      <c r="E273" s="28">
        <v>0.47338285264</v>
      </c>
      <c r="F273" s="28">
        <v>1.40201306874</v>
      </c>
    </row>
    <row r="274" spans="1:6" ht="12.75">
      <c r="A274" s="30" t="s">
        <v>0</v>
      </c>
      <c r="B274" s="30">
        <v>2</v>
      </c>
      <c r="C274" s="5">
        <v>1963</v>
      </c>
      <c r="D274" s="5">
        <v>6</v>
      </c>
      <c r="E274" s="28">
        <v>0.9979112876</v>
      </c>
      <c r="F274" s="28">
        <v>2.4435982173</v>
      </c>
    </row>
    <row r="275" spans="1:6" ht="12.75">
      <c r="A275" s="30" t="s">
        <v>0</v>
      </c>
      <c r="B275" s="30">
        <v>2</v>
      </c>
      <c r="C275" s="5">
        <v>1963</v>
      </c>
      <c r="D275" s="5">
        <v>7</v>
      </c>
      <c r="E275" s="28">
        <v>0.200443782</v>
      </c>
      <c r="F275" s="28">
        <v>0.35129752195999997</v>
      </c>
    </row>
    <row r="276" spans="1:6" ht="12.75">
      <c r="A276" s="30" t="s">
        <v>0</v>
      </c>
      <c r="B276" s="30">
        <v>2</v>
      </c>
      <c r="C276" s="5">
        <v>1963</v>
      </c>
      <c r="D276" s="5">
        <v>8</v>
      </c>
      <c r="E276" s="28">
        <v>0.20463030136</v>
      </c>
      <c r="F276" s="28">
        <v>0.48549542061</v>
      </c>
    </row>
    <row r="277" spans="1:6" ht="12.75">
      <c r="A277" s="30" t="s">
        <v>0</v>
      </c>
      <c r="B277" s="30">
        <v>2</v>
      </c>
      <c r="C277" s="5">
        <v>1963</v>
      </c>
      <c r="D277" s="5">
        <v>9</v>
      </c>
      <c r="E277" s="28">
        <v>0.37084441575</v>
      </c>
      <c r="F277" s="28">
        <v>1.04830452135</v>
      </c>
    </row>
    <row r="278" spans="1:6" ht="12.75">
      <c r="A278" s="30" t="s">
        <v>0</v>
      </c>
      <c r="B278" s="30">
        <v>2</v>
      </c>
      <c r="C278" s="5">
        <v>1963</v>
      </c>
      <c r="D278" s="5">
        <v>10</v>
      </c>
      <c r="E278" s="28">
        <v>0.35239829166</v>
      </c>
      <c r="F278" s="28">
        <v>1.0103442383799999</v>
      </c>
    </row>
    <row r="279" spans="1:6" ht="12.75">
      <c r="A279" s="30" t="s">
        <v>0</v>
      </c>
      <c r="B279" s="30">
        <v>2</v>
      </c>
      <c r="C279" s="5">
        <v>1963</v>
      </c>
      <c r="D279" s="5">
        <v>11</v>
      </c>
      <c r="E279" s="28">
        <v>1.81900113846</v>
      </c>
      <c r="F279" s="28">
        <v>5.170914016439999</v>
      </c>
    </row>
    <row r="280" spans="1:6" ht="12.75">
      <c r="A280" s="30" t="s">
        <v>0</v>
      </c>
      <c r="B280" s="30">
        <v>2</v>
      </c>
      <c r="C280" s="5">
        <v>1963</v>
      </c>
      <c r="D280" s="5">
        <v>12</v>
      </c>
      <c r="E280" s="28">
        <v>3.6122791404</v>
      </c>
      <c r="F280" s="28">
        <v>8.936621095500001</v>
      </c>
    </row>
    <row r="281" spans="1:6" ht="12.75">
      <c r="A281" s="30" t="s">
        <v>0</v>
      </c>
      <c r="B281" s="30">
        <v>2</v>
      </c>
      <c r="C281" s="5">
        <v>1964</v>
      </c>
      <c r="D281" s="5">
        <v>1</v>
      </c>
      <c r="E281" s="28">
        <v>0.42600068465</v>
      </c>
      <c r="F281" s="28">
        <v>0.54029354718</v>
      </c>
    </row>
    <row r="282" spans="1:6" ht="12.75">
      <c r="A282" s="30" t="s">
        <v>0</v>
      </c>
      <c r="B282" s="30">
        <v>2</v>
      </c>
      <c r="C282" s="5">
        <v>1964</v>
      </c>
      <c r="D282" s="5">
        <v>2</v>
      </c>
      <c r="E282" s="28">
        <v>2.40945100776</v>
      </c>
      <c r="F282" s="28">
        <v>5.252553455939999</v>
      </c>
    </row>
    <row r="283" spans="1:6" ht="12.75">
      <c r="A283" s="30" t="s">
        <v>0</v>
      </c>
      <c r="B283" s="30">
        <v>2</v>
      </c>
      <c r="C283" s="5">
        <v>1964</v>
      </c>
      <c r="D283" s="5">
        <v>3</v>
      </c>
      <c r="E283" s="28">
        <v>1.5943197899</v>
      </c>
      <c r="F283" s="28">
        <v>3.7114812310999996</v>
      </c>
    </row>
    <row r="284" spans="1:6" ht="12.75">
      <c r="A284" s="30" t="s">
        <v>0</v>
      </c>
      <c r="B284" s="30">
        <v>2</v>
      </c>
      <c r="C284" s="5">
        <v>1964</v>
      </c>
      <c r="D284" s="5">
        <v>4</v>
      </c>
      <c r="E284" s="28">
        <v>1.49146425533</v>
      </c>
      <c r="F284" s="28">
        <v>3.72098059193</v>
      </c>
    </row>
    <row r="285" spans="1:6" ht="12.75">
      <c r="A285" s="30" t="s">
        <v>0</v>
      </c>
      <c r="B285" s="30">
        <v>2</v>
      </c>
      <c r="C285" s="5">
        <v>1964</v>
      </c>
      <c r="D285" s="5">
        <v>5</v>
      </c>
      <c r="E285" s="28">
        <v>0.36998238156</v>
      </c>
      <c r="F285" s="28">
        <v>0.77021213796</v>
      </c>
    </row>
    <row r="286" spans="1:6" ht="12.75">
      <c r="A286" s="30" t="s">
        <v>0</v>
      </c>
      <c r="B286" s="30">
        <v>2</v>
      </c>
      <c r="C286" s="5">
        <v>1964</v>
      </c>
      <c r="D286" s="5">
        <v>6</v>
      </c>
      <c r="E286" s="28">
        <v>0.4509828531</v>
      </c>
      <c r="F286" s="28">
        <v>1.1985877629600001</v>
      </c>
    </row>
    <row r="287" spans="1:6" ht="12.75">
      <c r="A287" s="30" t="s">
        <v>0</v>
      </c>
      <c r="B287" s="30">
        <v>2</v>
      </c>
      <c r="C287" s="5">
        <v>1964</v>
      </c>
      <c r="D287" s="5">
        <v>7</v>
      </c>
      <c r="E287" s="28">
        <v>0.21412015846</v>
      </c>
      <c r="F287" s="28">
        <v>0.30509028485</v>
      </c>
    </row>
    <row r="288" spans="1:6" ht="12.75">
      <c r="A288" s="30" t="s">
        <v>0</v>
      </c>
      <c r="B288" s="30">
        <v>2</v>
      </c>
      <c r="C288" s="5">
        <v>1964</v>
      </c>
      <c r="D288" s="5">
        <v>8</v>
      </c>
      <c r="E288" s="28">
        <v>0.2284564975</v>
      </c>
      <c r="F288" s="28">
        <v>0.29086412718</v>
      </c>
    </row>
    <row r="289" spans="1:6" ht="12.75">
      <c r="A289" s="30" t="s">
        <v>0</v>
      </c>
      <c r="B289" s="30">
        <v>2</v>
      </c>
      <c r="C289" s="5">
        <v>1964</v>
      </c>
      <c r="D289" s="5">
        <v>9</v>
      </c>
      <c r="E289" s="28">
        <v>0.33913156038</v>
      </c>
      <c r="F289" s="28">
        <v>0.90936487132</v>
      </c>
    </row>
    <row r="290" spans="1:6" ht="12.75">
      <c r="A290" s="30" t="s">
        <v>0</v>
      </c>
      <c r="B290" s="30">
        <v>2</v>
      </c>
      <c r="C290" s="5">
        <v>1964</v>
      </c>
      <c r="D290" s="5">
        <v>10</v>
      </c>
      <c r="E290" s="28">
        <v>0.32143208616</v>
      </c>
      <c r="F290" s="28">
        <v>1.05550150356</v>
      </c>
    </row>
    <row r="291" spans="1:6" ht="12.75">
      <c r="A291" s="30" t="s">
        <v>0</v>
      </c>
      <c r="B291" s="30">
        <v>2</v>
      </c>
      <c r="C291" s="5">
        <v>1964</v>
      </c>
      <c r="D291" s="5">
        <v>11</v>
      </c>
      <c r="E291" s="28">
        <v>0.40084693984</v>
      </c>
      <c r="F291" s="28">
        <v>1.24412244878</v>
      </c>
    </row>
    <row r="292" spans="1:6" ht="12.75">
      <c r="A292" s="30" t="s">
        <v>0</v>
      </c>
      <c r="B292" s="30">
        <v>2</v>
      </c>
      <c r="C292" s="5">
        <v>1964</v>
      </c>
      <c r="D292" s="5">
        <v>12</v>
      </c>
      <c r="E292" s="28">
        <v>0.504474698</v>
      </c>
      <c r="F292" s="28">
        <v>1.48120215656</v>
      </c>
    </row>
    <row r="293" spans="1:6" ht="12.75">
      <c r="A293" s="30" t="s">
        <v>0</v>
      </c>
      <c r="B293" s="30">
        <v>2</v>
      </c>
      <c r="C293" s="5">
        <v>1965</v>
      </c>
      <c r="D293" s="5">
        <v>1</v>
      </c>
      <c r="E293" s="28">
        <v>1.224838343</v>
      </c>
      <c r="F293" s="28">
        <v>3.3117444405</v>
      </c>
    </row>
    <row r="294" spans="1:6" ht="12.75">
      <c r="A294" s="30" t="s">
        <v>0</v>
      </c>
      <c r="B294" s="30">
        <v>2</v>
      </c>
      <c r="C294" s="5">
        <v>1965</v>
      </c>
      <c r="D294" s="5">
        <v>2</v>
      </c>
      <c r="E294" s="28">
        <v>0.83278990347</v>
      </c>
      <c r="F294" s="28">
        <v>2.15435425009</v>
      </c>
    </row>
    <row r="295" spans="1:6" ht="12.75">
      <c r="A295" s="30" t="s">
        <v>0</v>
      </c>
      <c r="B295" s="30">
        <v>2</v>
      </c>
      <c r="C295" s="5">
        <v>1965</v>
      </c>
      <c r="D295" s="5">
        <v>3</v>
      </c>
      <c r="E295" s="28">
        <v>1.51425003392</v>
      </c>
      <c r="F295" s="28">
        <v>5.17940343472</v>
      </c>
    </row>
    <row r="296" spans="1:6" ht="12.75">
      <c r="A296" s="30" t="s">
        <v>0</v>
      </c>
      <c r="B296" s="30">
        <v>2</v>
      </c>
      <c r="C296" s="5">
        <v>1965</v>
      </c>
      <c r="D296" s="5">
        <v>4</v>
      </c>
      <c r="E296" s="28">
        <v>0.3010394695</v>
      </c>
      <c r="F296" s="28">
        <v>1.074630502</v>
      </c>
    </row>
    <row r="297" spans="1:6" ht="12.75">
      <c r="A297" s="30" t="s">
        <v>0</v>
      </c>
      <c r="B297" s="30">
        <v>2</v>
      </c>
      <c r="C297" s="5">
        <v>1965</v>
      </c>
      <c r="D297" s="5">
        <v>5</v>
      </c>
      <c r="E297" s="28">
        <v>0.24532469529</v>
      </c>
      <c r="F297" s="28">
        <v>0.94528392567</v>
      </c>
    </row>
    <row r="298" spans="1:6" ht="12.75">
      <c r="A298" s="30" t="s">
        <v>0</v>
      </c>
      <c r="B298" s="30">
        <v>2</v>
      </c>
      <c r="C298" s="5">
        <v>1965</v>
      </c>
      <c r="D298" s="5">
        <v>6</v>
      </c>
      <c r="E298" s="28">
        <v>0.16531654896</v>
      </c>
      <c r="F298" s="28">
        <v>0.55015179468</v>
      </c>
    </row>
    <row r="299" spans="1:6" ht="12.75">
      <c r="A299" s="30" t="s">
        <v>0</v>
      </c>
      <c r="B299" s="30">
        <v>2</v>
      </c>
      <c r="C299" s="5">
        <v>1965</v>
      </c>
      <c r="D299" s="5">
        <v>7</v>
      </c>
      <c r="E299" s="28">
        <v>0.17148547619</v>
      </c>
      <c r="F299" s="28">
        <v>0.2072116179</v>
      </c>
    </row>
    <row r="300" spans="1:6" ht="12.75">
      <c r="A300" s="30" t="s">
        <v>0</v>
      </c>
      <c r="B300" s="30">
        <v>2</v>
      </c>
      <c r="C300" s="5">
        <v>1965</v>
      </c>
      <c r="D300" s="5">
        <v>8</v>
      </c>
      <c r="E300" s="28">
        <v>0.1949044594</v>
      </c>
      <c r="F300" s="28">
        <v>0.3861995774</v>
      </c>
    </row>
    <row r="301" spans="1:6" ht="12.75">
      <c r="A301" s="30" t="s">
        <v>0</v>
      </c>
      <c r="B301" s="30">
        <v>2</v>
      </c>
      <c r="C301" s="5">
        <v>1965</v>
      </c>
      <c r="D301" s="5">
        <v>9</v>
      </c>
      <c r="E301" s="28">
        <v>0.3920172039</v>
      </c>
      <c r="F301" s="28">
        <v>1.29407829929</v>
      </c>
    </row>
    <row r="302" spans="1:6" ht="12.75">
      <c r="A302" s="30" t="s">
        <v>0</v>
      </c>
      <c r="B302" s="30">
        <v>2</v>
      </c>
      <c r="C302" s="5">
        <v>1965</v>
      </c>
      <c r="D302" s="5">
        <v>10</v>
      </c>
      <c r="E302" s="28">
        <v>0.47226324411</v>
      </c>
      <c r="F302" s="28">
        <v>1.5499438211699998</v>
      </c>
    </row>
    <row r="303" spans="1:6" ht="12.75">
      <c r="A303" s="30" t="s">
        <v>0</v>
      </c>
      <c r="B303" s="30">
        <v>2</v>
      </c>
      <c r="C303" s="5">
        <v>1965</v>
      </c>
      <c r="D303" s="5">
        <v>11</v>
      </c>
      <c r="E303" s="28">
        <v>1.59218096485</v>
      </c>
      <c r="F303" s="28">
        <v>4.44468843721</v>
      </c>
    </row>
    <row r="304" spans="1:6" ht="12.75">
      <c r="A304" s="30" t="s">
        <v>0</v>
      </c>
      <c r="B304" s="30">
        <v>2</v>
      </c>
      <c r="C304" s="5">
        <v>1965</v>
      </c>
      <c r="D304" s="5">
        <v>12</v>
      </c>
      <c r="E304" s="28">
        <v>2.6338131864</v>
      </c>
      <c r="F304" s="28">
        <v>7.0080348096</v>
      </c>
    </row>
    <row r="305" spans="1:6" ht="12.75">
      <c r="A305" s="30" t="s">
        <v>0</v>
      </c>
      <c r="B305" s="30">
        <v>2</v>
      </c>
      <c r="C305" s="5">
        <v>1966</v>
      </c>
      <c r="D305" s="5">
        <v>1</v>
      </c>
      <c r="E305" s="28">
        <v>7.01954368758</v>
      </c>
      <c r="F305" s="28">
        <v>14.02459916436</v>
      </c>
    </row>
    <row r="306" spans="1:6" ht="12.75">
      <c r="A306" s="30" t="s">
        <v>0</v>
      </c>
      <c r="B306" s="30">
        <v>2</v>
      </c>
      <c r="C306" s="5">
        <v>1966</v>
      </c>
      <c r="D306" s="5">
        <v>2</v>
      </c>
      <c r="E306" s="28">
        <v>2.59106677082</v>
      </c>
      <c r="F306" s="28">
        <v>5.0626593065200005</v>
      </c>
    </row>
    <row r="307" spans="1:6" ht="12.75">
      <c r="A307" s="30" t="s">
        <v>0</v>
      </c>
      <c r="B307" s="30">
        <v>2</v>
      </c>
      <c r="C307" s="5">
        <v>1966</v>
      </c>
      <c r="D307" s="5">
        <v>3</v>
      </c>
      <c r="E307" s="28">
        <v>0.98987358678</v>
      </c>
      <c r="F307" s="28">
        <v>1.6621768061600002</v>
      </c>
    </row>
    <row r="308" spans="1:6" ht="12.75">
      <c r="A308" s="30" t="s">
        <v>0</v>
      </c>
      <c r="B308" s="30">
        <v>2</v>
      </c>
      <c r="C308" s="5">
        <v>1966</v>
      </c>
      <c r="D308" s="5">
        <v>4</v>
      </c>
      <c r="E308" s="28">
        <v>1.75687178815</v>
      </c>
      <c r="F308" s="28">
        <v>4.43922430175</v>
      </c>
    </row>
    <row r="309" spans="1:6" ht="12.75">
      <c r="A309" s="30" t="s">
        <v>0</v>
      </c>
      <c r="B309" s="30">
        <v>2</v>
      </c>
      <c r="C309" s="5">
        <v>1966</v>
      </c>
      <c r="D309" s="5">
        <v>5</v>
      </c>
      <c r="E309" s="28">
        <v>0.76106078436</v>
      </c>
      <c r="F309" s="28">
        <v>1.49180216844</v>
      </c>
    </row>
    <row r="310" spans="1:6" ht="12.75">
      <c r="A310" s="30" t="s">
        <v>0</v>
      </c>
      <c r="B310" s="30">
        <v>2</v>
      </c>
      <c r="C310" s="5">
        <v>1966</v>
      </c>
      <c r="D310" s="5">
        <v>6</v>
      </c>
      <c r="E310" s="28">
        <v>0.87994105151</v>
      </c>
      <c r="F310" s="28">
        <v>1.7524312868</v>
      </c>
    </row>
    <row r="311" spans="1:6" ht="12.75">
      <c r="A311" s="30" t="s">
        <v>0</v>
      </c>
      <c r="B311" s="30">
        <v>2</v>
      </c>
      <c r="C311" s="5">
        <v>1966</v>
      </c>
      <c r="D311" s="5">
        <v>7</v>
      </c>
      <c r="E311" s="28">
        <v>0.23158678422</v>
      </c>
      <c r="F311" s="28">
        <v>0.26073029092</v>
      </c>
    </row>
    <row r="312" spans="1:6" ht="12.75">
      <c r="A312" s="30" t="s">
        <v>0</v>
      </c>
      <c r="B312" s="30">
        <v>2</v>
      </c>
      <c r="C312" s="5">
        <v>1966</v>
      </c>
      <c r="D312" s="5">
        <v>8</v>
      </c>
      <c r="E312" s="28">
        <v>0.136593967</v>
      </c>
      <c r="F312" s="28">
        <v>0.15315081162000002</v>
      </c>
    </row>
    <row r="313" spans="1:6" ht="12.75">
      <c r="A313" s="30" t="s">
        <v>0</v>
      </c>
      <c r="B313" s="30">
        <v>2</v>
      </c>
      <c r="C313" s="5">
        <v>1966</v>
      </c>
      <c r="D313" s="5">
        <v>9</v>
      </c>
      <c r="E313" s="28">
        <v>0.22447679344</v>
      </c>
      <c r="F313" s="28">
        <v>0.50240044074</v>
      </c>
    </row>
    <row r="314" spans="1:6" ht="12.75">
      <c r="A314" s="30" t="s">
        <v>0</v>
      </c>
      <c r="B314" s="30">
        <v>2</v>
      </c>
      <c r="C314" s="5">
        <v>1966</v>
      </c>
      <c r="D314" s="5">
        <v>10</v>
      </c>
      <c r="E314" s="28">
        <v>0.75522940719</v>
      </c>
      <c r="F314" s="28">
        <v>2.0533861047</v>
      </c>
    </row>
    <row r="315" spans="1:6" ht="12.75">
      <c r="A315" s="30" t="s">
        <v>0</v>
      </c>
      <c r="B315" s="30">
        <v>2</v>
      </c>
      <c r="C315" s="5">
        <v>1966</v>
      </c>
      <c r="D315" s="5">
        <v>11</v>
      </c>
      <c r="E315" s="28">
        <v>2.24267208232</v>
      </c>
      <c r="F315" s="28">
        <v>5.851434574</v>
      </c>
    </row>
    <row r="316" spans="1:6" ht="12.75">
      <c r="A316" s="30" t="s">
        <v>0</v>
      </c>
      <c r="B316" s="30">
        <v>2</v>
      </c>
      <c r="C316" s="5">
        <v>1966</v>
      </c>
      <c r="D316" s="5">
        <v>12</v>
      </c>
      <c r="E316" s="28">
        <v>0.668676693</v>
      </c>
      <c r="F316" s="28">
        <v>1.2317096688</v>
      </c>
    </row>
    <row r="317" spans="1:6" ht="12.75">
      <c r="A317" s="30" t="s">
        <v>0</v>
      </c>
      <c r="B317" s="30">
        <v>2</v>
      </c>
      <c r="C317" s="5">
        <v>1967</v>
      </c>
      <c r="D317" s="5">
        <v>1</v>
      </c>
      <c r="E317" s="28">
        <v>1.39993232379</v>
      </c>
      <c r="F317" s="28">
        <v>3.4279265185200005</v>
      </c>
    </row>
    <row r="318" spans="1:6" ht="12.75">
      <c r="A318" s="30" t="s">
        <v>0</v>
      </c>
      <c r="B318" s="30">
        <v>2</v>
      </c>
      <c r="C318" s="5">
        <v>1967</v>
      </c>
      <c r="D318" s="5">
        <v>2</v>
      </c>
      <c r="E318" s="28">
        <v>1.0782348948</v>
      </c>
      <c r="F318" s="28">
        <v>2.169018621</v>
      </c>
    </row>
    <row r="319" spans="1:6" ht="12.75">
      <c r="A319" s="30" t="s">
        <v>0</v>
      </c>
      <c r="B319" s="30">
        <v>2</v>
      </c>
      <c r="C319" s="5">
        <v>1967</v>
      </c>
      <c r="D319" s="5">
        <v>3</v>
      </c>
      <c r="E319" s="28">
        <v>0.85138934202</v>
      </c>
      <c r="F319" s="28">
        <v>2.74872211992</v>
      </c>
    </row>
    <row r="320" spans="1:6" ht="12.75">
      <c r="A320" s="30" t="s">
        <v>0</v>
      </c>
      <c r="B320" s="30">
        <v>2</v>
      </c>
      <c r="C320" s="5">
        <v>1967</v>
      </c>
      <c r="D320" s="5">
        <v>4</v>
      </c>
      <c r="E320" s="28">
        <v>0.60365250566</v>
      </c>
      <c r="F320" s="28">
        <v>2.2189161449199997</v>
      </c>
    </row>
    <row r="321" spans="1:6" ht="12.75">
      <c r="A321" s="30" t="s">
        <v>0</v>
      </c>
      <c r="B321" s="30">
        <v>2</v>
      </c>
      <c r="C321" s="5">
        <v>1967</v>
      </c>
      <c r="D321" s="5">
        <v>5</v>
      </c>
      <c r="E321" s="28">
        <v>1.08103859175</v>
      </c>
      <c r="F321" s="28">
        <v>3.15146951925</v>
      </c>
    </row>
    <row r="322" spans="1:6" ht="12.75">
      <c r="A322" s="30" t="s">
        <v>0</v>
      </c>
      <c r="B322" s="30">
        <v>2</v>
      </c>
      <c r="C322" s="5">
        <v>1967</v>
      </c>
      <c r="D322" s="5">
        <v>6</v>
      </c>
      <c r="E322" s="28">
        <v>0.3334009705</v>
      </c>
      <c r="F322" s="28">
        <v>0.51862373134</v>
      </c>
    </row>
    <row r="323" spans="1:6" ht="12.75">
      <c r="A323" s="30" t="s">
        <v>0</v>
      </c>
      <c r="B323" s="30">
        <v>2</v>
      </c>
      <c r="C323" s="5">
        <v>1967</v>
      </c>
      <c r="D323" s="5">
        <v>7</v>
      </c>
      <c r="E323" s="28">
        <v>0.20223613661</v>
      </c>
      <c r="F323" s="28">
        <v>0.26117352348</v>
      </c>
    </row>
    <row r="324" spans="1:6" ht="12.75">
      <c r="A324" s="30" t="s">
        <v>0</v>
      </c>
      <c r="B324" s="30">
        <v>2</v>
      </c>
      <c r="C324" s="5">
        <v>1967</v>
      </c>
      <c r="D324" s="5">
        <v>8</v>
      </c>
      <c r="E324" s="28">
        <v>0.21561362514</v>
      </c>
      <c r="F324" s="28">
        <v>0.47834811072</v>
      </c>
    </row>
    <row r="325" spans="1:6" ht="12.75">
      <c r="A325" s="30" t="s">
        <v>0</v>
      </c>
      <c r="B325" s="30">
        <v>2</v>
      </c>
      <c r="C325" s="5">
        <v>1967</v>
      </c>
      <c r="D325" s="5">
        <v>9</v>
      </c>
      <c r="E325" s="28">
        <v>0.16583394425</v>
      </c>
      <c r="F325" s="28">
        <v>0.22409992425</v>
      </c>
    </row>
    <row r="326" spans="1:6" ht="12.75">
      <c r="A326" s="30" t="s">
        <v>0</v>
      </c>
      <c r="B326" s="30">
        <v>2</v>
      </c>
      <c r="C326" s="5">
        <v>1967</v>
      </c>
      <c r="D326" s="5">
        <v>10</v>
      </c>
      <c r="E326" s="28">
        <v>0.39027900978</v>
      </c>
      <c r="F326" s="28">
        <v>1.3346805744</v>
      </c>
    </row>
    <row r="327" spans="1:6" ht="12.75">
      <c r="A327" s="30" t="s">
        <v>0</v>
      </c>
      <c r="B327" s="30">
        <v>2</v>
      </c>
      <c r="C327" s="5">
        <v>1967</v>
      </c>
      <c r="D327" s="5">
        <v>11</v>
      </c>
      <c r="E327" s="28">
        <v>1.329808452</v>
      </c>
      <c r="F327" s="28">
        <v>3.82217403575</v>
      </c>
    </row>
    <row r="328" spans="1:6" ht="12.75">
      <c r="A328" s="30" t="s">
        <v>0</v>
      </c>
      <c r="B328" s="30">
        <v>2</v>
      </c>
      <c r="C328" s="5">
        <v>1967</v>
      </c>
      <c r="D328" s="5">
        <v>12</v>
      </c>
      <c r="E328" s="28">
        <v>0.88408133056</v>
      </c>
      <c r="F328" s="28">
        <v>1.96003493184</v>
      </c>
    </row>
    <row r="329" spans="1:6" ht="12.75">
      <c r="A329" s="30" t="s">
        <v>0</v>
      </c>
      <c r="B329" s="30">
        <v>2</v>
      </c>
      <c r="C329" s="5">
        <v>1968</v>
      </c>
      <c r="D329" s="5">
        <v>1</v>
      </c>
      <c r="E329" s="28">
        <v>0.55412590489</v>
      </c>
      <c r="F329" s="28">
        <v>1.18268663766</v>
      </c>
    </row>
    <row r="330" spans="1:6" ht="12.75">
      <c r="A330" s="30" t="s">
        <v>0</v>
      </c>
      <c r="B330" s="30">
        <v>2</v>
      </c>
      <c r="C330" s="5">
        <v>1968</v>
      </c>
      <c r="D330" s="5">
        <v>2</v>
      </c>
      <c r="E330" s="28">
        <v>1.3613954976</v>
      </c>
      <c r="F330" s="28">
        <v>3.35282415195</v>
      </c>
    </row>
    <row r="331" spans="1:6" ht="12.75">
      <c r="A331" s="30" t="s">
        <v>0</v>
      </c>
      <c r="B331" s="30">
        <v>2</v>
      </c>
      <c r="C331" s="5">
        <v>1968</v>
      </c>
      <c r="D331" s="5">
        <v>3</v>
      </c>
      <c r="E331" s="28">
        <v>1.1077820202</v>
      </c>
      <c r="F331" s="28">
        <v>3.31729261044</v>
      </c>
    </row>
    <row r="332" spans="1:6" ht="12.75">
      <c r="A332" s="30" t="s">
        <v>0</v>
      </c>
      <c r="B332" s="30">
        <v>2</v>
      </c>
      <c r="C332" s="5">
        <v>1968</v>
      </c>
      <c r="D332" s="5">
        <v>4</v>
      </c>
      <c r="E332" s="28">
        <v>0.90554861011</v>
      </c>
      <c r="F332" s="28">
        <v>2.60673095995</v>
      </c>
    </row>
    <row r="333" spans="1:6" ht="12.75">
      <c r="A333" s="30" t="s">
        <v>0</v>
      </c>
      <c r="B333" s="30">
        <v>2</v>
      </c>
      <c r="C333" s="5">
        <v>1968</v>
      </c>
      <c r="D333" s="5">
        <v>5</v>
      </c>
      <c r="E333" s="28">
        <v>1.28559650384</v>
      </c>
      <c r="F333" s="28">
        <v>3.01869665264</v>
      </c>
    </row>
    <row r="334" spans="1:6" ht="12.75">
      <c r="A334" s="30" t="s">
        <v>0</v>
      </c>
      <c r="B334" s="30">
        <v>2</v>
      </c>
      <c r="C334" s="5">
        <v>1968</v>
      </c>
      <c r="D334" s="5">
        <v>6</v>
      </c>
      <c r="E334" s="28">
        <v>0.31127863875</v>
      </c>
      <c r="F334" s="28">
        <v>0.371293801</v>
      </c>
    </row>
    <row r="335" spans="1:6" ht="12.75">
      <c r="A335" s="30" t="s">
        <v>0</v>
      </c>
      <c r="B335" s="30">
        <v>2</v>
      </c>
      <c r="C335" s="5">
        <v>1968</v>
      </c>
      <c r="D335" s="5">
        <v>7</v>
      </c>
      <c r="E335" s="28">
        <v>0.22515160278</v>
      </c>
      <c r="F335" s="28">
        <v>0.24081432146999998</v>
      </c>
    </row>
    <row r="336" spans="1:6" ht="12.75">
      <c r="A336" s="30" t="s">
        <v>0</v>
      </c>
      <c r="B336" s="30">
        <v>2</v>
      </c>
      <c r="C336" s="5">
        <v>1968</v>
      </c>
      <c r="D336" s="5">
        <v>8</v>
      </c>
      <c r="E336" s="28">
        <v>0.23656299806</v>
      </c>
      <c r="F336" s="28">
        <v>0.48008373341</v>
      </c>
    </row>
    <row r="337" spans="1:6" ht="12.75">
      <c r="A337" s="30" t="s">
        <v>0</v>
      </c>
      <c r="B337" s="30">
        <v>2</v>
      </c>
      <c r="C337" s="5">
        <v>1968</v>
      </c>
      <c r="D337" s="5">
        <v>9</v>
      </c>
      <c r="E337" s="28">
        <v>0.3168975069</v>
      </c>
      <c r="F337" s="28">
        <v>0.8624653752</v>
      </c>
    </row>
    <row r="338" spans="1:6" ht="12.75">
      <c r="A338" s="30" t="s">
        <v>0</v>
      </c>
      <c r="B338" s="30">
        <v>2</v>
      </c>
      <c r="C338" s="5">
        <v>1968</v>
      </c>
      <c r="D338" s="5">
        <v>10</v>
      </c>
      <c r="E338" s="28">
        <v>0.20735802513</v>
      </c>
      <c r="F338" s="28">
        <v>0.34027983462</v>
      </c>
    </row>
    <row r="339" spans="1:6" ht="12.75">
      <c r="A339" s="30" t="s">
        <v>0</v>
      </c>
      <c r="B339" s="30">
        <v>2</v>
      </c>
      <c r="C339" s="5">
        <v>1968</v>
      </c>
      <c r="D339" s="5">
        <v>11</v>
      </c>
      <c r="E339" s="28">
        <v>0.52294044741</v>
      </c>
      <c r="F339" s="28">
        <v>1.6697642670900001</v>
      </c>
    </row>
    <row r="340" spans="1:6" ht="12.75">
      <c r="A340" s="30" t="s">
        <v>0</v>
      </c>
      <c r="B340" s="30">
        <v>2</v>
      </c>
      <c r="C340" s="5">
        <v>1968</v>
      </c>
      <c r="D340" s="5">
        <v>12</v>
      </c>
      <c r="E340" s="28">
        <v>1.42906564636</v>
      </c>
      <c r="F340" s="28">
        <v>3.87946492942</v>
      </c>
    </row>
    <row r="341" spans="1:6" ht="12.75">
      <c r="A341" s="30" t="s">
        <v>0</v>
      </c>
      <c r="B341" s="30">
        <v>2</v>
      </c>
      <c r="C341" s="5">
        <v>1969</v>
      </c>
      <c r="D341" s="5">
        <v>1</v>
      </c>
      <c r="E341" s="28">
        <v>0.96652038186</v>
      </c>
      <c r="F341" s="28">
        <v>2.4815526705</v>
      </c>
    </row>
    <row r="342" spans="1:6" ht="12.75">
      <c r="A342" s="30" t="s">
        <v>0</v>
      </c>
      <c r="B342" s="30">
        <v>2</v>
      </c>
      <c r="C342" s="5">
        <v>1969</v>
      </c>
      <c r="D342" s="5">
        <v>2</v>
      </c>
      <c r="E342" s="28">
        <v>0.54164554467</v>
      </c>
      <c r="F342" s="28">
        <v>1.27871625813</v>
      </c>
    </row>
    <row r="343" spans="1:6" ht="12.75">
      <c r="A343" s="30" t="s">
        <v>0</v>
      </c>
      <c r="B343" s="30">
        <v>2</v>
      </c>
      <c r="C343" s="5">
        <v>1969</v>
      </c>
      <c r="D343" s="5">
        <v>3</v>
      </c>
      <c r="E343" s="28">
        <v>3.58889993608</v>
      </c>
      <c r="F343" s="28">
        <v>8.325669897080001</v>
      </c>
    </row>
    <row r="344" spans="1:6" ht="12.75">
      <c r="A344" s="30" t="s">
        <v>0</v>
      </c>
      <c r="B344" s="30">
        <v>2</v>
      </c>
      <c r="C344" s="5">
        <v>1969</v>
      </c>
      <c r="D344" s="5">
        <v>4</v>
      </c>
      <c r="E344" s="28">
        <v>0.7092043308</v>
      </c>
      <c r="F344" s="28">
        <v>1.72609542609</v>
      </c>
    </row>
    <row r="345" spans="1:6" ht="12.75">
      <c r="A345" s="30" t="s">
        <v>0</v>
      </c>
      <c r="B345" s="30">
        <v>2</v>
      </c>
      <c r="C345" s="5">
        <v>1969</v>
      </c>
      <c r="D345" s="5">
        <v>5</v>
      </c>
      <c r="E345" s="28">
        <v>1.82623462153</v>
      </c>
      <c r="F345" s="28">
        <v>4.17880172939</v>
      </c>
    </row>
    <row r="346" spans="1:6" ht="12.75">
      <c r="A346" s="30" t="s">
        <v>0</v>
      </c>
      <c r="B346" s="30">
        <v>2</v>
      </c>
      <c r="C346" s="5">
        <v>1969</v>
      </c>
      <c r="D346" s="5">
        <v>6</v>
      </c>
      <c r="E346" s="28">
        <v>0.63932707342</v>
      </c>
      <c r="F346" s="28">
        <v>1.23109261634</v>
      </c>
    </row>
    <row r="347" spans="1:6" ht="12.75">
      <c r="A347" s="30" t="s">
        <v>0</v>
      </c>
      <c r="B347" s="30">
        <v>2</v>
      </c>
      <c r="C347" s="5">
        <v>1969</v>
      </c>
      <c r="D347" s="5">
        <v>7</v>
      </c>
      <c r="E347" s="28">
        <v>0.23006674248</v>
      </c>
      <c r="F347" s="28">
        <v>0.26593993624</v>
      </c>
    </row>
    <row r="348" spans="1:6" ht="12.75">
      <c r="A348" s="30" t="s">
        <v>0</v>
      </c>
      <c r="B348" s="30">
        <v>2</v>
      </c>
      <c r="C348" s="5">
        <v>1969</v>
      </c>
      <c r="D348" s="5">
        <v>8</v>
      </c>
      <c r="E348" s="28">
        <v>0.1490740745</v>
      </c>
      <c r="F348" s="28">
        <v>0.1556267814</v>
      </c>
    </row>
    <row r="349" spans="1:6" ht="12.75">
      <c r="A349" s="30" t="s">
        <v>0</v>
      </c>
      <c r="B349" s="30">
        <v>2</v>
      </c>
      <c r="C349" s="5">
        <v>1969</v>
      </c>
      <c r="D349" s="5">
        <v>9</v>
      </c>
      <c r="E349" s="28">
        <v>0.43680518098</v>
      </c>
      <c r="F349" s="28">
        <v>1.34593371402</v>
      </c>
    </row>
    <row r="350" spans="1:6" ht="12.75">
      <c r="A350" s="30" t="s">
        <v>0</v>
      </c>
      <c r="B350" s="30">
        <v>2</v>
      </c>
      <c r="C350" s="5">
        <v>1969</v>
      </c>
      <c r="D350" s="5">
        <v>10</v>
      </c>
      <c r="E350" s="28">
        <v>0.29594979729</v>
      </c>
      <c r="F350" s="28">
        <v>0.60394844034</v>
      </c>
    </row>
    <row r="351" spans="1:6" ht="12.75">
      <c r="A351" s="30" t="s">
        <v>0</v>
      </c>
      <c r="B351" s="30">
        <v>2</v>
      </c>
      <c r="C351" s="5">
        <v>1969</v>
      </c>
      <c r="D351" s="5">
        <v>11</v>
      </c>
      <c r="E351" s="28">
        <v>0.48849049593</v>
      </c>
      <c r="F351" s="28">
        <v>1.60809224112</v>
      </c>
    </row>
    <row r="352" spans="1:6" ht="12.75">
      <c r="A352" s="30" t="s">
        <v>0</v>
      </c>
      <c r="B352" s="30">
        <v>2</v>
      </c>
      <c r="C352" s="5">
        <v>1969</v>
      </c>
      <c r="D352" s="5">
        <v>12</v>
      </c>
      <c r="E352" s="28">
        <v>0.6429893656</v>
      </c>
      <c r="F352" s="28">
        <v>1.7497965068</v>
      </c>
    </row>
    <row r="353" spans="1:6" ht="12.75">
      <c r="A353" s="30" t="s">
        <v>0</v>
      </c>
      <c r="B353" s="30">
        <v>2</v>
      </c>
      <c r="C353" s="5">
        <v>1970</v>
      </c>
      <c r="D353" s="5">
        <v>1</v>
      </c>
      <c r="E353" s="28">
        <v>2.19825511686</v>
      </c>
      <c r="F353" s="28">
        <v>5.59724380314</v>
      </c>
    </row>
    <row r="354" spans="1:6" ht="12.75">
      <c r="A354" s="30" t="s">
        <v>0</v>
      </c>
      <c r="B354" s="30">
        <v>2</v>
      </c>
      <c r="C354" s="5">
        <v>1970</v>
      </c>
      <c r="D354" s="5">
        <v>2</v>
      </c>
      <c r="E354" s="28">
        <v>0.79374335544</v>
      </c>
      <c r="F354" s="28">
        <v>1.15686048544</v>
      </c>
    </row>
    <row r="355" spans="1:6" ht="12.75">
      <c r="A355" s="30" t="s">
        <v>0</v>
      </c>
      <c r="B355" s="30">
        <v>2</v>
      </c>
      <c r="C355" s="5">
        <v>1970</v>
      </c>
      <c r="D355" s="5">
        <v>3</v>
      </c>
      <c r="E355" s="28">
        <v>0.5623488808</v>
      </c>
      <c r="F355" s="28">
        <v>1.8002467364</v>
      </c>
    </row>
    <row r="356" spans="1:6" ht="12.75">
      <c r="A356" s="30" t="s">
        <v>0</v>
      </c>
      <c r="B356" s="30">
        <v>2</v>
      </c>
      <c r="C356" s="5">
        <v>1970</v>
      </c>
      <c r="D356" s="5">
        <v>4</v>
      </c>
      <c r="E356" s="28">
        <v>0.37702976584</v>
      </c>
      <c r="F356" s="28">
        <v>0.88231599092</v>
      </c>
    </row>
    <row r="357" spans="1:6" ht="12.75">
      <c r="A357" s="30" t="s">
        <v>0</v>
      </c>
      <c r="B357" s="30">
        <v>2</v>
      </c>
      <c r="C357" s="5">
        <v>1970</v>
      </c>
      <c r="D357" s="5">
        <v>5</v>
      </c>
      <c r="E357" s="28">
        <v>0.77407792105</v>
      </c>
      <c r="F357" s="28">
        <v>2.82859190925</v>
      </c>
    </row>
    <row r="358" spans="1:6" ht="12.75">
      <c r="A358" s="30" t="s">
        <v>0</v>
      </c>
      <c r="B358" s="30">
        <v>2</v>
      </c>
      <c r="C358" s="5">
        <v>1970</v>
      </c>
      <c r="D358" s="5">
        <v>6</v>
      </c>
      <c r="E358" s="28">
        <v>0.32403352087</v>
      </c>
      <c r="F358" s="28">
        <v>0.81382265278</v>
      </c>
    </row>
    <row r="359" spans="1:6" ht="12.75">
      <c r="A359" s="30" t="s">
        <v>0</v>
      </c>
      <c r="B359" s="30">
        <v>2</v>
      </c>
      <c r="C359" s="5">
        <v>1970</v>
      </c>
      <c r="D359" s="5">
        <v>7</v>
      </c>
      <c r="E359" s="28">
        <v>0.20911641005</v>
      </c>
      <c r="F359" s="28">
        <v>0.438148668</v>
      </c>
    </row>
    <row r="360" spans="1:6" ht="12.75">
      <c r="A360" s="30" t="s">
        <v>0</v>
      </c>
      <c r="B360" s="30">
        <v>2</v>
      </c>
      <c r="C360" s="5">
        <v>1970</v>
      </c>
      <c r="D360" s="5">
        <v>8</v>
      </c>
      <c r="E360" s="28">
        <v>0.22882057152</v>
      </c>
      <c r="F360" s="28">
        <v>0.74607043016</v>
      </c>
    </row>
    <row r="361" spans="1:6" ht="12.75">
      <c r="A361" s="30" t="s">
        <v>0</v>
      </c>
      <c r="B361" s="30">
        <v>2</v>
      </c>
      <c r="C361" s="5">
        <v>1970</v>
      </c>
      <c r="D361" s="5">
        <v>9</v>
      </c>
      <c r="E361" s="28">
        <v>0.26036433456</v>
      </c>
      <c r="F361" s="28">
        <v>0.52492809486</v>
      </c>
    </row>
    <row r="362" spans="1:6" ht="12.75">
      <c r="A362" s="30" t="s">
        <v>0</v>
      </c>
      <c r="B362" s="30">
        <v>2</v>
      </c>
      <c r="C362" s="5">
        <v>1970</v>
      </c>
      <c r="D362" s="5">
        <v>10</v>
      </c>
      <c r="E362" s="28">
        <v>0.15921649575</v>
      </c>
      <c r="F362" s="28">
        <v>0.36547422912</v>
      </c>
    </row>
    <row r="363" spans="1:6" ht="12.75">
      <c r="A363" s="30" t="s">
        <v>0</v>
      </c>
      <c r="B363" s="30">
        <v>2</v>
      </c>
      <c r="C363" s="5">
        <v>1970</v>
      </c>
      <c r="D363" s="5">
        <v>11</v>
      </c>
      <c r="E363" s="28">
        <v>0.50228327728</v>
      </c>
      <c r="F363" s="28">
        <v>1.7621474812</v>
      </c>
    </row>
    <row r="364" spans="1:6" ht="12.75">
      <c r="A364" s="30" t="s">
        <v>0</v>
      </c>
      <c r="B364" s="30">
        <v>2</v>
      </c>
      <c r="C364" s="5">
        <v>1970</v>
      </c>
      <c r="D364" s="5">
        <v>12</v>
      </c>
      <c r="E364" s="28">
        <v>0.8354869341</v>
      </c>
      <c r="F364" s="28">
        <v>1.5443230399</v>
      </c>
    </row>
    <row r="365" spans="1:6" ht="12.75">
      <c r="A365" s="30" t="s">
        <v>0</v>
      </c>
      <c r="B365" s="30">
        <v>2</v>
      </c>
      <c r="C365" s="5">
        <v>1971</v>
      </c>
      <c r="D365" s="5">
        <v>1</v>
      </c>
      <c r="E365" s="28">
        <v>1.21203621655</v>
      </c>
      <c r="F365" s="28">
        <v>3.05444258373</v>
      </c>
    </row>
    <row r="366" spans="1:6" ht="12.75">
      <c r="A366" s="30" t="s">
        <v>0</v>
      </c>
      <c r="B366" s="30">
        <v>2</v>
      </c>
      <c r="C366" s="5">
        <v>1971</v>
      </c>
      <c r="D366" s="5">
        <v>2</v>
      </c>
      <c r="E366" s="28">
        <v>0.3841099353</v>
      </c>
      <c r="F366" s="28">
        <v>0.8906175936</v>
      </c>
    </row>
    <row r="367" spans="1:6" ht="12.75">
      <c r="A367" s="30" t="s">
        <v>0</v>
      </c>
      <c r="B367" s="30">
        <v>2</v>
      </c>
      <c r="C367" s="5">
        <v>1971</v>
      </c>
      <c r="D367" s="5">
        <v>3</v>
      </c>
      <c r="E367" s="28">
        <v>0.514281027</v>
      </c>
      <c r="F367" s="28">
        <v>1.552090176</v>
      </c>
    </row>
    <row r="368" spans="1:6" ht="12.75">
      <c r="A368" s="30" t="s">
        <v>0</v>
      </c>
      <c r="B368" s="30">
        <v>2</v>
      </c>
      <c r="C368" s="5">
        <v>1971</v>
      </c>
      <c r="D368" s="5">
        <v>4</v>
      </c>
      <c r="E368" s="28">
        <v>0.88073146056</v>
      </c>
      <c r="F368" s="28">
        <v>3.04571194536</v>
      </c>
    </row>
    <row r="369" spans="1:6" ht="12.75">
      <c r="A369" s="30" t="s">
        <v>0</v>
      </c>
      <c r="B369" s="30">
        <v>2</v>
      </c>
      <c r="C369" s="5">
        <v>1971</v>
      </c>
      <c r="D369" s="5">
        <v>5</v>
      </c>
      <c r="E369" s="28">
        <v>1.45132810104</v>
      </c>
      <c r="F369" s="28">
        <v>3.9323146704000003</v>
      </c>
    </row>
    <row r="370" spans="1:6" ht="12.75">
      <c r="A370" s="30" t="s">
        <v>0</v>
      </c>
      <c r="B370" s="30">
        <v>2</v>
      </c>
      <c r="C370" s="5">
        <v>1971</v>
      </c>
      <c r="D370" s="5">
        <v>6</v>
      </c>
      <c r="E370" s="28">
        <v>0.8518775268</v>
      </c>
      <c r="F370" s="28">
        <v>1.8872268651500002</v>
      </c>
    </row>
    <row r="371" spans="1:6" ht="12.75">
      <c r="A371" s="30" t="s">
        <v>0</v>
      </c>
      <c r="B371" s="30">
        <v>2</v>
      </c>
      <c r="C371" s="5">
        <v>1971</v>
      </c>
      <c r="D371" s="5">
        <v>7</v>
      </c>
      <c r="E371" s="28">
        <v>0.15386800764</v>
      </c>
      <c r="F371" s="28">
        <v>0.29931537931999996</v>
      </c>
    </row>
    <row r="372" spans="1:6" ht="12.75">
      <c r="A372" s="30" t="s">
        <v>0</v>
      </c>
      <c r="B372" s="30">
        <v>2</v>
      </c>
      <c r="C372" s="5">
        <v>1971</v>
      </c>
      <c r="D372" s="5">
        <v>8</v>
      </c>
      <c r="E372" s="28">
        <v>0.19122051746</v>
      </c>
      <c r="F372" s="28">
        <v>0.20475825293</v>
      </c>
    </row>
    <row r="373" spans="1:6" ht="12.75">
      <c r="A373" s="30" t="s">
        <v>0</v>
      </c>
      <c r="B373" s="30">
        <v>2</v>
      </c>
      <c r="C373" s="5">
        <v>1971</v>
      </c>
      <c r="D373" s="5">
        <v>9</v>
      </c>
      <c r="E373" s="28">
        <v>0.24994565379</v>
      </c>
      <c r="F373" s="28">
        <v>0.38005435083</v>
      </c>
    </row>
    <row r="374" spans="1:6" ht="12.75">
      <c r="A374" s="30" t="s">
        <v>0</v>
      </c>
      <c r="B374" s="30">
        <v>2</v>
      </c>
      <c r="C374" s="5">
        <v>1971</v>
      </c>
      <c r="D374" s="5">
        <v>10</v>
      </c>
      <c r="E374" s="28">
        <v>0.18114143788</v>
      </c>
      <c r="F374" s="28">
        <v>0.2463523554</v>
      </c>
    </row>
    <row r="375" spans="1:6" ht="12.75">
      <c r="A375" s="30" t="s">
        <v>0</v>
      </c>
      <c r="B375" s="30">
        <v>2</v>
      </c>
      <c r="C375" s="5">
        <v>1971</v>
      </c>
      <c r="D375" s="5">
        <v>11</v>
      </c>
      <c r="E375" s="28">
        <v>0.38468373615</v>
      </c>
      <c r="F375" s="28">
        <v>1.05607931856</v>
      </c>
    </row>
    <row r="376" spans="1:6" ht="12.75">
      <c r="A376" s="30" t="s">
        <v>0</v>
      </c>
      <c r="B376" s="30">
        <v>2</v>
      </c>
      <c r="C376" s="5">
        <v>1971</v>
      </c>
      <c r="D376" s="5">
        <v>12</v>
      </c>
      <c r="E376" s="28">
        <v>0.4271346141</v>
      </c>
      <c r="F376" s="28">
        <v>1.43796634564</v>
      </c>
    </row>
    <row r="377" spans="1:6" ht="12.75">
      <c r="A377" s="30" t="s">
        <v>0</v>
      </c>
      <c r="B377" s="30">
        <v>2</v>
      </c>
      <c r="C377" s="5">
        <v>1972</v>
      </c>
      <c r="D377" s="5">
        <v>1</v>
      </c>
      <c r="E377" s="28">
        <v>0.5793594288</v>
      </c>
      <c r="F377" s="28">
        <v>0.9110320272000001</v>
      </c>
    </row>
    <row r="378" spans="1:6" ht="12.75">
      <c r="A378" s="30" t="s">
        <v>0</v>
      </c>
      <c r="B378" s="30">
        <v>2</v>
      </c>
      <c r="C378" s="5">
        <v>1972</v>
      </c>
      <c r="D378" s="5">
        <v>2</v>
      </c>
      <c r="E378" s="28">
        <v>3.65718343168</v>
      </c>
      <c r="F378" s="28">
        <v>8.453065627520001</v>
      </c>
    </row>
    <row r="379" spans="1:6" ht="12.75">
      <c r="A379" s="30" t="s">
        <v>0</v>
      </c>
      <c r="B379" s="30">
        <v>2</v>
      </c>
      <c r="C379" s="5">
        <v>1972</v>
      </c>
      <c r="D379" s="5">
        <v>3</v>
      </c>
      <c r="E379" s="28">
        <v>2.29901138663</v>
      </c>
      <c r="F379" s="28">
        <v>7.0656710286</v>
      </c>
    </row>
    <row r="380" spans="1:6" ht="12.75">
      <c r="A380" s="30" t="s">
        <v>0</v>
      </c>
      <c r="B380" s="30">
        <v>2</v>
      </c>
      <c r="C380" s="5">
        <v>1972</v>
      </c>
      <c r="D380" s="5">
        <v>4</v>
      </c>
      <c r="E380" s="28">
        <v>0.6814961225</v>
      </c>
      <c r="F380" s="28">
        <v>2.4071785549999998</v>
      </c>
    </row>
    <row r="381" spans="1:6" ht="12.75">
      <c r="A381" s="30" t="s">
        <v>0</v>
      </c>
      <c r="B381" s="30">
        <v>2</v>
      </c>
      <c r="C381" s="5">
        <v>1972</v>
      </c>
      <c r="D381" s="5">
        <v>5</v>
      </c>
      <c r="E381" s="28">
        <v>0.69780729668</v>
      </c>
      <c r="F381" s="28">
        <v>2.3276857619599998</v>
      </c>
    </row>
    <row r="382" spans="1:6" ht="12.75">
      <c r="A382" s="30" t="s">
        <v>0</v>
      </c>
      <c r="B382" s="30">
        <v>2</v>
      </c>
      <c r="C382" s="5">
        <v>1972</v>
      </c>
      <c r="D382" s="5">
        <v>6</v>
      </c>
      <c r="E382" s="28">
        <v>0.32753183216</v>
      </c>
      <c r="F382" s="28">
        <v>0.90774403694</v>
      </c>
    </row>
    <row r="383" spans="1:6" ht="12.75">
      <c r="A383" s="30" t="s">
        <v>0</v>
      </c>
      <c r="B383" s="30">
        <v>2</v>
      </c>
      <c r="C383" s="5">
        <v>1972</v>
      </c>
      <c r="D383" s="5">
        <v>7</v>
      </c>
      <c r="E383" s="28">
        <v>0.30068181738</v>
      </c>
      <c r="F383" s="28">
        <v>0.91061188596</v>
      </c>
    </row>
    <row r="384" spans="1:6" ht="12.75">
      <c r="A384" s="30" t="s">
        <v>0</v>
      </c>
      <c r="B384" s="30">
        <v>2</v>
      </c>
      <c r="C384" s="5">
        <v>1972</v>
      </c>
      <c r="D384" s="5">
        <v>8</v>
      </c>
      <c r="E384" s="28">
        <v>0.36177814481</v>
      </c>
      <c r="F384" s="28">
        <v>0.8945231783500001</v>
      </c>
    </row>
    <row r="385" spans="1:6" ht="12.75">
      <c r="A385" s="30" t="s">
        <v>0</v>
      </c>
      <c r="B385" s="30">
        <v>2</v>
      </c>
      <c r="C385" s="5">
        <v>1972</v>
      </c>
      <c r="D385" s="5">
        <v>9</v>
      </c>
      <c r="E385" s="28">
        <v>0.39869047544</v>
      </c>
      <c r="F385" s="28">
        <v>1.42716318252</v>
      </c>
    </row>
    <row r="386" spans="1:6" ht="12.75">
      <c r="A386" s="30" t="s">
        <v>0</v>
      </c>
      <c r="B386" s="30">
        <v>2</v>
      </c>
      <c r="C386" s="5">
        <v>1972</v>
      </c>
      <c r="D386" s="5">
        <v>10</v>
      </c>
      <c r="E386" s="28">
        <v>0.49856354792</v>
      </c>
      <c r="F386" s="28">
        <v>1.71027581322</v>
      </c>
    </row>
    <row r="387" spans="1:6" ht="12.75">
      <c r="A387" s="30" t="s">
        <v>0</v>
      </c>
      <c r="B387" s="30">
        <v>2</v>
      </c>
      <c r="C387" s="5">
        <v>1972</v>
      </c>
      <c r="D387" s="5">
        <v>11</v>
      </c>
      <c r="E387" s="28">
        <v>0.90111341967</v>
      </c>
      <c r="F387" s="28">
        <v>3.00712665201</v>
      </c>
    </row>
    <row r="388" spans="1:6" ht="12.75">
      <c r="A388" s="30" t="s">
        <v>0</v>
      </c>
      <c r="B388" s="30">
        <v>2</v>
      </c>
      <c r="C388" s="5">
        <v>1972</v>
      </c>
      <c r="D388" s="5">
        <v>12</v>
      </c>
      <c r="E388" s="28">
        <v>1.29250709945</v>
      </c>
      <c r="F388" s="28">
        <v>3.31320517178</v>
      </c>
    </row>
    <row r="389" spans="1:6" ht="12.75">
      <c r="A389" s="30" t="s">
        <v>0</v>
      </c>
      <c r="B389" s="30">
        <v>2</v>
      </c>
      <c r="C389" s="5">
        <v>1973</v>
      </c>
      <c r="D389" s="5">
        <v>1</v>
      </c>
      <c r="E389" s="28">
        <v>0.71077209304</v>
      </c>
      <c r="F389" s="28">
        <v>1.6787281584</v>
      </c>
    </row>
    <row r="390" spans="1:6" ht="12.75">
      <c r="A390" s="30" t="s">
        <v>0</v>
      </c>
      <c r="B390" s="30">
        <v>2</v>
      </c>
      <c r="C390" s="5">
        <v>1973</v>
      </c>
      <c r="D390" s="5">
        <v>2</v>
      </c>
      <c r="E390" s="28">
        <v>0.56746038903</v>
      </c>
      <c r="F390" s="28">
        <v>1.1878196259</v>
      </c>
    </row>
    <row r="391" spans="1:6" ht="12.75">
      <c r="A391" s="30" t="s">
        <v>0</v>
      </c>
      <c r="B391" s="30">
        <v>2</v>
      </c>
      <c r="C391" s="5">
        <v>1973</v>
      </c>
      <c r="D391" s="5">
        <v>3</v>
      </c>
      <c r="E391" s="28">
        <v>0.44280144366</v>
      </c>
      <c r="F391" s="28">
        <v>1.52811515518</v>
      </c>
    </row>
    <row r="392" spans="1:6" ht="12.75">
      <c r="A392" s="30" t="s">
        <v>0</v>
      </c>
      <c r="B392" s="30">
        <v>2</v>
      </c>
      <c r="C392" s="5">
        <v>1973</v>
      </c>
      <c r="D392" s="5">
        <v>4</v>
      </c>
      <c r="E392" s="28">
        <v>0.22961317106</v>
      </c>
      <c r="F392" s="28">
        <v>1.1670683134500002</v>
      </c>
    </row>
    <row r="393" spans="1:6" ht="12.75">
      <c r="A393" s="30" t="s">
        <v>0</v>
      </c>
      <c r="B393" s="30">
        <v>2</v>
      </c>
      <c r="C393" s="5">
        <v>1973</v>
      </c>
      <c r="D393" s="5">
        <v>5</v>
      </c>
      <c r="E393" s="28">
        <v>0.306628652</v>
      </c>
      <c r="F393" s="28">
        <v>1.4469039449799999</v>
      </c>
    </row>
    <row r="394" spans="1:6" ht="12.75">
      <c r="A394" s="30" t="s">
        <v>0</v>
      </c>
      <c r="B394" s="30">
        <v>2</v>
      </c>
      <c r="C394" s="5">
        <v>1973</v>
      </c>
      <c r="D394" s="5">
        <v>6</v>
      </c>
      <c r="E394" s="28">
        <v>0.4405591936</v>
      </c>
      <c r="F394" s="28">
        <v>1.5764997376</v>
      </c>
    </row>
    <row r="395" spans="1:6" ht="12.75">
      <c r="A395" s="30" t="s">
        <v>0</v>
      </c>
      <c r="B395" s="30">
        <v>2</v>
      </c>
      <c r="C395" s="5">
        <v>1973</v>
      </c>
      <c r="D395" s="5">
        <v>7</v>
      </c>
      <c r="E395" s="28">
        <v>0.18675038853</v>
      </c>
      <c r="F395" s="28">
        <v>0.53589241926</v>
      </c>
    </row>
    <row r="396" spans="1:6" ht="12.75">
      <c r="A396" s="30" t="s">
        <v>0</v>
      </c>
      <c r="B396" s="30">
        <v>2</v>
      </c>
      <c r="C396" s="5">
        <v>1973</v>
      </c>
      <c r="D396" s="5">
        <v>8</v>
      </c>
      <c r="E396" s="28">
        <v>0.188153198</v>
      </c>
      <c r="F396" s="28">
        <v>0.5926322638</v>
      </c>
    </row>
    <row r="397" spans="1:6" ht="12.75">
      <c r="A397" s="30" t="s">
        <v>0</v>
      </c>
      <c r="B397" s="30">
        <v>2</v>
      </c>
      <c r="C397" s="5">
        <v>1973</v>
      </c>
      <c r="D397" s="5">
        <v>9</v>
      </c>
      <c r="E397" s="28">
        <v>0.17832545466</v>
      </c>
      <c r="F397" s="28">
        <v>0.19521944516</v>
      </c>
    </row>
    <row r="398" spans="1:6" ht="12.75">
      <c r="A398" s="30" t="s">
        <v>0</v>
      </c>
      <c r="B398" s="30">
        <v>2</v>
      </c>
      <c r="C398" s="5">
        <v>1973</v>
      </c>
      <c r="D398" s="5">
        <v>10</v>
      </c>
      <c r="E398" s="28">
        <v>0.24540645233</v>
      </c>
      <c r="F398" s="28">
        <v>0.87246774329</v>
      </c>
    </row>
    <row r="399" spans="1:6" ht="12.75">
      <c r="A399" s="30" t="s">
        <v>0</v>
      </c>
      <c r="B399" s="30">
        <v>2</v>
      </c>
      <c r="C399" s="5">
        <v>1973</v>
      </c>
      <c r="D399" s="5">
        <v>11</v>
      </c>
      <c r="E399" s="28">
        <v>0.38236212024</v>
      </c>
      <c r="F399" s="28">
        <v>1.20650277738</v>
      </c>
    </row>
    <row r="400" spans="1:6" ht="12.75">
      <c r="A400" s="30" t="s">
        <v>0</v>
      </c>
      <c r="B400" s="30">
        <v>2</v>
      </c>
      <c r="C400" s="5">
        <v>1973</v>
      </c>
      <c r="D400" s="5">
        <v>12</v>
      </c>
      <c r="E400" s="28">
        <v>0.62815767387</v>
      </c>
      <c r="F400" s="28">
        <v>1.6506885729</v>
      </c>
    </row>
    <row r="401" spans="1:6" ht="12.75">
      <c r="A401" s="30" t="s">
        <v>0</v>
      </c>
      <c r="B401" s="30">
        <v>2</v>
      </c>
      <c r="C401" s="5">
        <v>1974</v>
      </c>
      <c r="D401" s="5">
        <v>1</v>
      </c>
      <c r="E401" s="28">
        <v>1.41464480212</v>
      </c>
      <c r="F401" s="28">
        <v>4.08178144253</v>
      </c>
    </row>
    <row r="402" spans="1:6" ht="12.75">
      <c r="A402" s="30" t="s">
        <v>0</v>
      </c>
      <c r="B402" s="30">
        <v>2</v>
      </c>
      <c r="C402" s="5">
        <v>1974</v>
      </c>
      <c r="D402" s="5">
        <v>2</v>
      </c>
      <c r="E402" s="28">
        <v>1.85616535455</v>
      </c>
      <c r="F402" s="28">
        <v>4.33312179573</v>
      </c>
    </row>
    <row r="403" spans="1:6" ht="12.75">
      <c r="A403" s="30" t="s">
        <v>0</v>
      </c>
      <c r="B403" s="30">
        <v>2</v>
      </c>
      <c r="C403" s="5">
        <v>1974</v>
      </c>
      <c r="D403" s="5">
        <v>3</v>
      </c>
      <c r="E403" s="28">
        <v>1.2878016411</v>
      </c>
      <c r="F403" s="28">
        <v>4.540502946</v>
      </c>
    </row>
    <row r="404" spans="1:6" ht="12.75">
      <c r="A404" s="30" t="s">
        <v>0</v>
      </c>
      <c r="B404" s="30">
        <v>2</v>
      </c>
      <c r="C404" s="5">
        <v>1974</v>
      </c>
      <c r="D404" s="5">
        <v>4</v>
      </c>
      <c r="E404" s="28">
        <v>0.6896433531</v>
      </c>
      <c r="F404" s="28">
        <v>1.9574937813600002</v>
      </c>
    </row>
    <row r="405" spans="1:6" ht="12.75">
      <c r="A405" s="30" t="s">
        <v>0</v>
      </c>
      <c r="B405" s="30">
        <v>2</v>
      </c>
      <c r="C405" s="5">
        <v>1974</v>
      </c>
      <c r="D405" s="5">
        <v>5</v>
      </c>
      <c r="E405" s="28">
        <v>0.42358438308</v>
      </c>
      <c r="F405" s="28">
        <v>1.62506308728</v>
      </c>
    </row>
    <row r="406" spans="1:6" ht="12.75">
      <c r="A406" s="30" t="s">
        <v>0</v>
      </c>
      <c r="B406" s="30">
        <v>2</v>
      </c>
      <c r="C406" s="5">
        <v>1974</v>
      </c>
      <c r="D406" s="5">
        <v>6</v>
      </c>
      <c r="E406" s="28">
        <v>0.21646940832</v>
      </c>
      <c r="F406" s="28">
        <v>0.65051153376</v>
      </c>
    </row>
    <row r="407" spans="1:6" ht="12.75">
      <c r="A407" s="30" t="s">
        <v>0</v>
      </c>
      <c r="B407" s="30">
        <v>2</v>
      </c>
      <c r="C407" s="5">
        <v>1974</v>
      </c>
      <c r="D407" s="5">
        <v>7</v>
      </c>
      <c r="E407" s="28">
        <v>0.22034962159</v>
      </c>
      <c r="F407" s="28">
        <v>0.47898694403</v>
      </c>
    </row>
    <row r="408" spans="1:6" ht="12.75">
      <c r="A408" s="30" t="s">
        <v>0</v>
      </c>
      <c r="B408" s="30">
        <v>2</v>
      </c>
      <c r="C408" s="5">
        <v>1974</v>
      </c>
      <c r="D408" s="5">
        <v>8</v>
      </c>
      <c r="E408" s="28">
        <v>0.23133559482</v>
      </c>
      <c r="F408" s="28">
        <v>0.4798983057</v>
      </c>
    </row>
    <row r="409" spans="1:6" ht="12.75">
      <c r="A409" s="30" t="s">
        <v>0</v>
      </c>
      <c r="B409" s="30">
        <v>2</v>
      </c>
      <c r="C409" s="5">
        <v>1974</v>
      </c>
      <c r="D409" s="5">
        <v>9</v>
      </c>
      <c r="E409" s="28">
        <v>0.1771247366</v>
      </c>
      <c r="F409" s="28">
        <v>0.40078224271999996</v>
      </c>
    </row>
    <row r="410" spans="1:6" ht="12.75">
      <c r="A410" s="30" t="s">
        <v>0</v>
      </c>
      <c r="B410" s="30">
        <v>2</v>
      </c>
      <c r="C410" s="5">
        <v>1974</v>
      </c>
      <c r="D410" s="5">
        <v>10</v>
      </c>
      <c r="E410" s="28">
        <v>0.22628122822</v>
      </c>
      <c r="F410" s="28">
        <v>0.7527123498</v>
      </c>
    </row>
    <row r="411" spans="1:6" ht="12.75">
      <c r="A411" s="30" t="s">
        <v>0</v>
      </c>
      <c r="B411" s="30">
        <v>2</v>
      </c>
      <c r="C411" s="5">
        <v>1974</v>
      </c>
      <c r="D411" s="5">
        <v>11</v>
      </c>
      <c r="E411" s="28">
        <v>0.36205377003</v>
      </c>
      <c r="F411" s="28">
        <v>1.28114491675</v>
      </c>
    </row>
    <row r="412" spans="1:6" ht="12.75">
      <c r="A412" s="30" t="s">
        <v>0</v>
      </c>
      <c r="B412" s="30">
        <v>2</v>
      </c>
      <c r="C412" s="5">
        <v>1974</v>
      </c>
      <c r="D412" s="5">
        <v>12</v>
      </c>
      <c r="E412" s="28">
        <v>0.27562500084</v>
      </c>
      <c r="F412" s="28">
        <v>0.64531249993</v>
      </c>
    </row>
    <row r="413" spans="1:6" ht="12.75">
      <c r="A413" s="30" t="s">
        <v>0</v>
      </c>
      <c r="B413" s="30">
        <v>2</v>
      </c>
      <c r="C413" s="5">
        <v>1975</v>
      </c>
      <c r="D413" s="5">
        <v>1</v>
      </c>
      <c r="E413" s="28">
        <v>0.7906853451</v>
      </c>
      <c r="F413" s="28">
        <v>2.63379175109</v>
      </c>
    </row>
    <row r="414" spans="1:6" ht="12.75">
      <c r="A414" s="30" t="s">
        <v>0</v>
      </c>
      <c r="B414" s="30">
        <v>2</v>
      </c>
      <c r="C414" s="5">
        <v>1975</v>
      </c>
      <c r="D414" s="5">
        <v>2</v>
      </c>
      <c r="E414" s="28">
        <v>0.58173090456</v>
      </c>
      <c r="F414" s="28">
        <v>1.4933987370000001</v>
      </c>
    </row>
    <row r="415" spans="1:6" ht="12.75">
      <c r="A415" s="30" t="s">
        <v>0</v>
      </c>
      <c r="B415" s="30">
        <v>2</v>
      </c>
      <c r="C415" s="5">
        <v>1975</v>
      </c>
      <c r="D415" s="5">
        <v>3</v>
      </c>
      <c r="E415" s="28">
        <v>0.75167639758</v>
      </c>
      <c r="F415" s="28">
        <v>2.37360350397</v>
      </c>
    </row>
    <row r="416" spans="1:6" ht="12.75">
      <c r="A416" s="30" t="s">
        <v>0</v>
      </c>
      <c r="B416" s="30">
        <v>2</v>
      </c>
      <c r="C416" s="5">
        <v>1975</v>
      </c>
      <c r="D416" s="5">
        <v>4</v>
      </c>
      <c r="E416" s="28">
        <v>0.772086909</v>
      </c>
      <c r="F416" s="28">
        <v>2.762091966</v>
      </c>
    </row>
    <row r="417" spans="1:6" ht="12.75">
      <c r="A417" s="30" t="s">
        <v>0</v>
      </c>
      <c r="B417" s="30">
        <v>2</v>
      </c>
      <c r="C417" s="5">
        <v>1975</v>
      </c>
      <c r="D417" s="5">
        <v>5</v>
      </c>
      <c r="E417" s="28">
        <v>0.85417888325</v>
      </c>
      <c r="F417" s="28">
        <v>2.0398557621</v>
      </c>
    </row>
    <row r="418" spans="1:6" ht="12.75">
      <c r="A418" s="30" t="s">
        <v>0</v>
      </c>
      <c r="B418" s="30">
        <v>2</v>
      </c>
      <c r="C418" s="5">
        <v>1975</v>
      </c>
      <c r="D418" s="5">
        <v>6</v>
      </c>
      <c r="E418" s="28">
        <v>1.05377552026</v>
      </c>
      <c r="F418" s="28">
        <v>2.17249672007</v>
      </c>
    </row>
    <row r="419" spans="1:6" ht="12.75">
      <c r="A419" s="30" t="s">
        <v>0</v>
      </c>
      <c r="B419" s="30">
        <v>2</v>
      </c>
      <c r="C419" s="5">
        <v>1975</v>
      </c>
      <c r="D419" s="5">
        <v>7</v>
      </c>
      <c r="E419" s="28">
        <v>0.1454383455</v>
      </c>
      <c r="F419" s="28">
        <v>0.1519244475</v>
      </c>
    </row>
    <row r="420" spans="1:6" ht="12.75">
      <c r="A420" s="30" t="s">
        <v>0</v>
      </c>
      <c r="B420" s="30">
        <v>2</v>
      </c>
      <c r="C420" s="5">
        <v>1975</v>
      </c>
      <c r="D420" s="5">
        <v>8</v>
      </c>
      <c r="E420" s="28">
        <v>0.21856946774</v>
      </c>
      <c r="F420" s="28">
        <v>0.34959519815999995</v>
      </c>
    </row>
    <row r="421" spans="1:6" ht="12.75">
      <c r="A421" s="30" t="s">
        <v>0</v>
      </c>
      <c r="B421" s="30">
        <v>2</v>
      </c>
      <c r="C421" s="5">
        <v>1975</v>
      </c>
      <c r="D421" s="5">
        <v>9</v>
      </c>
      <c r="E421" s="28">
        <v>0.25034507288</v>
      </c>
      <c r="F421" s="28">
        <v>0.68507292672</v>
      </c>
    </row>
    <row r="422" spans="1:6" ht="12.75">
      <c r="A422" s="30" t="s">
        <v>0</v>
      </c>
      <c r="B422" s="30">
        <v>2</v>
      </c>
      <c r="C422" s="5">
        <v>1975</v>
      </c>
      <c r="D422" s="5">
        <v>10</v>
      </c>
      <c r="E422" s="28">
        <v>0.17339931411</v>
      </c>
      <c r="F422" s="28">
        <v>0.38848115664000005</v>
      </c>
    </row>
    <row r="423" spans="1:6" ht="12.75">
      <c r="A423" s="30" t="s">
        <v>0</v>
      </c>
      <c r="B423" s="30">
        <v>2</v>
      </c>
      <c r="C423" s="5">
        <v>1975</v>
      </c>
      <c r="D423" s="5">
        <v>11</v>
      </c>
      <c r="E423" s="28">
        <v>0.31253800606</v>
      </c>
      <c r="F423" s="28">
        <v>0.8361762428599999</v>
      </c>
    </row>
    <row r="424" spans="1:6" ht="12.75">
      <c r="A424" s="30" t="s">
        <v>0</v>
      </c>
      <c r="B424" s="30">
        <v>2</v>
      </c>
      <c r="C424" s="5">
        <v>1975</v>
      </c>
      <c r="D424" s="5">
        <v>12</v>
      </c>
      <c r="E424" s="28">
        <v>0.59824516196</v>
      </c>
      <c r="F424" s="28">
        <v>1.31167483804</v>
      </c>
    </row>
    <row r="425" spans="1:6" ht="12.75">
      <c r="A425" s="30" t="s">
        <v>0</v>
      </c>
      <c r="B425" s="30">
        <v>2</v>
      </c>
      <c r="C425" s="5">
        <v>1976</v>
      </c>
      <c r="D425" s="5">
        <v>1</v>
      </c>
      <c r="E425" s="28">
        <v>0.21081048099</v>
      </c>
      <c r="F425" s="28">
        <v>0.72492992152</v>
      </c>
    </row>
    <row r="426" spans="1:6" ht="12.75">
      <c r="A426" s="30" t="s">
        <v>0</v>
      </c>
      <c r="B426" s="30">
        <v>2</v>
      </c>
      <c r="C426" s="5">
        <v>1976</v>
      </c>
      <c r="D426" s="5">
        <v>2</v>
      </c>
      <c r="E426" s="28">
        <v>0.27885589611</v>
      </c>
      <c r="F426" s="28">
        <v>0.57053275372</v>
      </c>
    </row>
    <row r="427" spans="1:6" ht="12.75">
      <c r="A427" s="30" t="s">
        <v>0</v>
      </c>
      <c r="B427" s="30">
        <v>2</v>
      </c>
      <c r="C427" s="5">
        <v>1976</v>
      </c>
      <c r="D427" s="5">
        <v>3</v>
      </c>
      <c r="E427" s="28">
        <v>0.3717917687</v>
      </c>
      <c r="F427" s="28">
        <v>1.7551251006500002</v>
      </c>
    </row>
    <row r="428" spans="1:6" ht="12.75">
      <c r="A428" s="30" t="s">
        <v>0</v>
      </c>
      <c r="B428" s="30">
        <v>2</v>
      </c>
      <c r="C428" s="5">
        <v>1976</v>
      </c>
      <c r="D428" s="5">
        <v>4</v>
      </c>
      <c r="E428" s="28">
        <v>0.53027152656</v>
      </c>
      <c r="F428" s="28">
        <v>2.01668890332</v>
      </c>
    </row>
    <row r="429" spans="1:6" ht="12.75">
      <c r="A429" s="30" t="s">
        <v>0</v>
      </c>
      <c r="B429" s="30">
        <v>2</v>
      </c>
      <c r="C429" s="5">
        <v>1976</v>
      </c>
      <c r="D429" s="5">
        <v>5</v>
      </c>
      <c r="E429" s="28">
        <v>0.2064032685</v>
      </c>
      <c r="F429" s="28">
        <v>1.3692098069999998</v>
      </c>
    </row>
    <row r="430" spans="1:6" ht="12.75">
      <c r="A430" s="30" t="s">
        <v>0</v>
      </c>
      <c r="B430" s="30">
        <v>2</v>
      </c>
      <c r="C430" s="5">
        <v>1976</v>
      </c>
      <c r="D430" s="5">
        <v>6</v>
      </c>
      <c r="E430" s="28">
        <v>0.08044843032</v>
      </c>
      <c r="F430" s="28">
        <v>0.39450672719999996</v>
      </c>
    </row>
    <row r="431" spans="1:6" ht="12.75">
      <c r="A431" s="30" t="s">
        <v>0</v>
      </c>
      <c r="B431" s="30">
        <v>2</v>
      </c>
      <c r="C431" s="5">
        <v>1976</v>
      </c>
      <c r="D431" s="5">
        <v>7</v>
      </c>
      <c r="E431" s="28">
        <v>0.18846291752</v>
      </c>
      <c r="F431" s="28">
        <v>0.71710139927</v>
      </c>
    </row>
    <row r="432" spans="1:6" ht="12.75">
      <c r="A432" s="30" t="s">
        <v>0</v>
      </c>
      <c r="B432" s="30">
        <v>2</v>
      </c>
      <c r="C432" s="5">
        <v>1976</v>
      </c>
      <c r="D432" s="5">
        <v>8</v>
      </c>
      <c r="E432" s="28">
        <v>0.179320113</v>
      </c>
      <c r="F432" s="28">
        <v>0.6348441918000001</v>
      </c>
    </row>
    <row r="433" spans="1:6" ht="12.75">
      <c r="A433" s="30" t="s">
        <v>0</v>
      </c>
      <c r="B433" s="30">
        <v>2</v>
      </c>
      <c r="C433" s="5">
        <v>1976</v>
      </c>
      <c r="D433" s="5">
        <v>9</v>
      </c>
      <c r="E433" s="28">
        <v>0.21740069205</v>
      </c>
      <c r="F433" s="28">
        <v>1.0984455958</v>
      </c>
    </row>
    <row r="434" spans="1:6" ht="12.75">
      <c r="A434" s="30" t="s">
        <v>0</v>
      </c>
      <c r="B434" s="30">
        <v>2</v>
      </c>
      <c r="C434" s="5">
        <v>1976</v>
      </c>
      <c r="D434" s="5">
        <v>10</v>
      </c>
      <c r="E434" s="28">
        <v>0.36045690954</v>
      </c>
      <c r="F434" s="28">
        <v>1.22391166296</v>
      </c>
    </row>
    <row r="435" spans="1:6" ht="12.75">
      <c r="A435" s="30" t="s">
        <v>0</v>
      </c>
      <c r="B435" s="30">
        <v>2</v>
      </c>
      <c r="C435" s="5">
        <v>1976</v>
      </c>
      <c r="D435" s="5">
        <v>11</v>
      </c>
      <c r="E435" s="28">
        <v>1.16832013035</v>
      </c>
      <c r="F435" s="28">
        <v>3.1847722327000003</v>
      </c>
    </row>
    <row r="436" spans="1:6" ht="12.75">
      <c r="A436" s="30" t="s">
        <v>0</v>
      </c>
      <c r="B436" s="30">
        <v>2</v>
      </c>
      <c r="C436" s="5">
        <v>1976</v>
      </c>
      <c r="D436" s="5">
        <v>12</v>
      </c>
      <c r="E436" s="28">
        <v>1.12532683928</v>
      </c>
      <c r="F436" s="28">
        <v>2.73565704496</v>
      </c>
    </row>
    <row r="437" spans="1:6" ht="12.75">
      <c r="A437" s="30" t="s">
        <v>0</v>
      </c>
      <c r="B437" s="30">
        <v>2</v>
      </c>
      <c r="C437" s="5">
        <v>1977</v>
      </c>
      <c r="D437" s="5">
        <v>1</v>
      </c>
      <c r="E437" s="28">
        <v>4.0076568858</v>
      </c>
      <c r="F437" s="28">
        <v>7.511294862150001</v>
      </c>
    </row>
    <row r="438" spans="1:6" ht="12.75">
      <c r="A438" s="30" t="s">
        <v>0</v>
      </c>
      <c r="B438" s="30">
        <v>2</v>
      </c>
      <c r="C438" s="5">
        <v>1977</v>
      </c>
      <c r="D438" s="5">
        <v>2</v>
      </c>
      <c r="E438" s="28">
        <v>2.73681199741</v>
      </c>
      <c r="F438" s="28">
        <v>5.6550014518000005</v>
      </c>
    </row>
    <row r="439" spans="1:6" ht="12.75">
      <c r="A439" s="30" t="s">
        <v>0</v>
      </c>
      <c r="B439" s="30">
        <v>2</v>
      </c>
      <c r="C439" s="5">
        <v>1977</v>
      </c>
      <c r="D439" s="5">
        <v>3</v>
      </c>
      <c r="E439" s="28">
        <v>0.83742211905</v>
      </c>
      <c r="F439" s="28">
        <v>2.4578209595500002</v>
      </c>
    </row>
    <row r="440" spans="1:6" ht="12.75">
      <c r="A440" s="30" t="s">
        <v>0</v>
      </c>
      <c r="B440" s="30">
        <v>2</v>
      </c>
      <c r="C440" s="5">
        <v>1977</v>
      </c>
      <c r="D440" s="5">
        <v>4</v>
      </c>
      <c r="E440" s="28">
        <v>0.57198957595</v>
      </c>
      <c r="F440" s="28">
        <v>1.68754379963</v>
      </c>
    </row>
    <row r="441" spans="1:6" ht="12.75">
      <c r="A441" s="30" t="s">
        <v>0</v>
      </c>
      <c r="B441" s="30">
        <v>2</v>
      </c>
      <c r="C441" s="5">
        <v>1977</v>
      </c>
      <c r="D441" s="5">
        <v>5</v>
      </c>
      <c r="E441" s="28">
        <v>0.9867728358</v>
      </c>
      <c r="F441" s="28">
        <v>2.2677189749999997</v>
      </c>
    </row>
    <row r="442" spans="1:6" ht="12.75">
      <c r="A442" s="30" t="s">
        <v>0</v>
      </c>
      <c r="B442" s="30">
        <v>2</v>
      </c>
      <c r="C442" s="5">
        <v>1977</v>
      </c>
      <c r="D442" s="5">
        <v>6</v>
      </c>
      <c r="E442" s="28">
        <v>1.12608392238</v>
      </c>
      <c r="F442" s="28">
        <v>2.5115934627</v>
      </c>
    </row>
    <row r="443" spans="1:6" ht="12.75">
      <c r="A443" s="30" t="s">
        <v>0</v>
      </c>
      <c r="B443" s="30">
        <v>2</v>
      </c>
      <c r="C443" s="5">
        <v>1977</v>
      </c>
      <c r="D443" s="5">
        <v>7</v>
      </c>
      <c r="E443" s="28">
        <v>0.428583512</v>
      </c>
      <c r="F443" s="28">
        <v>0.8663002152</v>
      </c>
    </row>
    <row r="444" spans="1:6" ht="12.75">
      <c r="A444" s="30" t="s">
        <v>0</v>
      </c>
      <c r="B444" s="30">
        <v>2</v>
      </c>
      <c r="C444" s="5">
        <v>1977</v>
      </c>
      <c r="D444" s="5">
        <v>8</v>
      </c>
      <c r="E444" s="28">
        <v>0.23309787501</v>
      </c>
      <c r="F444" s="28">
        <v>0.35008332489</v>
      </c>
    </row>
    <row r="445" spans="1:6" ht="12.75">
      <c r="A445" s="30" t="s">
        <v>0</v>
      </c>
      <c r="B445" s="30">
        <v>2</v>
      </c>
      <c r="C445" s="5">
        <v>1977</v>
      </c>
      <c r="D445" s="5">
        <v>9</v>
      </c>
      <c r="E445" s="28">
        <v>0.22746881833</v>
      </c>
      <c r="F445" s="28">
        <v>0.30743226051</v>
      </c>
    </row>
    <row r="446" spans="1:6" ht="12.75">
      <c r="A446" s="30" t="s">
        <v>0</v>
      </c>
      <c r="B446" s="30">
        <v>2</v>
      </c>
      <c r="C446" s="5">
        <v>1977</v>
      </c>
      <c r="D446" s="5">
        <v>10</v>
      </c>
      <c r="E446" s="28">
        <v>0.37447587863</v>
      </c>
      <c r="F446" s="28">
        <v>0.95132631916</v>
      </c>
    </row>
    <row r="447" spans="1:6" ht="12.75">
      <c r="A447" s="30" t="s">
        <v>0</v>
      </c>
      <c r="B447" s="30">
        <v>2</v>
      </c>
      <c r="C447" s="5">
        <v>1977</v>
      </c>
      <c r="D447" s="5">
        <v>11</v>
      </c>
      <c r="E447" s="28">
        <v>0.35589743741</v>
      </c>
      <c r="F447" s="28">
        <v>0.98606445557</v>
      </c>
    </row>
    <row r="448" spans="1:6" ht="12.75">
      <c r="A448" s="30" t="s">
        <v>0</v>
      </c>
      <c r="B448" s="30">
        <v>2</v>
      </c>
      <c r="C448" s="5">
        <v>1977</v>
      </c>
      <c r="D448" s="5">
        <v>12</v>
      </c>
      <c r="E448" s="28">
        <v>0.6232572754</v>
      </c>
      <c r="F448" s="28">
        <v>1.8892182254</v>
      </c>
    </row>
    <row r="449" spans="1:6" ht="12.75">
      <c r="A449" s="30" t="s">
        <v>0</v>
      </c>
      <c r="B449" s="30">
        <v>2</v>
      </c>
      <c r="C449" s="5">
        <v>1978</v>
      </c>
      <c r="D449" s="5">
        <v>1</v>
      </c>
      <c r="E449" s="28">
        <v>1.26193912757</v>
      </c>
      <c r="F449" s="28">
        <v>2.43122738408</v>
      </c>
    </row>
    <row r="450" spans="1:6" ht="12.75">
      <c r="A450" s="30" t="s">
        <v>0</v>
      </c>
      <c r="B450" s="30">
        <v>2</v>
      </c>
      <c r="C450" s="5">
        <v>1978</v>
      </c>
      <c r="D450" s="5">
        <v>2</v>
      </c>
      <c r="E450" s="28">
        <v>2.97302987088</v>
      </c>
      <c r="F450" s="28">
        <v>5.98304814309</v>
      </c>
    </row>
    <row r="451" spans="1:6" ht="12.75">
      <c r="A451" s="30" t="s">
        <v>0</v>
      </c>
      <c r="B451" s="30">
        <v>2</v>
      </c>
      <c r="C451" s="5">
        <v>1978</v>
      </c>
      <c r="D451" s="5">
        <v>3</v>
      </c>
      <c r="E451" s="28">
        <v>2.21545174008</v>
      </c>
      <c r="F451" s="28">
        <v>5.69650719264</v>
      </c>
    </row>
    <row r="452" spans="1:6" ht="12.75">
      <c r="A452" s="30" t="s">
        <v>0</v>
      </c>
      <c r="B452" s="30">
        <v>2</v>
      </c>
      <c r="C452" s="5">
        <v>1978</v>
      </c>
      <c r="D452" s="5">
        <v>4</v>
      </c>
      <c r="E452" s="28">
        <v>1.48570254</v>
      </c>
      <c r="F452" s="28">
        <v>3.01954805775</v>
      </c>
    </row>
    <row r="453" spans="1:6" ht="12.75">
      <c r="A453" s="30" t="s">
        <v>0</v>
      </c>
      <c r="B453" s="30">
        <v>2</v>
      </c>
      <c r="C453" s="5">
        <v>1978</v>
      </c>
      <c r="D453" s="5">
        <v>5</v>
      </c>
      <c r="E453" s="28">
        <v>1.21745327516</v>
      </c>
      <c r="F453" s="28">
        <v>2.92286237813</v>
      </c>
    </row>
    <row r="454" spans="1:6" ht="12.75">
      <c r="A454" s="30" t="s">
        <v>0</v>
      </c>
      <c r="B454" s="30">
        <v>2</v>
      </c>
      <c r="C454" s="5">
        <v>1978</v>
      </c>
      <c r="D454" s="5">
        <v>6</v>
      </c>
      <c r="E454" s="28">
        <v>0.70433786245</v>
      </c>
      <c r="F454" s="28">
        <v>1.56279103137</v>
      </c>
    </row>
    <row r="455" spans="1:6" ht="12.75">
      <c r="A455" s="30" t="s">
        <v>0</v>
      </c>
      <c r="B455" s="30">
        <v>2</v>
      </c>
      <c r="C455" s="5">
        <v>1978</v>
      </c>
      <c r="D455" s="5">
        <v>7</v>
      </c>
      <c r="E455" s="28">
        <v>0.24600771855</v>
      </c>
      <c r="F455" s="28">
        <v>0.2954766633</v>
      </c>
    </row>
    <row r="456" spans="1:6" ht="12.75">
      <c r="A456" s="30" t="s">
        <v>0</v>
      </c>
      <c r="B456" s="30">
        <v>2</v>
      </c>
      <c r="C456" s="5">
        <v>1978</v>
      </c>
      <c r="D456" s="5">
        <v>8</v>
      </c>
      <c r="E456" s="28">
        <v>0.22516141824</v>
      </c>
      <c r="F456" s="28">
        <v>0.25974734016</v>
      </c>
    </row>
    <row r="457" spans="1:6" ht="12.75">
      <c r="A457" s="30" t="s">
        <v>0</v>
      </c>
      <c r="B457" s="30">
        <v>2</v>
      </c>
      <c r="C457" s="5">
        <v>1978</v>
      </c>
      <c r="D457" s="5">
        <v>9</v>
      </c>
      <c r="E457" s="28">
        <v>0.18250230755</v>
      </c>
      <c r="F457" s="28">
        <v>0.2696675889</v>
      </c>
    </row>
    <row r="458" spans="1:6" ht="12.75">
      <c r="A458" s="30" t="s">
        <v>0</v>
      </c>
      <c r="B458" s="30">
        <v>2</v>
      </c>
      <c r="C458" s="5">
        <v>1978</v>
      </c>
      <c r="D458" s="5">
        <v>10</v>
      </c>
      <c r="E458" s="28">
        <v>0.14741132854</v>
      </c>
      <c r="F458" s="28">
        <v>0.15623080886</v>
      </c>
    </row>
    <row r="459" spans="1:6" ht="12.75">
      <c r="A459" s="30" t="s">
        <v>0</v>
      </c>
      <c r="B459" s="30">
        <v>2</v>
      </c>
      <c r="C459" s="5">
        <v>1978</v>
      </c>
      <c r="D459" s="5">
        <v>11</v>
      </c>
      <c r="E459" s="28">
        <v>0.18359329835</v>
      </c>
      <c r="F459" s="28">
        <v>0.60061236288</v>
      </c>
    </row>
    <row r="460" spans="1:6" ht="12.75">
      <c r="A460" s="30" t="s">
        <v>0</v>
      </c>
      <c r="B460" s="30">
        <v>2</v>
      </c>
      <c r="C460" s="5">
        <v>1978</v>
      </c>
      <c r="D460" s="5">
        <v>12</v>
      </c>
      <c r="E460" s="28">
        <v>0.55568405558</v>
      </c>
      <c r="F460" s="28">
        <v>1.4823372412</v>
      </c>
    </row>
    <row r="461" spans="1:6" ht="12.75">
      <c r="A461" s="30" t="s">
        <v>0</v>
      </c>
      <c r="B461" s="30">
        <v>2</v>
      </c>
      <c r="C461" s="5">
        <v>1979</v>
      </c>
      <c r="D461" s="5">
        <v>1</v>
      </c>
      <c r="E461" s="28">
        <v>1.301706468</v>
      </c>
      <c r="F461" s="28">
        <v>2.93613916752</v>
      </c>
    </row>
    <row r="462" spans="1:6" ht="12.75">
      <c r="A462" s="30" t="s">
        <v>0</v>
      </c>
      <c r="B462" s="30">
        <v>2</v>
      </c>
      <c r="C462" s="5">
        <v>1979</v>
      </c>
      <c r="D462" s="5">
        <v>2</v>
      </c>
      <c r="E462" s="28">
        <v>4.0862616303</v>
      </c>
      <c r="F462" s="28">
        <v>7.48137517734</v>
      </c>
    </row>
    <row r="463" spans="1:6" ht="12.75">
      <c r="A463" s="30" t="s">
        <v>0</v>
      </c>
      <c r="B463" s="30">
        <v>2</v>
      </c>
      <c r="C463" s="5">
        <v>1979</v>
      </c>
      <c r="D463" s="5">
        <v>3</v>
      </c>
      <c r="E463" s="28">
        <v>1.4580870056</v>
      </c>
      <c r="F463" s="28">
        <v>3.3516232223999998</v>
      </c>
    </row>
    <row r="464" spans="1:6" ht="12.75">
      <c r="A464" s="30" t="s">
        <v>0</v>
      </c>
      <c r="B464" s="30">
        <v>2</v>
      </c>
      <c r="C464" s="5">
        <v>1979</v>
      </c>
      <c r="D464" s="5">
        <v>4</v>
      </c>
      <c r="E464" s="28">
        <v>1.9970945341</v>
      </c>
      <c r="F464" s="28">
        <v>4.1366962923</v>
      </c>
    </row>
    <row r="465" spans="1:6" ht="12.75">
      <c r="A465" s="30" t="s">
        <v>0</v>
      </c>
      <c r="B465" s="30">
        <v>2</v>
      </c>
      <c r="C465" s="5">
        <v>1979</v>
      </c>
      <c r="D465" s="5">
        <v>5</v>
      </c>
      <c r="E465" s="28">
        <v>0.51082884944</v>
      </c>
      <c r="F465" s="28">
        <v>1.45667264626</v>
      </c>
    </row>
    <row r="466" spans="1:6" ht="12.75">
      <c r="A466" s="30" t="s">
        <v>0</v>
      </c>
      <c r="B466" s="30">
        <v>2</v>
      </c>
      <c r="C466" s="5">
        <v>1979</v>
      </c>
      <c r="D466" s="5">
        <v>6</v>
      </c>
      <c r="E466" s="28">
        <v>0.30747145276</v>
      </c>
      <c r="F466" s="28">
        <v>0.86425774696</v>
      </c>
    </row>
    <row r="467" spans="1:6" ht="12.75">
      <c r="A467" s="30" t="s">
        <v>0</v>
      </c>
      <c r="B467" s="30">
        <v>2</v>
      </c>
      <c r="C467" s="5">
        <v>1979</v>
      </c>
      <c r="D467" s="5">
        <v>7</v>
      </c>
      <c r="E467" s="28">
        <v>0.24932249274</v>
      </c>
      <c r="F467" s="28">
        <v>0.570325204</v>
      </c>
    </row>
    <row r="468" spans="1:6" ht="12.75">
      <c r="A468" s="30" t="s">
        <v>0</v>
      </c>
      <c r="B468" s="30">
        <v>2</v>
      </c>
      <c r="C468" s="5">
        <v>1979</v>
      </c>
      <c r="D468" s="5">
        <v>8</v>
      </c>
      <c r="E468" s="28">
        <v>0.17934497883</v>
      </c>
      <c r="F468" s="28">
        <v>0.31797380123999996</v>
      </c>
    </row>
    <row r="469" spans="1:6" ht="12.75">
      <c r="A469" s="30" t="s">
        <v>0</v>
      </c>
      <c r="B469" s="30">
        <v>2</v>
      </c>
      <c r="C469" s="5">
        <v>1979</v>
      </c>
      <c r="D469" s="5">
        <v>9</v>
      </c>
      <c r="E469" s="28">
        <v>0.239035088</v>
      </c>
      <c r="F469" s="28">
        <v>0.7971491239999999</v>
      </c>
    </row>
    <row r="470" spans="1:6" ht="12.75">
      <c r="A470" s="30" t="s">
        <v>0</v>
      </c>
      <c r="B470" s="30">
        <v>2</v>
      </c>
      <c r="C470" s="5">
        <v>1979</v>
      </c>
      <c r="D470" s="5">
        <v>10</v>
      </c>
      <c r="E470" s="28">
        <v>0.23162625108</v>
      </c>
      <c r="F470" s="28">
        <v>0.88044598968</v>
      </c>
    </row>
    <row r="471" spans="1:6" ht="12.75">
      <c r="A471" s="30" t="s">
        <v>0</v>
      </c>
      <c r="B471" s="30">
        <v>2</v>
      </c>
      <c r="C471" s="5">
        <v>1979</v>
      </c>
      <c r="D471" s="5">
        <v>11</v>
      </c>
      <c r="E471" s="28">
        <v>0.72755755332</v>
      </c>
      <c r="F471" s="28">
        <v>2.05401460212</v>
      </c>
    </row>
    <row r="472" spans="1:6" ht="12.75">
      <c r="A472" s="30" t="s">
        <v>0</v>
      </c>
      <c r="B472" s="30">
        <v>2</v>
      </c>
      <c r="C472" s="5">
        <v>1979</v>
      </c>
      <c r="D472" s="5">
        <v>12</v>
      </c>
      <c r="E472" s="28">
        <v>0.66083728259</v>
      </c>
      <c r="F472" s="28">
        <v>2.03415920801</v>
      </c>
    </row>
    <row r="473" spans="1:6" ht="12.75">
      <c r="A473" s="30" t="s">
        <v>0</v>
      </c>
      <c r="B473" s="30">
        <v>2</v>
      </c>
      <c r="C473" s="5">
        <v>1980</v>
      </c>
      <c r="D473" s="5">
        <v>1</v>
      </c>
      <c r="E473" s="28">
        <v>1.0316117388</v>
      </c>
      <c r="F473" s="28">
        <v>2.6753416422</v>
      </c>
    </row>
    <row r="474" spans="1:6" ht="12.75">
      <c r="A474" s="30" t="s">
        <v>0</v>
      </c>
      <c r="B474" s="30">
        <v>2</v>
      </c>
      <c r="C474" s="5">
        <v>1980</v>
      </c>
      <c r="D474" s="5">
        <v>2</v>
      </c>
      <c r="E474" s="28">
        <v>0.368391785</v>
      </c>
      <c r="F474" s="28">
        <v>0.96997433175</v>
      </c>
    </row>
    <row r="475" spans="1:6" ht="12.75">
      <c r="A475" s="30" t="s">
        <v>0</v>
      </c>
      <c r="B475" s="30">
        <v>2</v>
      </c>
      <c r="C475" s="5">
        <v>1980</v>
      </c>
      <c r="D475" s="5">
        <v>3</v>
      </c>
      <c r="E475" s="28">
        <v>0.8821429011</v>
      </c>
      <c r="F475" s="28">
        <v>2.91390847584</v>
      </c>
    </row>
    <row r="476" spans="1:6" ht="12.75">
      <c r="A476" s="30" t="s">
        <v>0</v>
      </c>
      <c r="B476" s="30">
        <v>2</v>
      </c>
      <c r="C476" s="5">
        <v>1980</v>
      </c>
      <c r="D476" s="5">
        <v>4</v>
      </c>
      <c r="E476" s="28">
        <v>0.92077592915</v>
      </c>
      <c r="F476" s="28">
        <v>2.78228269814</v>
      </c>
    </row>
    <row r="477" spans="1:6" ht="12.75">
      <c r="A477" s="30" t="s">
        <v>0</v>
      </c>
      <c r="B477" s="30">
        <v>2</v>
      </c>
      <c r="C477" s="5">
        <v>1980</v>
      </c>
      <c r="D477" s="5">
        <v>5</v>
      </c>
      <c r="E477" s="28">
        <v>1.7669538285</v>
      </c>
      <c r="F477" s="28">
        <v>4.26475863964</v>
      </c>
    </row>
    <row r="478" spans="1:6" ht="12.75">
      <c r="A478" s="30" t="s">
        <v>0</v>
      </c>
      <c r="B478" s="30">
        <v>2</v>
      </c>
      <c r="C478" s="5">
        <v>1980</v>
      </c>
      <c r="D478" s="5">
        <v>6</v>
      </c>
      <c r="E478" s="28">
        <v>0.60209719026</v>
      </c>
      <c r="F478" s="28">
        <v>1.37720204724</v>
      </c>
    </row>
    <row r="479" spans="1:6" ht="12.75">
      <c r="A479" s="30" t="s">
        <v>0</v>
      </c>
      <c r="B479" s="30">
        <v>2</v>
      </c>
      <c r="C479" s="5">
        <v>1980</v>
      </c>
      <c r="D479" s="5">
        <v>7</v>
      </c>
      <c r="E479" s="28">
        <v>0.26639999815</v>
      </c>
      <c r="F479" s="28">
        <v>0.39184761792</v>
      </c>
    </row>
    <row r="480" spans="1:6" ht="12.75">
      <c r="A480" s="30" t="s">
        <v>0</v>
      </c>
      <c r="B480" s="30">
        <v>2</v>
      </c>
      <c r="C480" s="5">
        <v>1980</v>
      </c>
      <c r="D480" s="5">
        <v>8</v>
      </c>
      <c r="E480" s="28">
        <v>0.3305400385</v>
      </c>
      <c r="F480" s="28">
        <v>0.62273743154</v>
      </c>
    </row>
    <row r="481" spans="1:6" ht="12.75">
      <c r="A481" s="30" t="s">
        <v>0</v>
      </c>
      <c r="B481" s="30">
        <v>2</v>
      </c>
      <c r="C481" s="5">
        <v>1980</v>
      </c>
      <c r="D481" s="5">
        <v>9</v>
      </c>
      <c r="E481" s="28">
        <v>0.31748849052</v>
      </c>
      <c r="F481" s="28">
        <v>0.54516115767</v>
      </c>
    </row>
    <row r="482" spans="1:6" ht="12.75">
      <c r="A482" s="30" t="s">
        <v>0</v>
      </c>
      <c r="B482" s="30">
        <v>2</v>
      </c>
      <c r="C482" s="5">
        <v>1980</v>
      </c>
      <c r="D482" s="5">
        <v>10</v>
      </c>
      <c r="E482" s="28">
        <v>0.16434463088</v>
      </c>
      <c r="F482" s="28">
        <v>0.49478970992</v>
      </c>
    </row>
    <row r="483" spans="1:6" ht="12.75">
      <c r="A483" s="30" t="s">
        <v>0</v>
      </c>
      <c r="B483" s="30">
        <v>2</v>
      </c>
      <c r="C483" s="5">
        <v>1980</v>
      </c>
      <c r="D483" s="5">
        <v>11</v>
      </c>
      <c r="E483" s="28">
        <v>0.27451472377</v>
      </c>
      <c r="F483" s="28">
        <v>0.7840896284200001</v>
      </c>
    </row>
    <row r="484" spans="1:6" ht="12.75">
      <c r="A484" s="30" t="s">
        <v>0</v>
      </c>
      <c r="B484" s="30">
        <v>2</v>
      </c>
      <c r="C484" s="5">
        <v>1980</v>
      </c>
      <c r="D484" s="5">
        <v>12</v>
      </c>
      <c r="E484" s="28">
        <v>0.40726509966</v>
      </c>
      <c r="F484" s="28">
        <v>0.66005033499</v>
      </c>
    </row>
    <row r="485" spans="1:6" ht="12.75">
      <c r="A485" s="30" t="s">
        <v>0</v>
      </c>
      <c r="B485" s="30">
        <v>2</v>
      </c>
      <c r="C485" s="5">
        <v>1981</v>
      </c>
      <c r="D485" s="5">
        <v>1</v>
      </c>
      <c r="E485" s="28">
        <v>0.32864758024</v>
      </c>
      <c r="F485" s="28">
        <v>0.9972754178800001</v>
      </c>
    </row>
    <row r="486" spans="1:6" ht="12.75">
      <c r="A486" s="30" t="s">
        <v>0</v>
      </c>
      <c r="B486" s="30">
        <v>2</v>
      </c>
      <c r="C486" s="5">
        <v>1981</v>
      </c>
      <c r="D486" s="5">
        <v>2</v>
      </c>
      <c r="E486" s="28">
        <v>0.19972081248</v>
      </c>
      <c r="F486" s="28">
        <v>0.42730964576</v>
      </c>
    </row>
    <row r="487" spans="1:6" ht="12.75">
      <c r="A487" s="30" t="s">
        <v>0</v>
      </c>
      <c r="B487" s="30">
        <v>2</v>
      </c>
      <c r="C487" s="5">
        <v>1981</v>
      </c>
      <c r="D487" s="5">
        <v>3</v>
      </c>
      <c r="E487" s="28">
        <v>0.3596992464</v>
      </c>
      <c r="F487" s="28">
        <v>1.5145488683</v>
      </c>
    </row>
    <row r="488" spans="1:6" ht="12.75">
      <c r="A488" s="30" t="s">
        <v>0</v>
      </c>
      <c r="B488" s="30">
        <v>2</v>
      </c>
      <c r="C488" s="5">
        <v>1981</v>
      </c>
      <c r="D488" s="5">
        <v>4</v>
      </c>
      <c r="E488" s="28">
        <v>0.7565967794</v>
      </c>
      <c r="F488" s="28">
        <v>2.4548245106</v>
      </c>
    </row>
    <row r="489" spans="1:6" ht="12.75">
      <c r="A489" s="30" t="s">
        <v>0</v>
      </c>
      <c r="B489" s="30">
        <v>2</v>
      </c>
      <c r="C489" s="5">
        <v>1981</v>
      </c>
      <c r="D489" s="5">
        <v>5</v>
      </c>
      <c r="E489" s="28">
        <v>0.74034032037</v>
      </c>
      <c r="F489" s="28">
        <v>2.25949533697</v>
      </c>
    </row>
    <row r="490" spans="1:6" ht="12.75">
      <c r="A490" s="30" t="s">
        <v>0</v>
      </c>
      <c r="B490" s="30">
        <v>2</v>
      </c>
      <c r="C490" s="5">
        <v>1981</v>
      </c>
      <c r="D490" s="5">
        <v>6</v>
      </c>
      <c r="E490" s="28">
        <v>0.26530487682</v>
      </c>
      <c r="F490" s="28">
        <v>0.8331504060199999</v>
      </c>
    </row>
    <row r="491" spans="1:6" ht="12.75">
      <c r="A491" s="30" t="s">
        <v>0</v>
      </c>
      <c r="B491" s="30">
        <v>2</v>
      </c>
      <c r="C491" s="5">
        <v>1981</v>
      </c>
      <c r="D491" s="5">
        <v>7</v>
      </c>
      <c r="E491" s="28">
        <v>0.19212516202</v>
      </c>
      <c r="F491" s="28">
        <v>0.34822685808</v>
      </c>
    </row>
    <row r="492" spans="1:6" ht="12.75">
      <c r="A492" s="30" t="s">
        <v>0</v>
      </c>
      <c r="B492" s="30">
        <v>2</v>
      </c>
      <c r="C492" s="5">
        <v>1981</v>
      </c>
      <c r="D492" s="5">
        <v>8</v>
      </c>
      <c r="E492" s="28">
        <v>0.25844937789</v>
      </c>
      <c r="F492" s="28">
        <v>0.83934512382</v>
      </c>
    </row>
    <row r="493" spans="1:6" ht="12.75">
      <c r="A493" s="30" t="s">
        <v>0</v>
      </c>
      <c r="B493" s="30">
        <v>2</v>
      </c>
      <c r="C493" s="5">
        <v>1981</v>
      </c>
      <c r="D493" s="5">
        <v>9</v>
      </c>
      <c r="E493" s="28">
        <v>0.11480590737</v>
      </c>
      <c r="F493" s="28">
        <v>0.5047383971</v>
      </c>
    </row>
    <row r="494" spans="1:6" ht="12.75">
      <c r="A494" s="30" t="s">
        <v>0</v>
      </c>
      <c r="B494" s="30">
        <v>2</v>
      </c>
      <c r="C494" s="5">
        <v>1981</v>
      </c>
      <c r="D494" s="5">
        <v>10</v>
      </c>
      <c r="E494" s="28">
        <v>0.09588642707</v>
      </c>
      <c r="F494" s="28">
        <v>0.12487534647000001</v>
      </c>
    </row>
    <row r="495" spans="1:6" ht="12.75">
      <c r="A495" s="30" t="s">
        <v>0</v>
      </c>
      <c r="B495" s="30">
        <v>2</v>
      </c>
      <c r="C495" s="5">
        <v>1981</v>
      </c>
      <c r="D495" s="5">
        <v>11</v>
      </c>
      <c r="E495" s="28">
        <v>0.10247422616</v>
      </c>
      <c r="F495" s="28">
        <v>0.3970876285</v>
      </c>
    </row>
    <row r="496" spans="1:6" ht="12.75">
      <c r="A496" s="30" t="s">
        <v>0</v>
      </c>
      <c r="B496" s="30">
        <v>2</v>
      </c>
      <c r="C496" s="5">
        <v>1981</v>
      </c>
      <c r="D496" s="5">
        <v>12</v>
      </c>
      <c r="E496" s="28">
        <v>0.81511002351</v>
      </c>
      <c r="F496" s="28">
        <v>1.89142630722</v>
      </c>
    </row>
    <row r="497" spans="1:6" ht="12.75">
      <c r="A497" s="30" t="s">
        <v>0</v>
      </c>
      <c r="B497" s="30">
        <v>2</v>
      </c>
      <c r="C497" s="5">
        <v>1982</v>
      </c>
      <c r="D497" s="5">
        <v>1</v>
      </c>
      <c r="E497" s="28">
        <v>0.5547163344</v>
      </c>
      <c r="F497" s="28">
        <v>0.92237715824</v>
      </c>
    </row>
    <row r="498" spans="1:6" ht="12.75">
      <c r="A498" s="30" t="s">
        <v>0</v>
      </c>
      <c r="B498" s="30">
        <v>2</v>
      </c>
      <c r="C498" s="5">
        <v>1982</v>
      </c>
      <c r="D498" s="5">
        <v>2</v>
      </c>
      <c r="E498" s="28">
        <v>0.28169686818</v>
      </c>
      <c r="F498" s="28">
        <v>0.5457026295</v>
      </c>
    </row>
    <row r="499" spans="1:6" ht="12.75">
      <c r="A499" s="30" t="s">
        <v>0</v>
      </c>
      <c r="B499" s="30">
        <v>2</v>
      </c>
      <c r="C499" s="5">
        <v>1982</v>
      </c>
      <c r="D499" s="5">
        <v>3</v>
      </c>
      <c r="E499" s="28">
        <v>0.2061750348</v>
      </c>
      <c r="F499" s="28">
        <v>0.6353176368</v>
      </c>
    </row>
    <row r="500" spans="1:6" ht="12.75">
      <c r="A500" s="30" t="s">
        <v>0</v>
      </c>
      <c r="B500" s="30">
        <v>2</v>
      </c>
      <c r="C500" s="5">
        <v>1982</v>
      </c>
      <c r="D500" s="5">
        <v>4</v>
      </c>
      <c r="E500" s="28">
        <v>0.17453982948</v>
      </c>
      <c r="F500" s="28">
        <v>0.68952822972</v>
      </c>
    </row>
    <row r="501" spans="1:6" ht="12.75">
      <c r="A501" s="30" t="s">
        <v>0</v>
      </c>
      <c r="B501" s="30">
        <v>2</v>
      </c>
      <c r="C501" s="5">
        <v>1982</v>
      </c>
      <c r="D501" s="5">
        <v>5</v>
      </c>
      <c r="E501" s="28">
        <v>0.19879772528</v>
      </c>
      <c r="F501" s="28">
        <v>0.8516913073200001</v>
      </c>
    </row>
    <row r="502" spans="1:6" ht="12.75">
      <c r="A502" s="30" t="s">
        <v>0</v>
      </c>
      <c r="B502" s="30">
        <v>2</v>
      </c>
      <c r="C502" s="5">
        <v>1982</v>
      </c>
      <c r="D502" s="5">
        <v>6</v>
      </c>
      <c r="E502" s="28">
        <v>0.10348101172</v>
      </c>
      <c r="F502" s="28">
        <v>0.38690400854</v>
      </c>
    </row>
    <row r="503" spans="1:6" ht="12.75">
      <c r="A503" s="30" t="s">
        <v>0</v>
      </c>
      <c r="B503" s="30">
        <v>2</v>
      </c>
      <c r="C503" s="5">
        <v>1982</v>
      </c>
      <c r="D503" s="5">
        <v>7</v>
      </c>
      <c r="E503" s="28">
        <v>0.10677952792</v>
      </c>
      <c r="F503" s="28">
        <v>0.18197637881</v>
      </c>
    </row>
    <row r="504" spans="1:6" ht="12.75">
      <c r="A504" s="30" t="s">
        <v>0</v>
      </c>
      <c r="B504" s="30">
        <v>2</v>
      </c>
      <c r="C504" s="5">
        <v>1982</v>
      </c>
      <c r="D504" s="5">
        <v>8</v>
      </c>
      <c r="E504" s="28">
        <v>0.05641791048</v>
      </c>
      <c r="F504" s="28">
        <v>0.13902985044</v>
      </c>
    </row>
    <row r="505" spans="1:6" ht="12.75">
      <c r="A505" s="30" t="s">
        <v>0</v>
      </c>
      <c r="B505" s="30">
        <v>2</v>
      </c>
      <c r="C505" s="5">
        <v>1982</v>
      </c>
      <c r="D505" s="5">
        <v>9</v>
      </c>
      <c r="E505" s="28">
        <v>0.12406892688</v>
      </c>
      <c r="F505" s="28">
        <v>0.44744858208</v>
      </c>
    </row>
    <row r="506" spans="1:6" ht="12.75">
      <c r="A506" s="30" t="s">
        <v>0</v>
      </c>
      <c r="B506" s="30">
        <v>2</v>
      </c>
      <c r="C506" s="5">
        <v>1982</v>
      </c>
      <c r="D506" s="5">
        <v>10</v>
      </c>
      <c r="E506" s="28">
        <v>0.14838132813</v>
      </c>
      <c r="F506" s="28">
        <v>0.34711427813999995</v>
      </c>
    </row>
    <row r="507" spans="1:6" ht="12.75">
      <c r="A507" s="30" t="s">
        <v>0</v>
      </c>
      <c r="B507" s="30">
        <v>2</v>
      </c>
      <c r="C507" s="5">
        <v>1982</v>
      </c>
      <c r="D507" s="5">
        <v>11</v>
      </c>
      <c r="E507" s="28">
        <v>0.61663103112</v>
      </c>
      <c r="F507" s="28">
        <v>2.04511990518</v>
      </c>
    </row>
    <row r="508" spans="1:6" ht="12.75">
      <c r="A508" s="30" t="s">
        <v>0</v>
      </c>
      <c r="B508" s="30">
        <v>2</v>
      </c>
      <c r="C508" s="5">
        <v>1982</v>
      </c>
      <c r="D508" s="5">
        <v>12</v>
      </c>
      <c r="E508" s="28">
        <v>0.62789783832</v>
      </c>
      <c r="F508" s="28">
        <v>1.83225932952</v>
      </c>
    </row>
    <row r="509" spans="1:6" ht="12.75">
      <c r="A509" s="30" t="s">
        <v>0</v>
      </c>
      <c r="B509" s="30">
        <v>2</v>
      </c>
      <c r="C509" s="5">
        <v>1983</v>
      </c>
      <c r="D509" s="5">
        <v>1</v>
      </c>
      <c r="E509" s="28">
        <v>0.28029619023</v>
      </c>
      <c r="F509" s="28">
        <v>0.88452750099</v>
      </c>
    </row>
    <row r="510" spans="1:6" ht="12.75">
      <c r="A510" s="30" t="s">
        <v>0</v>
      </c>
      <c r="B510" s="30">
        <v>2</v>
      </c>
      <c r="C510" s="5">
        <v>1983</v>
      </c>
      <c r="D510" s="5">
        <v>2</v>
      </c>
      <c r="E510" s="28">
        <v>0.28354497426</v>
      </c>
      <c r="F510" s="28">
        <v>0.45737037201</v>
      </c>
    </row>
    <row r="511" spans="1:6" ht="12.75">
      <c r="A511" s="30" t="s">
        <v>0</v>
      </c>
      <c r="B511" s="30">
        <v>2</v>
      </c>
      <c r="C511" s="5">
        <v>1983</v>
      </c>
      <c r="D511" s="5">
        <v>3</v>
      </c>
      <c r="E511" s="28">
        <v>0.07546516682</v>
      </c>
      <c r="F511" s="28">
        <v>0.6754132418400001</v>
      </c>
    </row>
    <row r="512" spans="1:6" ht="12.75">
      <c r="A512" s="30" t="s">
        <v>0</v>
      </c>
      <c r="B512" s="30">
        <v>2</v>
      </c>
      <c r="C512" s="5">
        <v>1983</v>
      </c>
      <c r="D512" s="5">
        <v>4</v>
      </c>
      <c r="E512" s="28">
        <v>0.33615521865</v>
      </c>
      <c r="F512" s="28">
        <v>1.1335548602999999</v>
      </c>
    </row>
    <row r="513" spans="1:6" ht="12.75">
      <c r="A513" s="30" t="s">
        <v>0</v>
      </c>
      <c r="B513" s="30">
        <v>2</v>
      </c>
      <c r="C513" s="5">
        <v>1983</v>
      </c>
      <c r="D513" s="5">
        <v>5</v>
      </c>
      <c r="E513" s="28">
        <v>0.68342105146</v>
      </c>
      <c r="F513" s="28">
        <v>2.14266447374</v>
      </c>
    </row>
    <row r="514" spans="1:6" ht="12.75">
      <c r="A514" s="30" t="s">
        <v>0</v>
      </c>
      <c r="B514" s="30">
        <v>2</v>
      </c>
      <c r="C514" s="5">
        <v>1983</v>
      </c>
      <c r="D514" s="5">
        <v>6</v>
      </c>
      <c r="E514" s="28">
        <v>0.28368184689</v>
      </c>
      <c r="F514" s="28">
        <v>0.98463117402</v>
      </c>
    </row>
    <row r="515" spans="1:6" ht="12.75">
      <c r="A515" s="30" t="s">
        <v>0</v>
      </c>
      <c r="B515" s="30">
        <v>2</v>
      </c>
      <c r="C515" s="5">
        <v>1983</v>
      </c>
      <c r="D515" s="5">
        <v>7</v>
      </c>
      <c r="E515" s="28">
        <v>0.16134797822</v>
      </c>
      <c r="F515" s="28">
        <v>0.4197903138</v>
      </c>
    </row>
    <row r="516" spans="1:6" ht="12.75">
      <c r="A516" s="30" t="s">
        <v>0</v>
      </c>
      <c r="B516" s="30">
        <v>2</v>
      </c>
      <c r="C516" s="5">
        <v>1983</v>
      </c>
      <c r="D516" s="5">
        <v>8</v>
      </c>
      <c r="E516" s="28">
        <v>0.10443820257</v>
      </c>
      <c r="F516" s="28">
        <v>0.33230337166</v>
      </c>
    </row>
    <row r="517" spans="1:6" ht="12.75">
      <c r="A517" s="30" t="s">
        <v>0</v>
      </c>
      <c r="B517" s="30">
        <v>2</v>
      </c>
      <c r="C517" s="5">
        <v>1983</v>
      </c>
      <c r="D517" s="5">
        <v>9</v>
      </c>
      <c r="E517" s="28">
        <v>0.12460829472</v>
      </c>
      <c r="F517" s="28">
        <v>0.170617512</v>
      </c>
    </row>
    <row r="518" spans="1:6" ht="12.75">
      <c r="A518" s="30" t="s">
        <v>0</v>
      </c>
      <c r="B518" s="30">
        <v>2</v>
      </c>
      <c r="C518" s="5">
        <v>1983</v>
      </c>
      <c r="D518" s="5">
        <v>10</v>
      </c>
      <c r="E518" s="28">
        <v>0.01692307702</v>
      </c>
      <c r="F518" s="28">
        <v>0.024615384730000002</v>
      </c>
    </row>
    <row r="519" spans="1:6" ht="12.75">
      <c r="A519" s="30" t="s">
        <v>0</v>
      </c>
      <c r="B519" s="30">
        <v>2</v>
      </c>
      <c r="C519" s="5">
        <v>1983</v>
      </c>
      <c r="D519" s="5">
        <v>11</v>
      </c>
      <c r="E519" s="28">
        <v>0.06447173022</v>
      </c>
      <c r="F519" s="28">
        <v>0.24850371184</v>
      </c>
    </row>
    <row r="520" spans="1:6" ht="12.75">
      <c r="A520" s="30" t="s">
        <v>0</v>
      </c>
      <c r="B520" s="30">
        <v>2</v>
      </c>
      <c r="C520" s="5">
        <v>1983</v>
      </c>
      <c r="D520" s="5">
        <v>12</v>
      </c>
      <c r="E520" s="28">
        <v>0.11110391537</v>
      </c>
      <c r="F520" s="28">
        <v>0.26628348526</v>
      </c>
    </row>
    <row r="521" spans="1:6" ht="12.75">
      <c r="A521" s="30" t="s">
        <v>0</v>
      </c>
      <c r="B521" s="30">
        <v>2</v>
      </c>
      <c r="C521" s="5">
        <v>1984</v>
      </c>
      <c r="D521" s="5">
        <v>1</v>
      </c>
      <c r="E521" s="28">
        <v>0.52044642972</v>
      </c>
      <c r="F521" s="28">
        <v>1.1985399164900001</v>
      </c>
    </row>
    <row r="522" spans="1:6" ht="12.75">
      <c r="A522" s="30" t="s">
        <v>0</v>
      </c>
      <c r="B522" s="30">
        <v>2</v>
      </c>
      <c r="C522" s="5">
        <v>1984</v>
      </c>
      <c r="D522" s="5">
        <v>2</v>
      </c>
      <c r="E522" s="28">
        <v>0.35666102745</v>
      </c>
      <c r="F522" s="28">
        <v>0.60640727455</v>
      </c>
    </row>
    <row r="523" spans="1:6" ht="12.75">
      <c r="A523" s="30" t="s">
        <v>0</v>
      </c>
      <c r="B523" s="30">
        <v>2</v>
      </c>
      <c r="C523" s="5">
        <v>1984</v>
      </c>
      <c r="D523" s="5">
        <v>3</v>
      </c>
      <c r="E523" s="28">
        <v>0.41681279952</v>
      </c>
      <c r="F523" s="28">
        <v>1.24008022429</v>
      </c>
    </row>
    <row r="524" spans="1:6" ht="12.75">
      <c r="A524" s="30" t="s">
        <v>0</v>
      </c>
      <c r="B524" s="30">
        <v>2</v>
      </c>
      <c r="C524" s="5">
        <v>1984</v>
      </c>
      <c r="D524" s="5">
        <v>4</v>
      </c>
      <c r="E524" s="28">
        <v>0.6894954738</v>
      </c>
      <c r="F524" s="28">
        <v>2.15976713904</v>
      </c>
    </row>
    <row r="525" spans="1:6" ht="12.75">
      <c r="A525" s="30" t="s">
        <v>0</v>
      </c>
      <c r="B525" s="30">
        <v>2</v>
      </c>
      <c r="C525" s="5">
        <v>1984</v>
      </c>
      <c r="D525" s="5">
        <v>5</v>
      </c>
      <c r="E525" s="28">
        <v>1.26670140751</v>
      </c>
      <c r="F525" s="28">
        <v>2.83777188681</v>
      </c>
    </row>
    <row r="526" spans="1:6" ht="12.75">
      <c r="A526" s="30" t="s">
        <v>0</v>
      </c>
      <c r="B526" s="30">
        <v>2</v>
      </c>
      <c r="C526" s="5">
        <v>1984</v>
      </c>
      <c r="D526" s="5">
        <v>6</v>
      </c>
      <c r="E526" s="28">
        <v>0.892033903</v>
      </c>
      <c r="F526" s="28">
        <v>1.9200101265</v>
      </c>
    </row>
    <row r="527" spans="1:6" ht="12.75">
      <c r="A527" s="30" t="s">
        <v>0</v>
      </c>
      <c r="B527" s="30">
        <v>2</v>
      </c>
      <c r="C527" s="5">
        <v>1984</v>
      </c>
      <c r="D527" s="5">
        <v>7</v>
      </c>
      <c r="E527" s="28">
        <v>0.30364076694</v>
      </c>
      <c r="F527" s="28">
        <v>0.40283375909999997</v>
      </c>
    </row>
    <row r="528" spans="1:6" ht="12.75">
      <c r="A528" s="30" t="s">
        <v>0</v>
      </c>
      <c r="B528" s="30">
        <v>2</v>
      </c>
      <c r="C528" s="5">
        <v>1984</v>
      </c>
      <c r="D528" s="5">
        <v>8</v>
      </c>
      <c r="E528" s="28">
        <v>0.2044321336</v>
      </c>
      <c r="F528" s="28">
        <v>0.28685397768</v>
      </c>
    </row>
    <row r="529" spans="1:6" ht="12.75">
      <c r="A529" s="30" t="s">
        <v>0</v>
      </c>
      <c r="B529" s="30">
        <v>2</v>
      </c>
      <c r="C529" s="5">
        <v>1984</v>
      </c>
      <c r="D529" s="5">
        <v>9</v>
      </c>
      <c r="E529" s="28">
        <v>0.2189267463</v>
      </c>
      <c r="F529" s="28">
        <v>0.31327086825</v>
      </c>
    </row>
    <row r="530" spans="1:6" ht="12.75">
      <c r="A530" s="30" t="s">
        <v>0</v>
      </c>
      <c r="B530" s="30">
        <v>2</v>
      </c>
      <c r="C530" s="5">
        <v>1984</v>
      </c>
      <c r="D530" s="5">
        <v>10</v>
      </c>
      <c r="E530" s="28">
        <v>0.22011008292</v>
      </c>
      <c r="F530" s="28">
        <v>0.61927344703</v>
      </c>
    </row>
    <row r="531" spans="1:6" ht="12.75">
      <c r="A531" s="30" t="s">
        <v>0</v>
      </c>
      <c r="B531" s="30">
        <v>2</v>
      </c>
      <c r="C531" s="5">
        <v>1984</v>
      </c>
      <c r="D531" s="5">
        <v>11</v>
      </c>
      <c r="E531" s="28">
        <v>0.49247622303</v>
      </c>
      <c r="F531" s="28">
        <v>1.47177367689</v>
      </c>
    </row>
    <row r="532" spans="1:6" ht="12.75">
      <c r="A532" s="30" t="s">
        <v>0</v>
      </c>
      <c r="B532" s="30">
        <v>2</v>
      </c>
      <c r="C532" s="5">
        <v>1984</v>
      </c>
      <c r="D532" s="5">
        <v>12</v>
      </c>
      <c r="E532" s="28">
        <v>0.4833693875</v>
      </c>
      <c r="F532" s="28">
        <v>0.816883</v>
      </c>
    </row>
    <row r="533" spans="1:6" ht="12.75">
      <c r="A533" s="30" t="s">
        <v>0</v>
      </c>
      <c r="B533" s="30">
        <v>2</v>
      </c>
      <c r="C533" s="5">
        <v>1985</v>
      </c>
      <c r="D533" s="5">
        <v>1</v>
      </c>
      <c r="E533" s="28">
        <v>0.57511098138</v>
      </c>
      <c r="F533" s="28">
        <v>0.79513450341</v>
      </c>
    </row>
    <row r="534" spans="1:6" ht="12.75">
      <c r="A534" s="30" t="s">
        <v>0</v>
      </c>
      <c r="B534" s="30">
        <v>2</v>
      </c>
      <c r="C534" s="5">
        <v>1985</v>
      </c>
      <c r="D534" s="5">
        <v>2</v>
      </c>
      <c r="E534" s="28">
        <v>1.33152613412</v>
      </c>
      <c r="F534" s="28">
        <v>3.16517417764</v>
      </c>
    </row>
    <row r="535" spans="1:6" ht="12.75">
      <c r="A535" s="30" t="s">
        <v>0</v>
      </c>
      <c r="B535" s="30">
        <v>2</v>
      </c>
      <c r="C535" s="5">
        <v>1985</v>
      </c>
      <c r="D535" s="5">
        <v>3</v>
      </c>
      <c r="E535" s="28">
        <v>0.89921221008</v>
      </c>
      <c r="F535" s="28">
        <v>2.36544358064</v>
      </c>
    </row>
    <row r="536" spans="1:6" ht="12.75">
      <c r="A536" s="30" t="s">
        <v>0</v>
      </c>
      <c r="B536" s="30">
        <v>2</v>
      </c>
      <c r="C536" s="5">
        <v>1985</v>
      </c>
      <c r="D536" s="5">
        <v>4</v>
      </c>
      <c r="E536" s="28">
        <v>1.22152713602</v>
      </c>
      <c r="F536" s="28">
        <v>3.4275935108799995</v>
      </c>
    </row>
    <row r="537" spans="1:6" ht="12.75">
      <c r="A537" s="30" t="s">
        <v>0</v>
      </c>
      <c r="B537" s="30">
        <v>2</v>
      </c>
      <c r="C537" s="5">
        <v>1985</v>
      </c>
      <c r="D537" s="5">
        <v>5</v>
      </c>
      <c r="E537" s="28">
        <v>0.59331153646</v>
      </c>
      <c r="F537" s="28">
        <v>1.39214929378</v>
      </c>
    </row>
    <row r="538" spans="1:6" ht="12.75">
      <c r="A538" s="30" t="s">
        <v>0</v>
      </c>
      <c r="B538" s="30">
        <v>2</v>
      </c>
      <c r="C538" s="5">
        <v>1985</v>
      </c>
      <c r="D538" s="5">
        <v>6</v>
      </c>
      <c r="E538" s="28">
        <v>0.2334231668</v>
      </c>
      <c r="F538" s="28">
        <v>0.42459779736000003</v>
      </c>
    </row>
    <row r="539" spans="1:6" ht="12.75">
      <c r="A539" s="30" t="s">
        <v>0</v>
      </c>
      <c r="B539" s="30">
        <v>2</v>
      </c>
      <c r="C539" s="5">
        <v>1985</v>
      </c>
      <c r="D539" s="5">
        <v>7</v>
      </c>
      <c r="E539" s="28">
        <v>0.05538538278</v>
      </c>
      <c r="F539" s="28">
        <v>0.07127463161</v>
      </c>
    </row>
    <row r="540" spans="1:6" ht="12.75">
      <c r="A540" s="30" t="s">
        <v>0</v>
      </c>
      <c r="B540" s="30">
        <v>2</v>
      </c>
      <c r="C540" s="5">
        <v>1985</v>
      </c>
      <c r="D540" s="5">
        <v>8</v>
      </c>
      <c r="E540" s="28">
        <v>0.0523478259</v>
      </c>
      <c r="F540" s="28">
        <v>0.0584664034</v>
      </c>
    </row>
    <row r="541" spans="1:6" ht="12.75">
      <c r="A541" s="30" t="s">
        <v>0</v>
      </c>
      <c r="B541" s="30">
        <v>2</v>
      </c>
      <c r="C541" s="5">
        <v>1985</v>
      </c>
      <c r="D541" s="5">
        <v>9</v>
      </c>
      <c r="E541" s="28">
        <v>0.038056032</v>
      </c>
      <c r="F541" s="28">
        <v>0.04061749568</v>
      </c>
    </row>
    <row r="542" spans="1:6" ht="12.75">
      <c r="A542" s="30" t="s">
        <v>0</v>
      </c>
      <c r="B542" s="30">
        <v>2</v>
      </c>
      <c r="C542" s="5">
        <v>1985</v>
      </c>
      <c r="D542" s="5">
        <v>10</v>
      </c>
      <c r="E542" s="28">
        <v>0.03550042062</v>
      </c>
      <c r="F542" s="28">
        <v>0.04662741825</v>
      </c>
    </row>
    <row r="543" spans="1:6" ht="12.75">
      <c r="A543" s="30" t="s">
        <v>0</v>
      </c>
      <c r="B543" s="30">
        <v>2</v>
      </c>
      <c r="C543" s="5">
        <v>1985</v>
      </c>
      <c r="D543" s="5">
        <v>11</v>
      </c>
      <c r="E543" s="28">
        <v>0.09467583491</v>
      </c>
      <c r="F543" s="28">
        <v>0.28195808788</v>
      </c>
    </row>
    <row r="544" spans="1:6" ht="12.75">
      <c r="A544" s="30" t="s">
        <v>0</v>
      </c>
      <c r="B544" s="30">
        <v>2</v>
      </c>
      <c r="C544" s="5">
        <v>1985</v>
      </c>
      <c r="D544" s="5">
        <v>12</v>
      </c>
      <c r="E544" s="28">
        <v>0.1038005085</v>
      </c>
      <c r="F544" s="28">
        <v>0.34306725081</v>
      </c>
    </row>
    <row r="545" spans="1:6" ht="12.75">
      <c r="A545" s="30" t="s">
        <v>0</v>
      </c>
      <c r="B545" s="30">
        <v>2</v>
      </c>
      <c r="C545" s="5">
        <v>1986</v>
      </c>
      <c r="D545" s="5">
        <v>1</v>
      </c>
      <c r="E545" s="28">
        <v>0.30053689288</v>
      </c>
      <c r="F545" s="28">
        <v>0.78405890432</v>
      </c>
    </row>
    <row r="546" spans="1:6" ht="12.75">
      <c r="A546" s="30" t="s">
        <v>0</v>
      </c>
      <c r="B546" s="30">
        <v>2</v>
      </c>
      <c r="C546" s="5">
        <v>1986</v>
      </c>
      <c r="D546" s="5">
        <v>2</v>
      </c>
      <c r="E546" s="28">
        <v>1.693026409</v>
      </c>
      <c r="F546" s="28">
        <v>3.43196300168</v>
      </c>
    </row>
    <row r="547" spans="1:6" ht="12.75">
      <c r="A547" s="30" t="s">
        <v>0</v>
      </c>
      <c r="B547" s="30">
        <v>2</v>
      </c>
      <c r="C547" s="5">
        <v>1986</v>
      </c>
      <c r="D547" s="5">
        <v>3</v>
      </c>
      <c r="E547" s="28">
        <v>0.65269460028</v>
      </c>
      <c r="F547" s="28">
        <v>2.1518263453</v>
      </c>
    </row>
    <row r="548" spans="1:6" ht="12.75">
      <c r="A548" s="30" t="s">
        <v>0</v>
      </c>
      <c r="B548" s="30">
        <v>2</v>
      </c>
      <c r="C548" s="5">
        <v>1986</v>
      </c>
      <c r="D548" s="5">
        <v>4</v>
      </c>
      <c r="E548" s="28">
        <v>0.93457286412</v>
      </c>
      <c r="F548" s="28">
        <v>2.03359296112</v>
      </c>
    </row>
    <row r="549" spans="1:6" ht="12.75">
      <c r="A549" s="30" t="s">
        <v>0</v>
      </c>
      <c r="B549" s="30">
        <v>2</v>
      </c>
      <c r="C549" s="5">
        <v>1986</v>
      </c>
      <c r="D549" s="5">
        <v>5</v>
      </c>
      <c r="E549" s="28">
        <v>0.4911646656</v>
      </c>
      <c r="F549" s="28">
        <v>1.48288169344</v>
      </c>
    </row>
    <row r="550" spans="1:6" ht="12.75">
      <c r="A550" s="30" t="s">
        <v>0</v>
      </c>
      <c r="B550" s="30">
        <v>2</v>
      </c>
      <c r="C550" s="5">
        <v>1986</v>
      </c>
      <c r="D550" s="5">
        <v>6</v>
      </c>
      <c r="E550" s="28">
        <v>0.11016492456</v>
      </c>
      <c r="F550" s="28">
        <v>0.26156476284</v>
      </c>
    </row>
    <row r="551" spans="1:6" ht="12.75">
      <c r="A551" s="30" t="s">
        <v>0</v>
      </c>
      <c r="B551" s="30">
        <v>2</v>
      </c>
      <c r="C551" s="5">
        <v>1986</v>
      </c>
      <c r="D551" s="5">
        <v>7</v>
      </c>
      <c r="E551" s="28">
        <v>0.0725232564</v>
      </c>
      <c r="F551" s="28">
        <v>0.12160465128</v>
      </c>
    </row>
    <row r="552" spans="1:6" ht="12.75">
      <c r="A552" s="30" t="s">
        <v>0</v>
      </c>
      <c r="B552" s="30">
        <v>2</v>
      </c>
      <c r="C552" s="5">
        <v>1986</v>
      </c>
      <c r="D552" s="5">
        <v>8</v>
      </c>
      <c r="E552" s="28">
        <v>0.0630028692</v>
      </c>
      <c r="F552" s="28">
        <v>0.10087344612000002</v>
      </c>
    </row>
    <row r="553" spans="1:6" ht="12.75">
      <c r="A553" s="30" t="s">
        <v>0</v>
      </c>
      <c r="B553" s="30">
        <v>2</v>
      </c>
      <c r="C553" s="5">
        <v>1986</v>
      </c>
      <c r="D553" s="5">
        <v>9</v>
      </c>
      <c r="E553" s="28">
        <v>0.09968314304</v>
      </c>
      <c r="F553" s="28">
        <v>0.33084917632</v>
      </c>
    </row>
    <row r="554" spans="1:6" ht="12.75">
      <c r="A554" s="30" t="s">
        <v>0</v>
      </c>
      <c r="B554" s="30">
        <v>2</v>
      </c>
      <c r="C554" s="5">
        <v>1986</v>
      </c>
      <c r="D554" s="5">
        <v>10</v>
      </c>
      <c r="E554" s="28">
        <v>0.07077697068</v>
      </c>
      <c r="F554" s="28">
        <v>0.22948015662</v>
      </c>
    </row>
    <row r="555" spans="1:6" ht="12.75">
      <c r="A555" s="30" t="s">
        <v>0</v>
      </c>
      <c r="B555" s="30">
        <v>2</v>
      </c>
      <c r="C555" s="5">
        <v>1986</v>
      </c>
      <c r="D555" s="5">
        <v>11</v>
      </c>
      <c r="E555" s="28">
        <v>0.09965002572</v>
      </c>
      <c r="F555" s="28">
        <v>0.3350488932</v>
      </c>
    </row>
    <row r="556" spans="1:6" ht="12.75">
      <c r="A556" s="30" t="s">
        <v>0</v>
      </c>
      <c r="B556" s="30">
        <v>2</v>
      </c>
      <c r="C556" s="5">
        <v>1986</v>
      </c>
      <c r="D556" s="5">
        <v>12</v>
      </c>
      <c r="E556" s="28">
        <v>0.21608205048</v>
      </c>
      <c r="F556" s="28">
        <v>0.65862564112</v>
      </c>
    </row>
    <row r="557" spans="1:6" ht="12.75">
      <c r="A557" s="30" t="s">
        <v>0</v>
      </c>
      <c r="B557" s="30">
        <v>2</v>
      </c>
      <c r="C557" s="5">
        <v>1987</v>
      </c>
      <c r="D557" s="5">
        <v>1</v>
      </c>
      <c r="E557" s="28">
        <v>0.3614665821</v>
      </c>
      <c r="F557" s="28">
        <v>1.0090750709</v>
      </c>
    </row>
    <row r="558" spans="1:6" ht="12.75">
      <c r="A558" s="30" t="s">
        <v>0</v>
      </c>
      <c r="B558" s="30">
        <v>2</v>
      </c>
      <c r="C558" s="5">
        <v>1987</v>
      </c>
      <c r="D558" s="5">
        <v>2</v>
      </c>
      <c r="E558" s="28">
        <v>0.89277740172</v>
      </c>
      <c r="F558" s="28">
        <v>2.16244741756</v>
      </c>
    </row>
    <row r="559" spans="1:6" ht="12.75">
      <c r="A559" s="30" t="s">
        <v>0</v>
      </c>
      <c r="B559" s="30">
        <v>2</v>
      </c>
      <c r="C559" s="5">
        <v>1987</v>
      </c>
      <c r="D559" s="5">
        <v>3</v>
      </c>
      <c r="E559" s="28">
        <v>0.45838686816</v>
      </c>
      <c r="F559" s="28">
        <v>1.5805531778400002</v>
      </c>
    </row>
    <row r="560" spans="1:6" ht="12.75">
      <c r="A560" s="30" t="s">
        <v>0</v>
      </c>
      <c r="B560" s="30">
        <v>2</v>
      </c>
      <c r="C560" s="5">
        <v>1987</v>
      </c>
      <c r="D560" s="5">
        <v>4</v>
      </c>
      <c r="E560" s="28">
        <v>0.50847697238</v>
      </c>
      <c r="F560" s="28">
        <v>1.75465280354</v>
      </c>
    </row>
    <row r="561" spans="1:6" ht="12.75">
      <c r="A561" s="30" t="s">
        <v>0</v>
      </c>
      <c r="B561" s="30">
        <v>2</v>
      </c>
      <c r="C561" s="5">
        <v>1987</v>
      </c>
      <c r="D561" s="5">
        <v>5</v>
      </c>
      <c r="E561" s="28">
        <v>0.07623987072</v>
      </c>
      <c r="F561" s="28">
        <v>0.29147487936</v>
      </c>
    </row>
    <row r="562" spans="1:6" ht="12.75">
      <c r="A562" s="30" t="s">
        <v>0</v>
      </c>
      <c r="B562" s="30">
        <v>2</v>
      </c>
      <c r="C562" s="5">
        <v>1987</v>
      </c>
      <c r="D562" s="5">
        <v>6</v>
      </c>
      <c r="E562" s="28">
        <v>0.06453892206</v>
      </c>
      <c r="F562" s="28">
        <v>0.22720958082</v>
      </c>
    </row>
    <row r="563" spans="1:6" ht="12.75">
      <c r="A563" s="30" t="s">
        <v>0</v>
      </c>
      <c r="B563" s="30">
        <v>2</v>
      </c>
      <c r="C563" s="5">
        <v>1987</v>
      </c>
      <c r="D563" s="5">
        <v>7</v>
      </c>
      <c r="E563" s="28">
        <v>0.07221929381</v>
      </c>
      <c r="F563" s="28">
        <v>0.24771217696</v>
      </c>
    </row>
    <row r="564" spans="1:6" ht="12.75">
      <c r="A564" s="30" t="s">
        <v>0</v>
      </c>
      <c r="B564" s="30">
        <v>2</v>
      </c>
      <c r="C564" s="5">
        <v>1987</v>
      </c>
      <c r="D564" s="5">
        <v>8</v>
      </c>
      <c r="E564" s="28">
        <v>0.1093923376</v>
      </c>
      <c r="F564" s="28">
        <v>0.1430515177</v>
      </c>
    </row>
    <row r="565" spans="1:6" ht="12.75">
      <c r="A565" s="30" t="s">
        <v>0</v>
      </c>
      <c r="B565" s="30">
        <v>2</v>
      </c>
      <c r="C565" s="5">
        <v>1987</v>
      </c>
      <c r="D565" s="5">
        <v>9</v>
      </c>
      <c r="E565" s="28">
        <v>0.0564722481</v>
      </c>
      <c r="F565" s="28">
        <v>0.19260583218</v>
      </c>
    </row>
    <row r="566" spans="1:6" ht="12.75">
      <c r="A566" s="30" t="s">
        <v>0</v>
      </c>
      <c r="B566" s="30">
        <v>2</v>
      </c>
      <c r="C566" s="5">
        <v>1987</v>
      </c>
      <c r="D566" s="5">
        <v>10</v>
      </c>
      <c r="E566" s="28">
        <v>0.1332283458</v>
      </c>
      <c r="F566" s="28">
        <v>0.42722159700000006</v>
      </c>
    </row>
    <row r="567" spans="1:6" ht="12.75">
      <c r="A567" s="30" t="s">
        <v>0</v>
      </c>
      <c r="B567" s="30">
        <v>2</v>
      </c>
      <c r="C567" s="5">
        <v>1987</v>
      </c>
      <c r="D567" s="5">
        <v>11</v>
      </c>
      <c r="E567" s="28">
        <v>0.17026911079</v>
      </c>
      <c r="F567" s="28">
        <v>0.56891965677</v>
      </c>
    </row>
    <row r="568" spans="1:6" ht="12.75">
      <c r="A568" s="30" t="s">
        <v>0</v>
      </c>
      <c r="B568" s="30">
        <v>2</v>
      </c>
      <c r="C568" s="5">
        <v>1987</v>
      </c>
      <c r="D568" s="5">
        <v>12</v>
      </c>
      <c r="E568" s="28">
        <v>0.540147504</v>
      </c>
      <c r="F568" s="28">
        <v>1.8514594400000002</v>
      </c>
    </row>
    <row r="569" spans="1:6" ht="12.75">
      <c r="A569" s="30" t="s">
        <v>0</v>
      </c>
      <c r="B569" s="30">
        <v>2</v>
      </c>
      <c r="C569" s="5">
        <v>1988</v>
      </c>
      <c r="D569" s="5">
        <v>1</v>
      </c>
      <c r="E569" s="28">
        <v>0.58290738829</v>
      </c>
      <c r="F569" s="28">
        <v>1.59879742918</v>
      </c>
    </row>
    <row r="570" spans="1:6" ht="12.75">
      <c r="A570" s="30" t="s">
        <v>0</v>
      </c>
      <c r="B570" s="30">
        <v>2</v>
      </c>
      <c r="C570" s="5">
        <v>1988</v>
      </c>
      <c r="D570" s="5">
        <v>2</v>
      </c>
      <c r="E570" s="28">
        <v>0.53936903475</v>
      </c>
      <c r="F570" s="28">
        <v>0.8254241775</v>
      </c>
    </row>
    <row r="571" spans="1:6" ht="12.75">
      <c r="A571" s="30" t="s">
        <v>0</v>
      </c>
      <c r="B571" s="30">
        <v>2</v>
      </c>
      <c r="C571" s="5">
        <v>1988</v>
      </c>
      <c r="D571" s="5">
        <v>3</v>
      </c>
      <c r="E571" s="28">
        <v>0.14238095352</v>
      </c>
      <c r="F571" s="28">
        <v>0.55257369843</v>
      </c>
    </row>
    <row r="572" spans="1:6" ht="12.75">
      <c r="A572" s="30" t="s">
        <v>0</v>
      </c>
      <c r="B572" s="30">
        <v>2</v>
      </c>
      <c r="C572" s="5">
        <v>1988</v>
      </c>
      <c r="D572" s="5">
        <v>4</v>
      </c>
      <c r="E572" s="28">
        <v>1.08366752928</v>
      </c>
      <c r="F572" s="28">
        <v>3.29203084812</v>
      </c>
    </row>
    <row r="573" spans="1:6" ht="12.75">
      <c r="A573" s="30" t="s">
        <v>0</v>
      </c>
      <c r="B573" s="30">
        <v>2</v>
      </c>
      <c r="C573" s="5">
        <v>1988</v>
      </c>
      <c r="D573" s="5">
        <v>5</v>
      </c>
      <c r="E573" s="28">
        <v>0.67066900432</v>
      </c>
      <c r="F573" s="28">
        <v>1.94331125224</v>
      </c>
    </row>
    <row r="574" spans="1:6" ht="12.75">
      <c r="A574" s="30" t="s">
        <v>0</v>
      </c>
      <c r="B574" s="30">
        <v>2</v>
      </c>
      <c r="C574" s="5">
        <v>1988</v>
      </c>
      <c r="D574" s="5">
        <v>6</v>
      </c>
      <c r="E574" s="28">
        <v>0.3150531132</v>
      </c>
      <c r="F574" s="28">
        <v>0.79220030624</v>
      </c>
    </row>
    <row r="575" spans="1:6" ht="12.75">
      <c r="A575" s="30" t="s">
        <v>0</v>
      </c>
      <c r="B575" s="30">
        <v>2</v>
      </c>
      <c r="C575" s="5">
        <v>1988</v>
      </c>
      <c r="D575" s="5">
        <v>7</v>
      </c>
      <c r="E575" s="28">
        <v>0.21565393353</v>
      </c>
      <c r="F575" s="28">
        <v>0.28599418287</v>
      </c>
    </row>
    <row r="576" spans="1:6" ht="12.75">
      <c r="A576" s="30" t="s">
        <v>0</v>
      </c>
      <c r="B576" s="30">
        <v>2</v>
      </c>
      <c r="C576" s="5">
        <v>1988</v>
      </c>
      <c r="D576" s="5">
        <v>8</v>
      </c>
      <c r="E576" s="28">
        <v>0</v>
      </c>
      <c r="F576" s="28">
        <v>0</v>
      </c>
    </row>
    <row r="577" spans="1:6" ht="12.75">
      <c r="A577" s="30" t="s">
        <v>0</v>
      </c>
      <c r="B577" s="30">
        <v>2</v>
      </c>
      <c r="C577" s="5">
        <v>1988</v>
      </c>
      <c r="D577" s="5">
        <v>9</v>
      </c>
      <c r="E577" s="28">
        <v>0</v>
      </c>
      <c r="F577" s="28">
        <v>0</v>
      </c>
    </row>
    <row r="578" spans="1:6" ht="12.75">
      <c r="A578" s="30" t="s">
        <v>0</v>
      </c>
      <c r="B578" s="30">
        <v>2</v>
      </c>
      <c r="C578" s="5">
        <v>1988</v>
      </c>
      <c r="D578" s="5">
        <v>10</v>
      </c>
      <c r="E578" s="28">
        <v>0.05882788416</v>
      </c>
      <c r="F578" s="28">
        <v>0.2270203584</v>
      </c>
    </row>
    <row r="579" spans="1:6" ht="12.75">
      <c r="A579" s="30" t="s">
        <v>0</v>
      </c>
      <c r="B579" s="30">
        <v>2</v>
      </c>
      <c r="C579" s="5">
        <v>1988</v>
      </c>
      <c r="D579" s="5">
        <v>11</v>
      </c>
      <c r="E579" s="28">
        <v>0.11272065552</v>
      </c>
      <c r="F579" s="28">
        <v>0.41146496862</v>
      </c>
    </row>
    <row r="580" spans="1:6" ht="12.75">
      <c r="A580" s="30" t="s">
        <v>0</v>
      </c>
      <c r="B580" s="30">
        <v>2</v>
      </c>
      <c r="C580" s="5">
        <v>1988</v>
      </c>
      <c r="D580" s="5">
        <v>12</v>
      </c>
      <c r="E580" s="28">
        <v>0.07398797536</v>
      </c>
      <c r="F580" s="28">
        <v>0.07683366672</v>
      </c>
    </row>
    <row r="581" spans="1:6" ht="12.75">
      <c r="A581" s="30" t="s">
        <v>0</v>
      </c>
      <c r="B581" s="30">
        <v>2</v>
      </c>
      <c r="C581" s="5">
        <v>1989</v>
      </c>
      <c r="D581" s="5">
        <v>1</v>
      </c>
      <c r="E581" s="28">
        <v>0.13522190735</v>
      </c>
      <c r="F581" s="28">
        <v>0.34481586419</v>
      </c>
    </row>
    <row r="582" spans="1:6" ht="12.75">
      <c r="A582" s="30" t="s">
        <v>0</v>
      </c>
      <c r="B582" s="30">
        <v>2</v>
      </c>
      <c r="C582" s="5">
        <v>1989</v>
      </c>
      <c r="D582" s="5">
        <v>2</v>
      </c>
      <c r="E582" s="28">
        <v>0.21836117656</v>
      </c>
      <c r="F582" s="28">
        <v>0.5881543340000001</v>
      </c>
    </row>
    <row r="583" spans="1:6" ht="12.75">
      <c r="A583" s="30" t="s">
        <v>0</v>
      </c>
      <c r="B583" s="30">
        <v>2</v>
      </c>
      <c r="C583" s="5">
        <v>1989</v>
      </c>
      <c r="D583" s="5">
        <v>3</v>
      </c>
      <c r="E583" s="28">
        <v>0.10866666558</v>
      </c>
      <c r="F583" s="28">
        <v>0.59598625294</v>
      </c>
    </row>
    <row r="584" spans="1:6" ht="12.75">
      <c r="A584" s="30" t="s">
        <v>0</v>
      </c>
      <c r="B584" s="30">
        <v>2</v>
      </c>
      <c r="C584" s="5">
        <v>1989</v>
      </c>
      <c r="D584" s="5">
        <v>4</v>
      </c>
      <c r="E584" s="28">
        <v>0.67107472964</v>
      </c>
      <c r="F584" s="28">
        <v>2.1591679508</v>
      </c>
    </row>
    <row r="585" spans="1:6" ht="12.75">
      <c r="A585" s="30" t="s">
        <v>0</v>
      </c>
      <c r="B585" s="30">
        <v>2</v>
      </c>
      <c r="C585" s="5">
        <v>1989</v>
      </c>
      <c r="D585" s="5">
        <v>5</v>
      </c>
      <c r="E585" s="28">
        <v>0.22504875972</v>
      </c>
      <c r="F585" s="28">
        <v>0.81872102044</v>
      </c>
    </row>
    <row r="586" spans="1:6" ht="12.75">
      <c r="A586" s="30" t="s">
        <v>0</v>
      </c>
      <c r="B586" s="30">
        <v>2</v>
      </c>
      <c r="C586" s="5">
        <v>1989</v>
      </c>
      <c r="D586" s="5">
        <v>6</v>
      </c>
      <c r="E586" s="28">
        <v>0.1646060961</v>
      </c>
      <c r="F586" s="28">
        <v>0.4092665248</v>
      </c>
    </row>
    <row r="587" spans="1:6" ht="12.75">
      <c r="A587" s="30" t="s">
        <v>0</v>
      </c>
      <c r="B587" s="30">
        <v>2</v>
      </c>
      <c r="C587" s="5">
        <v>1989</v>
      </c>
      <c r="D587" s="5">
        <v>7</v>
      </c>
      <c r="E587" s="28">
        <v>0</v>
      </c>
      <c r="F587" s="28">
        <v>0</v>
      </c>
    </row>
    <row r="588" spans="1:6" ht="12.75">
      <c r="A588" s="30" t="s">
        <v>0</v>
      </c>
      <c r="B588" s="30">
        <v>2</v>
      </c>
      <c r="C588" s="5">
        <v>1989</v>
      </c>
      <c r="D588" s="5">
        <v>8</v>
      </c>
      <c r="E588" s="28">
        <v>0</v>
      </c>
      <c r="F588" s="28">
        <v>0</v>
      </c>
    </row>
    <row r="589" spans="1:6" ht="12.75">
      <c r="A589" s="30" t="s">
        <v>0</v>
      </c>
      <c r="B589" s="30">
        <v>2</v>
      </c>
      <c r="C589" s="5">
        <v>1989</v>
      </c>
      <c r="D589" s="5">
        <v>9</v>
      </c>
      <c r="E589" s="28">
        <v>0.13733961373</v>
      </c>
      <c r="F589" s="28">
        <v>0.41599970005</v>
      </c>
    </row>
    <row r="590" spans="1:6" ht="12.75">
      <c r="A590" s="30" t="s">
        <v>0</v>
      </c>
      <c r="B590" s="30">
        <v>2</v>
      </c>
      <c r="C590" s="5">
        <v>1989</v>
      </c>
      <c r="D590" s="5">
        <v>10</v>
      </c>
      <c r="E590" s="28">
        <v>0.07942992816</v>
      </c>
      <c r="F590" s="28">
        <v>0.11914489224</v>
      </c>
    </row>
    <row r="591" spans="1:6" ht="12.75">
      <c r="A591" s="30" t="s">
        <v>0</v>
      </c>
      <c r="B591" s="30">
        <v>2</v>
      </c>
      <c r="C591" s="5">
        <v>1989</v>
      </c>
      <c r="D591" s="5">
        <v>11</v>
      </c>
      <c r="E591" s="28">
        <v>0.21190765215</v>
      </c>
      <c r="F591" s="28">
        <v>0.82347175281</v>
      </c>
    </row>
    <row r="592" spans="1:6" ht="12.75">
      <c r="A592" s="30" t="s">
        <v>0</v>
      </c>
      <c r="B592" s="30">
        <v>2</v>
      </c>
      <c r="C592" s="5">
        <v>1989</v>
      </c>
      <c r="D592" s="5">
        <v>12</v>
      </c>
      <c r="E592" s="28">
        <v>1.15490018295</v>
      </c>
      <c r="F592" s="28">
        <v>3.49364035845</v>
      </c>
    </row>
    <row r="593" spans="1:6" ht="12.75">
      <c r="A593" s="30" t="s">
        <v>0</v>
      </c>
      <c r="B593" s="30">
        <v>2</v>
      </c>
      <c r="C593" s="5">
        <v>1990</v>
      </c>
      <c r="D593" s="5">
        <v>1</v>
      </c>
      <c r="E593" s="28">
        <v>0.6235720612</v>
      </c>
      <c r="F593" s="28">
        <v>1.62856763996</v>
      </c>
    </row>
    <row r="594" spans="1:6" ht="12.75">
      <c r="A594" s="30" t="s">
        <v>0</v>
      </c>
      <c r="B594" s="30">
        <v>2</v>
      </c>
      <c r="C594" s="5">
        <v>1990</v>
      </c>
      <c r="D594" s="5">
        <v>2</v>
      </c>
      <c r="E594" s="28">
        <v>0.27303335055</v>
      </c>
      <c r="F594" s="28">
        <v>0.5180632765</v>
      </c>
    </row>
    <row r="595" spans="1:6" ht="12.75">
      <c r="A595" s="30" t="s">
        <v>0</v>
      </c>
      <c r="B595" s="30">
        <v>2</v>
      </c>
      <c r="C595" s="5">
        <v>1990</v>
      </c>
      <c r="D595" s="5">
        <v>3</v>
      </c>
      <c r="E595" s="28">
        <v>0.12321206694</v>
      </c>
      <c r="F595" s="28">
        <v>0.54175687764</v>
      </c>
    </row>
    <row r="596" spans="1:6" ht="12.75">
      <c r="A596" s="30" t="s">
        <v>0</v>
      </c>
      <c r="B596" s="30">
        <v>2</v>
      </c>
      <c r="C596" s="5">
        <v>1990</v>
      </c>
      <c r="D596" s="5">
        <v>4</v>
      </c>
      <c r="E596" s="28">
        <v>0.18835288664</v>
      </c>
      <c r="F596" s="28">
        <v>0.78718911316</v>
      </c>
    </row>
    <row r="597" spans="1:6" ht="12.75">
      <c r="A597" s="30" t="s">
        <v>0</v>
      </c>
      <c r="B597" s="30">
        <v>2</v>
      </c>
      <c r="C597" s="5">
        <v>1990</v>
      </c>
      <c r="D597" s="5">
        <v>5</v>
      </c>
      <c r="E597" s="28">
        <v>0.04973931174</v>
      </c>
      <c r="F597" s="28">
        <v>0.1915884598</v>
      </c>
    </row>
    <row r="598" spans="1:6" ht="12.75">
      <c r="A598" s="30" t="s">
        <v>0</v>
      </c>
      <c r="B598" s="30">
        <v>2</v>
      </c>
      <c r="C598" s="5">
        <v>1990</v>
      </c>
      <c r="D598" s="5">
        <v>6</v>
      </c>
      <c r="E598" s="28">
        <v>0</v>
      </c>
      <c r="F598" s="28">
        <v>0</v>
      </c>
    </row>
    <row r="599" spans="1:6" ht="12.75">
      <c r="A599" s="30" t="s">
        <v>0</v>
      </c>
      <c r="B599" s="30">
        <v>2</v>
      </c>
      <c r="C599" s="5">
        <v>1990</v>
      </c>
      <c r="D599" s="5">
        <v>7</v>
      </c>
      <c r="E599" s="28">
        <v>0</v>
      </c>
      <c r="F599" s="28">
        <v>0</v>
      </c>
    </row>
    <row r="600" spans="1:6" ht="12.75">
      <c r="A600" s="30" t="s">
        <v>0</v>
      </c>
      <c r="B600" s="30">
        <v>2</v>
      </c>
      <c r="C600" s="5">
        <v>1990</v>
      </c>
      <c r="D600" s="5">
        <v>8</v>
      </c>
      <c r="E600" s="28">
        <v>0.00053017945</v>
      </c>
      <c r="F600" s="28">
        <v>0.00245106036</v>
      </c>
    </row>
    <row r="601" spans="1:6" ht="12.75">
      <c r="A601" s="30" t="s">
        <v>0</v>
      </c>
      <c r="B601" s="30">
        <v>2</v>
      </c>
      <c r="C601" s="5">
        <v>1990</v>
      </c>
      <c r="D601" s="5">
        <v>9</v>
      </c>
      <c r="E601" s="28">
        <v>0.0504308392</v>
      </c>
      <c r="F601" s="28">
        <v>0.1708843536</v>
      </c>
    </row>
    <row r="602" spans="1:6" ht="12.75">
      <c r="A602" s="30" t="s">
        <v>0</v>
      </c>
      <c r="B602" s="30">
        <v>2</v>
      </c>
      <c r="C602" s="5">
        <v>1990</v>
      </c>
      <c r="D602" s="5">
        <v>10</v>
      </c>
      <c r="E602" s="28">
        <v>0.1442426745</v>
      </c>
      <c r="F602" s="28">
        <v>0.45284770950000003</v>
      </c>
    </row>
    <row r="603" spans="1:6" ht="12.75">
      <c r="A603" s="30" t="s">
        <v>0</v>
      </c>
      <c r="B603" s="30">
        <v>2</v>
      </c>
      <c r="C603" s="5">
        <v>1990</v>
      </c>
      <c r="D603" s="5">
        <v>11</v>
      </c>
      <c r="E603" s="28">
        <v>0.20831796766</v>
      </c>
      <c r="F603" s="28">
        <v>0.64192097773</v>
      </c>
    </row>
    <row r="604" spans="1:6" ht="12.75">
      <c r="A604" s="30" t="s">
        <v>0</v>
      </c>
      <c r="B604" s="30">
        <v>2</v>
      </c>
      <c r="C604" s="5">
        <v>1990</v>
      </c>
      <c r="D604" s="5">
        <v>12</v>
      </c>
      <c r="E604" s="28">
        <v>0.6405106386</v>
      </c>
      <c r="F604" s="28">
        <v>1.43947044786</v>
      </c>
    </row>
    <row r="605" spans="1:6" ht="12.75">
      <c r="A605" s="30" t="s">
        <v>0</v>
      </c>
      <c r="B605" s="30">
        <v>2</v>
      </c>
      <c r="C605" s="5">
        <v>1991</v>
      </c>
      <c r="D605" s="5">
        <v>1</v>
      </c>
      <c r="E605" s="28">
        <v>0.80921879649</v>
      </c>
      <c r="F605" s="28">
        <v>2.33171157464</v>
      </c>
    </row>
    <row r="606" spans="1:6" ht="12.75">
      <c r="A606" s="30" t="s">
        <v>0</v>
      </c>
      <c r="B606" s="30">
        <v>2</v>
      </c>
      <c r="C606" s="5">
        <v>1991</v>
      </c>
      <c r="D606" s="5">
        <v>2</v>
      </c>
      <c r="E606" s="28">
        <v>0.73124637845</v>
      </c>
      <c r="F606" s="28">
        <v>1.6783188443000001</v>
      </c>
    </row>
    <row r="607" spans="1:6" ht="12.75">
      <c r="A607" s="30" t="s">
        <v>0</v>
      </c>
      <c r="B607" s="30">
        <v>2</v>
      </c>
      <c r="C607" s="5">
        <v>1991</v>
      </c>
      <c r="D607" s="5">
        <v>3</v>
      </c>
      <c r="E607" s="28">
        <v>1.80977510798</v>
      </c>
      <c r="F607" s="28">
        <v>6.3715120076</v>
      </c>
    </row>
    <row r="608" spans="1:6" ht="12.75">
      <c r="A608" s="30" t="s">
        <v>0</v>
      </c>
      <c r="B608" s="30">
        <v>2</v>
      </c>
      <c r="C608" s="5">
        <v>1991</v>
      </c>
      <c r="D608" s="5">
        <v>4</v>
      </c>
      <c r="E608" s="28">
        <v>1.00055526619</v>
      </c>
      <c r="F608" s="28">
        <v>2.86046995894</v>
      </c>
    </row>
    <row r="609" spans="1:6" ht="12.75">
      <c r="A609" s="30" t="s">
        <v>0</v>
      </c>
      <c r="B609" s="30">
        <v>2</v>
      </c>
      <c r="C609" s="5">
        <v>1991</v>
      </c>
      <c r="D609" s="5">
        <v>5</v>
      </c>
      <c r="E609" s="28">
        <v>0.13864143872</v>
      </c>
      <c r="F609" s="28">
        <v>0.37078524256</v>
      </c>
    </row>
    <row r="610" spans="1:6" ht="12.75">
      <c r="A610" s="30" t="s">
        <v>0</v>
      </c>
      <c r="B610" s="30">
        <v>2</v>
      </c>
      <c r="C610" s="5">
        <v>1991</v>
      </c>
      <c r="D610" s="5">
        <v>6</v>
      </c>
      <c r="E610" s="28">
        <v>0.0945043356</v>
      </c>
      <c r="F610" s="28">
        <v>0.27899846958</v>
      </c>
    </row>
    <row r="611" spans="1:6" ht="12.75">
      <c r="A611" s="30" t="s">
        <v>0</v>
      </c>
      <c r="B611" s="30">
        <v>2</v>
      </c>
      <c r="C611" s="5">
        <v>1991</v>
      </c>
      <c r="D611" s="5">
        <v>7</v>
      </c>
      <c r="E611" s="28">
        <v>0.08668701272</v>
      </c>
      <c r="F611" s="28">
        <v>0.18381824384</v>
      </c>
    </row>
    <row r="612" spans="1:6" ht="12.75">
      <c r="A612" s="30" t="s">
        <v>0</v>
      </c>
      <c r="B612" s="30">
        <v>2</v>
      </c>
      <c r="C612" s="5">
        <v>1991</v>
      </c>
      <c r="D612" s="5">
        <v>8</v>
      </c>
      <c r="E612" s="28">
        <v>0.0679898653</v>
      </c>
      <c r="F612" s="28">
        <v>0.10489864955</v>
      </c>
    </row>
    <row r="613" spans="1:6" ht="12.75">
      <c r="A613" s="30" t="s">
        <v>0</v>
      </c>
      <c r="B613" s="30">
        <v>2</v>
      </c>
      <c r="C613" s="5">
        <v>1991</v>
      </c>
      <c r="D613" s="5">
        <v>9</v>
      </c>
      <c r="E613" s="28">
        <v>0.04206177392</v>
      </c>
      <c r="F613" s="28">
        <v>0.1367317843</v>
      </c>
    </row>
    <row r="614" spans="1:6" ht="12.75">
      <c r="A614" s="30" t="s">
        <v>0</v>
      </c>
      <c r="B614" s="30">
        <v>2</v>
      </c>
      <c r="C614" s="5">
        <v>1991</v>
      </c>
      <c r="D614" s="5">
        <v>10</v>
      </c>
      <c r="E614" s="28">
        <v>0.11777697794</v>
      </c>
      <c r="F614" s="28">
        <v>0.29534052688</v>
      </c>
    </row>
    <row r="615" spans="1:6" ht="12.75">
      <c r="A615" s="30" t="s">
        <v>0</v>
      </c>
      <c r="B615" s="30">
        <v>2</v>
      </c>
      <c r="C615" s="5">
        <v>1991</v>
      </c>
      <c r="D615" s="5">
        <v>11</v>
      </c>
      <c r="E615" s="28">
        <v>0.26777274278</v>
      </c>
      <c r="F615" s="28">
        <v>0.7387417218800001</v>
      </c>
    </row>
    <row r="616" spans="1:6" ht="12.75">
      <c r="A616" s="30" t="s">
        <v>0</v>
      </c>
      <c r="B616" s="30">
        <v>2</v>
      </c>
      <c r="C616" s="5">
        <v>1991</v>
      </c>
      <c r="D616" s="5">
        <v>12</v>
      </c>
      <c r="E616" s="28">
        <v>0.11313456804</v>
      </c>
      <c r="F616" s="28">
        <v>0.19421434187999997</v>
      </c>
    </row>
    <row r="617" spans="1:6" ht="12.75">
      <c r="A617" s="30" t="s">
        <v>0</v>
      </c>
      <c r="B617" s="30">
        <v>2</v>
      </c>
      <c r="C617" s="5">
        <v>1992</v>
      </c>
      <c r="D617" s="5">
        <v>1</v>
      </c>
      <c r="E617" s="28">
        <v>0.17884273036</v>
      </c>
      <c r="F617" s="28">
        <v>0.585964393</v>
      </c>
    </row>
    <row r="618" spans="1:6" ht="12.75">
      <c r="A618" s="30" t="s">
        <v>0</v>
      </c>
      <c r="B618" s="30">
        <v>2</v>
      </c>
      <c r="C618" s="5">
        <v>1992</v>
      </c>
      <c r="D618" s="5">
        <v>2</v>
      </c>
      <c r="E618" s="28">
        <v>0.05610364646</v>
      </c>
      <c r="F618" s="28">
        <v>0.09249520186</v>
      </c>
    </row>
    <row r="619" spans="1:6" ht="12.75">
      <c r="A619" s="30" t="s">
        <v>0</v>
      </c>
      <c r="B619" s="30">
        <v>2</v>
      </c>
      <c r="C619" s="5">
        <v>1992</v>
      </c>
      <c r="D619" s="5">
        <v>3</v>
      </c>
      <c r="E619" s="28">
        <v>0.08459770024</v>
      </c>
      <c r="F619" s="28">
        <v>0.56854631408</v>
      </c>
    </row>
    <row r="620" spans="1:6" ht="12.75">
      <c r="A620" s="30" t="s">
        <v>0</v>
      </c>
      <c r="B620" s="30">
        <v>2</v>
      </c>
      <c r="C620" s="5">
        <v>1992</v>
      </c>
      <c r="D620" s="5">
        <v>4</v>
      </c>
      <c r="E620" s="28">
        <v>0.1503506912</v>
      </c>
      <c r="F620" s="28">
        <v>0.90628055296</v>
      </c>
    </row>
    <row r="621" spans="1:6" ht="12.75">
      <c r="A621" s="30" t="s">
        <v>0</v>
      </c>
      <c r="B621" s="30">
        <v>2</v>
      </c>
      <c r="C621" s="5">
        <v>1992</v>
      </c>
      <c r="D621" s="5">
        <v>5</v>
      </c>
      <c r="E621" s="28">
        <v>0.08613912096</v>
      </c>
      <c r="F621" s="28">
        <v>0.39230217071999995</v>
      </c>
    </row>
    <row r="622" spans="1:6" ht="12.75">
      <c r="A622" s="30" t="s">
        <v>0</v>
      </c>
      <c r="B622" s="30">
        <v>2</v>
      </c>
      <c r="C622" s="5">
        <v>1992</v>
      </c>
      <c r="D622" s="5">
        <v>6</v>
      </c>
      <c r="E622" s="28">
        <v>0.1961591216</v>
      </c>
      <c r="F622" s="28">
        <v>0.7535104122</v>
      </c>
    </row>
    <row r="623" spans="1:6" ht="12.75">
      <c r="A623" s="30" t="s">
        <v>0</v>
      </c>
      <c r="B623" s="30">
        <v>2</v>
      </c>
      <c r="C623" s="5">
        <v>1992</v>
      </c>
      <c r="D623" s="5">
        <v>7</v>
      </c>
      <c r="E623" s="28">
        <v>0.0946568883</v>
      </c>
      <c r="F623" s="28">
        <v>0.288056574</v>
      </c>
    </row>
    <row r="624" spans="1:6" ht="12.75">
      <c r="A624" s="30" t="s">
        <v>0</v>
      </c>
      <c r="B624" s="30">
        <v>2</v>
      </c>
      <c r="C624" s="5">
        <v>1992</v>
      </c>
      <c r="D624" s="5">
        <v>8</v>
      </c>
      <c r="E624" s="28">
        <v>0.09357983204</v>
      </c>
      <c r="F624" s="28">
        <v>0.35238655508000005</v>
      </c>
    </row>
    <row r="625" spans="1:6" ht="12.75">
      <c r="A625" s="30" t="s">
        <v>0</v>
      </c>
      <c r="B625" s="30">
        <v>2</v>
      </c>
      <c r="C625" s="5">
        <v>1992</v>
      </c>
      <c r="D625" s="5">
        <v>9</v>
      </c>
      <c r="E625" s="28">
        <v>0.13725324245</v>
      </c>
      <c r="F625" s="28">
        <v>0.5297800335</v>
      </c>
    </row>
    <row r="626" spans="1:6" ht="12.75">
      <c r="A626" s="30" t="s">
        <v>0</v>
      </c>
      <c r="B626" s="30">
        <v>2</v>
      </c>
      <c r="C626" s="5">
        <v>1992</v>
      </c>
      <c r="D626" s="5">
        <v>10</v>
      </c>
      <c r="E626" s="28">
        <v>0.23319226316</v>
      </c>
      <c r="F626" s="28">
        <v>0.59391154424</v>
      </c>
    </row>
    <row r="627" spans="1:6" ht="12.75">
      <c r="A627" s="30" t="s">
        <v>0</v>
      </c>
      <c r="B627" s="30">
        <v>2</v>
      </c>
      <c r="C627" s="5">
        <v>1992</v>
      </c>
      <c r="D627" s="5">
        <v>11</v>
      </c>
      <c r="E627" s="28">
        <v>0.478078216</v>
      </c>
      <c r="F627" s="28">
        <v>1.3073632769999999</v>
      </c>
    </row>
    <row r="628" spans="1:6" ht="12.75">
      <c r="A628" s="30" t="s">
        <v>0</v>
      </c>
      <c r="B628" s="30">
        <v>2</v>
      </c>
      <c r="C628" s="5">
        <v>1992</v>
      </c>
      <c r="D628" s="5">
        <v>12</v>
      </c>
      <c r="E628" s="28">
        <v>0.76067121845</v>
      </c>
      <c r="F628" s="28">
        <v>1.75151179545</v>
      </c>
    </row>
    <row r="629" spans="1:6" ht="12.75">
      <c r="A629" s="30" t="s">
        <v>0</v>
      </c>
      <c r="B629" s="30">
        <v>2</v>
      </c>
      <c r="C629" s="5">
        <v>1993</v>
      </c>
      <c r="D629" s="5">
        <v>1</v>
      </c>
      <c r="E629" s="28">
        <v>0.22233981278</v>
      </c>
      <c r="F629" s="28">
        <v>0.47382529372000004</v>
      </c>
    </row>
    <row r="630" spans="1:6" ht="12.75">
      <c r="A630" s="30" t="s">
        <v>0</v>
      </c>
      <c r="B630" s="30">
        <v>2</v>
      </c>
      <c r="C630" s="5">
        <v>1993</v>
      </c>
      <c r="D630" s="5">
        <v>2</v>
      </c>
      <c r="E630" s="28">
        <v>0.09807972264</v>
      </c>
      <c r="F630" s="28">
        <v>0.10406932488000001</v>
      </c>
    </row>
    <row r="631" spans="1:6" ht="12.75">
      <c r="A631" s="30" t="s">
        <v>0</v>
      </c>
      <c r="B631" s="30">
        <v>2</v>
      </c>
      <c r="C631" s="5">
        <v>1993</v>
      </c>
      <c r="D631" s="5">
        <v>3</v>
      </c>
      <c r="E631" s="28">
        <v>0.14246283456</v>
      </c>
      <c r="F631" s="28">
        <v>0.57700198266</v>
      </c>
    </row>
    <row r="632" spans="1:6" ht="12.75">
      <c r="A632" s="30" t="s">
        <v>0</v>
      </c>
      <c r="B632" s="30">
        <v>2</v>
      </c>
      <c r="C632" s="5">
        <v>1993</v>
      </c>
      <c r="D632" s="5">
        <v>4</v>
      </c>
      <c r="E632" s="28">
        <v>0.24248957954</v>
      </c>
      <c r="F632" s="28">
        <v>0.8540697245</v>
      </c>
    </row>
    <row r="633" spans="1:6" ht="12.75">
      <c r="A633" s="30" t="s">
        <v>0</v>
      </c>
      <c r="B633" s="30">
        <v>2</v>
      </c>
      <c r="C633" s="5">
        <v>1993</v>
      </c>
      <c r="D633" s="5">
        <v>5</v>
      </c>
      <c r="E633" s="28">
        <v>0.480193161</v>
      </c>
      <c r="F633" s="28">
        <v>1.5294463939199998</v>
      </c>
    </row>
    <row r="634" spans="1:6" ht="12.75">
      <c r="A634" s="30" t="s">
        <v>0</v>
      </c>
      <c r="B634" s="30">
        <v>2</v>
      </c>
      <c r="C634" s="5">
        <v>1993</v>
      </c>
      <c r="D634" s="5">
        <v>6</v>
      </c>
      <c r="E634" s="28">
        <v>0.20000828518</v>
      </c>
      <c r="F634" s="28">
        <v>0.57271094947</v>
      </c>
    </row>
    <row r="635" spans="1:6" ht="12.75">
      <c r="A635" s="30" t="s">
        <v>0</v>
      </c>
      <c r="B635" s="30">
        <v>2</v>
      </c>
      <c r="C635" s="5">
        <v>1993</v>
      </c>
      <c r="D635" s="5">
        <v>7</v>
      </c>
      <c r="E635" s="28">
        <v>0.12289685376</v>
      </c>
      <c r="F635" s="28">
        <v>0.14536942079999998</v>
      </c>
    </row>
    <row r="636" spans="1:6" ht="12.75">
      <c r="A636" s="30" t="s">
        <v>0</v>
      </c>
      <c r="B636" s="30">
        <v>2</v>
      </c>
      <c r="C636" s="5">
        <v>1993</v>
      </c>
      <c r="D636" s="5">
        <v>8</v>
      </c>
      <c r="E636" s="28">
        <v>0.1045360823</v>
      </c>
      <c r="F636" s="28">
        <v>0.12583046931</v>
      </c>
    </row>
    <row r="637" spans="1:6" ht="12.75">
      <c r="A637" s="30" t="s">
        <v>0</v>
      </c>
      <c r="B637" s="30">
        <v>2</v>
      </c>
      <c r="C637" s="5">
        <v>1993</v>
      </c>
      <c r="D637" s="5">
        <v>9</v>
      </c>
      <c r="E637" s="28">
        <v>0.03111187821</v>
      </c>
      <c r="F637" s="28">
        <v>0.0468508287</v>
      </c>
    </row>
    <row r="638" spans="1:6" ht="12.75">
      <c r="A638" s="30" t="s">
        <v>0</v>
      </c>
      <c r="B638" s="30">
        <v>2</v>
      </c>
      <c r="C638" s="5">
        <v>1993</v>
      </c>
      <c r="D638" s="5">
        <v>10</v>
      </c>
      <c r="E638" s="28">
        <v>0.18632908884</v>
      </c>
      <c r="F638" s="28">
        <v>0.54831789102</v>
      </c>
    </row>
    <row r="639" spans="1:6" ht="12.75">
      <c r="A639" s="30" t="s">
        <v>0</v>
      </c>
      <c r="B639" s="30">
        <v>2</v>
      </c>
      <c r="C639" s="5">
        <v>1993</v>
      </c>
      <c r="D639" s="5">
        <v>11</v>
      </c>
      <c r="E639" s="28">
        <v>0.48395981582</v>
      </c>
      <c r="F639" s="28">
        <v>1.1545185683199999</v>
      </c>
    </row>
    <row r="640" spans="1:6" ht="12.75">
      <c r="A640" s="30" t="s">
        <v>0</v>
      </c>
      <c r="B640" s="30">
        <v>2</v>
      </c>
      <c r="C640" s="5">
        <v>1993</v>
      </c>
      <c r="D640" s="5">
        <v>12</v>
      </c>
      <c r="E640" s="28">
        <v>0.2981434284</v>
      </c>
      <c r="F640" s="28">
        <v>0.7437204216</v>
      </c>
    </row>
    <row r="641" spans="1:6" ht="12.75">
      <c r="A641" s="30" t="s">
        <v>0</v>
      </c>
      <c r="B641" s="30">
        <v>2</v>
      </c>
      <c r="C641" s="5">
        <v>1994</v>
      </c>
      <c r="D641" s="5">
        <v>1</v>
      </c>
      <c r="E641" s="28">
        <v>1.49048797163</v>
      </c>
      <c r="F641" s="28">
        <v>4.04674784234</v>
      </c>
    </row>
    <row r="642" spans="1:6" ht="12.75">
      <c r="A642" s="30" t="s">
        <v>0</v>
      </c>
      <c r="B642" s="30">
        <v>2</v>
      </c>
      <c r="C642" s="5">
        <v>1994</v>
      </c>
      <c r="D642" s="5">
        <v>2</v>
      </c>
      <c r="E642" s="28">
        <v>0.48733922118</v>
      </c>
      <c r="F642" s="28">
        <v>1.19031162166</v>
      </c>
    </row>
    <row r="643" spans="1:6" ht="12.75">
      <c r="A643" s="30" t="s">
        <v>0</v>
      </c>
      <c r="B643" s="30">
        <v>2</v>
      </c>
      <c r="C643" s="5">
        <v>1994</v>
      </c>
      <c r="D643" s="5">
        <v>3</v>
      </c>
      <c r="E643" s="28">
        <v>0.33679266551</v>
      </c>
      <c r="F643" s="28">
        <v>1.1035134009599998</v>
      </c>
    </row>
    <row r="644" spans="1:6" ht="12.75">
      <c r="A644" s="30" t="s">
        <v>0</v>
      </c>
      <c r="B644" s="30">
        <v>2</v>
      </c>
      <c r="C644" s="5">
        <v>1994</v>
      </c>
      <c r="D644" s="5">
        <v>4</v>
      </c>
      <c r="E644" s="28">
        <v>0.06045528114</v>
      </c>
      <c r="F644" s="28">
        <v>0.17086202926</v>
      </c>
    </row>
    <row r="645" spans="1:6" ht="12.75">
      <c r="A645" s="30" t="s">
        <v>0</v>
      </c>
      <c r="B645" s="30">
        <v>2</v>
      </c>
      <c r="C645" s="5">
        <v>1994</v>
      </c>
      <c r="D645" s="5">
        <v>5</v>
      </c>
      <c r="E645" s="28">
        <v>0.18340711004</v>
      </c>
      <c r="F645" s="28">
        <v>0.7309909474999999</v>
      </c>
    </row>
    <row r="646" spans="1:6" ht="12.75">
      <c r="A646" s="30" t="s">
        <v>0</v>
      </c>
      <c r="B646" s="30">
        <v>2</v>
      </c>
      <c r="C646" s="5">
        <v>1994</v>
      </c>
      <c r="D646" s="5">
        <v>6</v>
      </c>
      <c r="E646" s="28">
        <v>0.02493260674</v>
      </c>
      <c r="F646" s="28">
        <v>0.05817608269999999</v>
      </c>
    </row>
    <row r="647" spans="1:6" ht="12.75">
      <c r="A647" s="30" t="s">
        <v>0</v>
      </c>
      <c r="B647" s="30">
        <v>2</v>
      </c>
      <c r="C647" s="5">
        <v>1994</v>
      </c>
      <c r="D647" s="5">
        <v>7</v>
      </c>
      <c r="E647" s="28">
        <v>0.09229156198</v>
      </c>
      <c r="F647" s="28">
        <v>0.13331003362</v>
      </c>
    </row>
    <row r="648" spans="1:6" ht="12.75">
      <c r="A648" s="30" t="s">
        <v>0</v>
      </c>
      <c r="B648" s="30">
        <v>2</v>
      </c>
      <c r="C648" s="5">
        <v>1994</v>
      </c>
      <c r="D648" s="5">
        <v>8</v>
      </c>
      <c r="E648" s="28">
        <v>0.09209072971</v>
      </c>
      <c r="F648" s="28">
        <v>0.11537804019</v>
      </c>
    </row>
    <row r="649" spans="1:6" ht="12.75">
      <c r="A649" s="30" t="s">
        <v>0</v>
      </c>
      <c r="B649" s="30">
        <v>2</v>
      </c>
      <c r="C649" s="5">
        <v>1994</v>
      </c>
      <c r="D649" s="5">
        <v>9</v>
      </c>
      <c r="E649" s="28">
        <v>0.01418474882</v>
      </c>
      <c r="F649" s="28">
        <v>0.03273403584</v>
      </c>
    </row>
    <row r="650" spans="1:6" ht="12.75">
      <c r="A650" s="30" t="s">
        <v>0</v>
      </c>
      <c r="B650" s="30">
        <v>2</v>
      </c>
      <c r="C650" s="5">
        <v>1994</v>
      </c>
      <c r="D650" s="5">
        <v>10</v>
      </c>
      <c r="E650" s="28">
        <v>0.09432283518</v>
      </c>
      <c r="F650" s="28">
        <v>0.2507805839</v>
      </c>
    </row>
    <row r="651" spans="1:6" ht="12.75">
      <c r="A651" s="30" t="s">
        <v>0</v>
      </c>
      <c r="B651" s="30">
        <v>2</v>
      </c>
      <c r="C651" s="5">
        <v>1994</v>
      </c>
      <c r="D651" s="5">
        <v>11</v>
      </c>
      <c r="E651" s="28">
        <v>0.44041067739</v>
      </c>
      <c r="F651" s="28">
        <v>1.22207124482</v>
      </c>
    </row>
    <row r="652" spans="1:6" ht="12.75">
      <c r="A652" s="30" t="s">
        <v>0</v>
      </c>
      <c r="B652" s="30">
        <v>2</v>
      </c>
      <c r="C652" s="5">
        <v>1994</v>
      </c>
      <c r="D652" s="5">
        <v>12</v>
      </c>
      <c r="E652" s="28">
        <v>0.191267642</v>
      </c>
      <c r="F652" s="28">
        <v>0.46352723799999995</v>
      </c>
    </row>
    <row r="653" spans="1:6" ht="12.75">
      <c r="A653" s="30" t="s">
        <v>0</v>
      </c>
      <c r="B653" s="30">
        <v>2</v>
      </c>
      <c r="C653" s="5">
        <v>1995</v>
      </c>
      <c r="D653" s="5">
        <v>1</v>
      </c>
      <c r="E653" s="28">
        <v>0.42811072128</v>
      </c>
      <c r="F653" s="28">
        <v>1.07313087864</v>
      </c>
    </row>
    <row r="654" spans="1:6" ht="12.75">
      <c r="A654" s="30" t="s">
        <v>0</v>
      </c>
      <c r="B654" s="30">
        <v>2</v>
      </c>
      <c r="C654" s="5">
        <v>1995</v>
      </c>
      <c r="D654" s="5">
        <v>2</v>
      </c>
      <c r="E654" s="28">
        <v>0.75775438886</v>
      </c>
      <c r="F654" s="28">
        <v>1.69794320004</v>
      </c>
    </row>
    <row r="655" spans="1:6" ht="12.75">
      <c r="A655" s="30" t="s">
        <v>0</v>
      </c>
      <c r="B655" s="30">
        <v>2</v>
      </c>
      <c r="C655" s="5">
        <v>1995</v>
      </c>
      <c r="D655" s="5">
        <v>3</v>
      </c>
      <c r="E655" s="28">
        <v>0.31468931108</v>
      </c>
      <c r="F655" s="28">
        <v>0.95203475034</v>
      </c>
    </row>
    <row r="656" spans="1:6" ht="12.75">
      <c r="A656" s="30" t="s">
        <v>0</v>
      </c>
      <c r="B656" s="30">
        <v>2</v>
      </c>
      <c r="C656" s="5">
        <v>1995</v>
      </c>
      <c r="D656" s="5">
        <v>4</v>
      </c>
      <c r="E656" s="28">
        <v>0.084800661</v>
      </c>
      <c r="F656" s="28">
        <v>0.25249328676</v>
      </c>
    </row>
    <row r="657" spans="1:6" ht="12.75">
      <c r="A657" s="30" t="s">
        <v>0</v>
      </c>
      <c r="B657" s="30">
        <v>2</v>
      </c>
      <c r="C657" s="5">
        <v>1995</v>
      </c>
      <c r="D657" s="5">
        <v>5</v>
      </c>
      <c r="E657" s="28">
        <v>0.22097006988</v>
      </c>
      <c r="F657" s="28">
        <v>0.5538380273100001</v>
      </c>
    </row>
    <row r="658" spans="1:6" ht="12.75">
      <c r="A658" s="30" t="s">
        <v>0</v>
      </c>
      <c r="B658" s="30">
        <v>2</v>
      </c>
      <c r="C658" s="5">
        <v>1995</v>
      </c>
      <c r="D658" s="5">
        <v>6</v>
      </c>
      <c r="E658" s="28">
        <v>0.04786387144</v>
      </c>
      <c r="F658" s="28">
        <v>0.13155879704</v>
      </c>
    </row>
    <row r="659" spans="1:6" ht="12.75">
      <c r="A659" s="30" t="s">
        <v>0</v>
      </c>
      <c r="B659" s="30">
        <v>2</v>
      </c>
      <c r="C659" s="5">
        <v>1995</v>
      </c>
      <c r="D659" s="5">
        <v>7</v>
      </c>
      <c r="E659" s="28">
        <v>0.05124999978</v>
      </c>
      <c r="F659" s="28">
        <v>0.06687500008</v>
      </c>
    </row>
    <row r="660" spans="1:6" ht="12.75">
      <c r="A660" s="30" t="s">
        <v>0</v>
      </c>
      <c r="B660" s="30">
        <v>2</v>
      </c>
      <c r="C660" s="5">
        <v>1995</v>
      </c>
      <c r="D660" s="5">
        <v>8</v>
      </c>
      <c r="E660" s="28">
        <v>0.07444444504</v>
      </c>
      <c r="F660" s="28">
        <v>0.14888889008</v>
      </c>
    </row>
    <row r="661" spans="1:6" ht="12.75">
      <c r="A661" s="30" t="s">
        <v>0</v>
      </c>
      <c r="B661" s="30">
        <v>2</v>
      </c>
      <c r="C661" s="5">
        <v>1995</v>
      </c>
      <c r="D661" s="5">
        <v>9</v>
      </c>
      <c r="E661" s="28">
        <v>0.0476739459</v>
      </c>
      <c r="F661" s="28">
        <v>0.17693753175</v>
      </c>
    </row>
    <row r="662" spans="1:6" ht="12.75">
      <c r="A662" s="30" t="s">
        <v>0</v>
      </c>
      <c r="B662" s="30">
        <v>2</v>
      </c>
      <c r="C662" s="5">
        <v>1995</v>
      </c>
      <c r="D662" s="5">
        <v>10</v>
      </c>
      <c r="E662" s="28">
        <v>0.0557550156</v>
      </c>
      <c r="F662" s="28">
        <v>0.0887011608</v>
      </c>
    </row>
    <row r="663" spans="1:6" ht="12.75">
      <c r="A663" s="30" t="s">
        <v>0</v>
      </c>
      <c r="B663" s="30">
        <v>2</v>
      </c>
      <c r="C663" s="5">
        <v>1995</v>
      </c>
      <c r="D663" s="5">
        <v>11</v>
      </c>
      <c r="E663" s="28">
        <v>0.14359899237</v>
      </c>
      <c r="F663" s="28">
        <v>0.45809574318</v>
      </c>
    </row>
    <row r="664" spans="1:6" ht="12.75">
      <c r="A664" s="30" t="s">
        <v>0</v>
      </c>
      <c r="B664" s="30">
        <v>2</v>
      </c>
      <c r="C664" s="5">
        <v>1995</v>
      </c>
      <c r="D664" s="5">
        <v>12</v>
      </c>
      <c r="E664" s="28">
        <v>0.60709165866</v>
      </c>
      <c r="F664" s="28">
        <v>1.4356418503500001</v>
      </c>
    </row>
    <row r="665" spans="1:6" ht="12.75">
      <c r="A665" s="30" t="s">
        <v>0</v>
      </c>
      <c r="B665" s="30">
        <v>2</v>
      </c>
      <c r="C665" s="5">
        <v>1996</v>
      </c>
      <c r="D665" s="5">
        <v>1</v>
      </c>
      <c r="E665" s="28">
        <v>1.8342476191</v>
      </c>
      <c r="F665" s="28">
        <v>4.3903125156</v>
      </c>
    </row>
    <row r="666" spans="1:6" ht="12.75">
      <c r="A666" s="30" t="s">
        <v>0</v>
      </c>
      <c r="B666" s="30">
        <v>2</v>
      </c>
      <c r="C666" s="5">
        <v>1996</v>
      </c>
      <c r="D666" s="5">
        <v>2</v>
      </c>
      <c r="E666" s="28">
        <v>0.98865610437</v>
      </c>
      <c r="F666" s="28">
        <v>1.69445962198</v>
      </c>
    </row>
    <row r="667" spans="1:6" ht="12.75">
      <c r="A667" s="30" t="s">
        <v>0</v>
      </c>
      <c r="B667" s="30">
        <v>2</v>
      </c>
      <c r="C667" s="5">
        <v>1996</v>
      </c>
      <c r="D667" s="5">
        <v>3</v>
      </c>
      <c r="E667" s="28">
        <v>0.51037825899</v>
      </c>
      <c r="F667" s="28">
        <v>1.28464528143</v>
      </c>
    </row>
    <row r="668" spans="1:6" ht="12.75">
      <c r="A668" s="30" t="s">
        <v>0</v>
      </c>
      <c r="B668" s="30">
        <v>2</v>
      </c>
      <c r="C668" s="5">
        <v>1996</v>
      </c>
      <c r="D668" s="5">
        <v>4</v>
      </c>
      <c r="E668" s="28">
        <v>0.98259022946</v>
      </c>
      <c r="F668" s="28">
        <v>2.2025173584399997</v>
      </c>
    </row>
    <row r="669" spans="1:6" ht="12.75">
      <c r="A669" s="30" t="s">
        <v>0</v>
      </c>
      <c r="B669" s="30">
        <v>2</v>
      </c>
      <c r="C669" s="5">
        <v>1996</v>
      </c>
      <c r="D669" s="5">
        <v>5</v>
      </c>
      <c r="E669" s="28">
        <v>0.8492715598</v>
      </c>
      <c r="F669" s="28">
        <v>1.8325153575000002</v>
      </c>
    </row>
    <row r="670" spans="1:6" ht="12.75">
      <c r="A670" s="30" t="s">
        <v>0</v>
      </c>
      <c r="B670" s="30">
        <v>2</v>
      </c>
      <c r="C670" s="5">
        <v>1996</v>
      </c>
      <c r="D670" s="5">
        <v>6</v>
      </c>
      <c r="E670" s="28">
        <v>0.1023781209</v>
      </c>
      <c r="F670" s="28">
        <v>0.13894173645</v>
      </c>
    </row>
    <row r="671" spans="1:6" ht="12.75">
      <c r="A671" s="30" t="s">
        <v>0</v>
      </c>
      <c r="B671" s="30">
        <v>2</v>
      </c>
      <c r="C671" s="5">
        <v>1996</v>
      </c>
      <c r="D671" s="5">
        <v>7</v>
      </c>
      <c r="E671" s="28">
        <v>0.08845702016</v>
      </c>
      <c r="F671" s="28">
        <v>0.10847481671999999</v>
      </c>
    </row>
    <row r="672" spans="1:6" ht="12.75">
      <c r="A672" s="30" t="s">
        <v>0</v>
      </c>
      <c r="B672" s="30">
        <v>2</v>
      </c>
      <c r="C672" s="5">
        <v>1996</v>
      </c>
      <c r="D672" s="5">
        <v>8</v>
      </c>
      <c r="E672" s="28">
        <v>0.0780521742</v>
      </c>
      <c r="F672" s="28">
        <v>0.13812173892000001</v>
      </c>
    </row>
    <row r="673" spans="1:6" ht="12.75">
      <c r="A673" s="30" t="s">
        <v>0</v>
      </c>
      <c r="B673" s="30">
        <v>2</v>
      </c>
      <c r="C673" s="5">
        <v>1996</v>
      </c>
      <c r="D673" s="5">
        <v>9</v>
      </c>
      <c r="E673" s="28">
        <v>0.1090977718</v>
      </c>
      <c r="F673" s="28">
        <v>0.20734004337</v>
      </c>
    </row>
    <row r="674" spans="1:6" ht="12.75">
      <c r="A674" s="30" t="s">
        <v>0</v>
      </c>
      <c r="B674" s="30">
        <v>2</v>
      </c>
      <c r="C674" s="5">
        <v>1996</v>
      </c>
      <c r="D674" s="5">
        <v>10</v>
      </c>
      <c r="E674" s="28">
        <v>0.0721712742</v>
      </c>
      <c r="F674" s="28">
        <v>0.13496965608</v>
      </c>
    </row>
    <row r="675" spans="1:6" ht="12.75">
      <c r="A675" s="30" t="s">
        <v>0</v>
      </c>
      <c r="B675" s="30">
        <v>2</v>
      </c>
      <c r="C675" s="5">
        <v>1996</v>
      </c>
      <c r="D675" s="5">
        <v>11</v>
      </c>
      <c r="E675" s="28">
        <v>0.21866548671</v>
      </c>
      <c r="F675" s="28">
        <v>0.6127646013</v>
      </c>
    </row>
    <row r="676" spans="1:6" ht="12.75">
      <c r="A676" s="31" t="s">
        <v>0</v>
      </c>
      <c r="B676" s="31">
        <v>2</v>
      </c>
      <c r="C676">
        <v>1996</v>
      </c>
      <c r="D676">
        <v>12</v>
      </c>
      <c r="E676" s="28">
        <v>0.78200548928</v>
      </c>
      <c r="F676" s="28">
        <v>2.04371820792</v>
      </c>
    </row>
    <row r="677" spans="1:6" ht="12.75">
      <c r="A677" s="31" t="s">
        <v>0</v>
      </c>
      <c r="B677" s="31">
        <v>2</v>
      </c>
      <c r="C677">
        <v>1997</v>
      </c>
      <c r="D677">
        <v>1</v>
      </c>
      <c r="E677" s="28">
        <v>1.73698293886</v>
      </c>
      <c r="F677" s="28">
        <v>3.9138241782599996</v>
      </c>
    </row>
    <row r="678" spans="1:6" ht="12.75">
      <c r="A678" s="31" t="s">
        <v>0</v>
      </c>
      <c r="B678" s="31">
        <v>2</v>
      </c>
      <c r="C678">
        <v>1997</v>
      </c>
      <c r="D678">
        <v>2</v>
      </c>
      <c r="E678" s="28">
        <v>0.44068098604</v>
      </c>
      <c r="F678" s="28">
        <v>0.72224883872</v>
      </c>
    </row>
    <row r="679" spans="1:6" ht="12.75">
      <c r="A679" s="31" t="s">
        <v>0</v>
      </c>
      <c r="B679" s="31">
        <v>2</v>
      </c>
      <c r="C679">
        <v>1997</v>
      </c>
      <c r="D679">
        <v>3</v>
      </c>
      <c r="E679" s="28">
        <v>0.21249220028</v>
      </c>
      <c r="F679" s="28">
        <v>0.47071057303999997</v>
      </c>
    </row>
    <row r="680" spans="1:6" ht="12.75">
      <c r="A680" s="31" t="s">
        <v>0</v>
      </c>
      <c r="B680" s="31">
        <v>2</v>
      </c>
      <c r="C680">
        <v>1997</v>
      </c>
      <c r="D680">
        <v>4</v>
      </c>
      <c r="E680" s="28">
        <v>0.24268940973</v>
      </c>
      <c r="F680" s="28">
        <v>0.61436487826</v>
      </c>
    </row>
    <row r="681" spans="1:6" ht="12.75">
      <c r="A681" s="31" t="s">
        <v>0</v>
      </c>
      <c r="B681" s="31">
        <v>2</v>
      </c>
      <c r="C681">
        <v>1997</v>
      </c>
      <c r="D681">
        <v>5</v>
      </c>
      <c r="E681" s="28">
        <v>0.4013506892</v>
      </c>
      <c r="F681" s="28">
        <v>0.9037804614</v>
      </c>
    </row>
    <row r="682" spans="1:6" ht="12.75">
      <c r="A682" s="31" t="s">
        <v>0</v>
      </c>
      <c r="B682" s="31">
        <v>2</v>
      </c>
      <c r="C682">
        <v>1997</v>
      </c>
      <c r="D682">
        <v>6</v>
      </c>
      <c r="E682" s="28">
        <v>0.41406220704</v>
      </c>
      <c r="F682" s="28">
        <v>0.88690296104</v>
      </c>
    </row>
    <row r="683" spans="1:6" ht="12.75">
      <c r="A683" s="31" t="s">
        <v>0</v>
      </c>
      <c r="B683" s="31">
        <v>2</v>
      </c>
      <c r="C683">
        <v>1997</v>
      </c>
      <c r="D683">
        <v>7</v>
      </c>
      <c r="E683" s="28">
        <v>0.15513409581</v>
      </c>
      <c r="F683" s="28">
        <v>0.34015391798</v>
      </c>
    </row>
    <row r="684" spans="1:6" ht="12.75">
      <c r="A684" s="31" t="s">
        <v>0</v>
      </c>
      <c r="B684" s="31">
        <v>2</v>
      </c>
      <c r="C684">
        <v>1997</v>
      </c>
      <c r="D684">
        <v>8</v>
      </c>
      <c r="E684" s="28">
        <v>0.13070062483</v>
      </c>
      <c r="F684" s="28">
        <v>0.28852068712</v>
      </c>
    </row>
    <row r="685" spans="1:6" ht="12.75">
      <c r="A685" s="31" t="s">
        <v>0</v>
      </c>
      <c r="B685" s="31">
        <v>2</v>
      </c>
      <c r="C685">
        <v>1997</v>
      </c>
      <c r="D685">
        <v>9</v>
      </c>
      <c r="E685" s="28">
        <v>0.09935483866</v>
      </c>
      <c r="F685" s="28">
        <v>0.15126495076000002</v>
      </c>
    </row>
    <row r="686" spans="1:6" ht="12.75">
      <c r="A686" s="31" t="s">
        <v>0</v>
      </c>
      <c r="B686" s="31">
        <v>2</v>
      </c>
      <c r="C686">
        <v>1997</v>
      </c>
      <c r="D686">
        <v>10</v>
      </c>
      <c r="E686" s="28">
        <v>0.17895799936</v>
      </c>
      <c r="F686" s="28">
        <v>0.5016582511500001</v>
      </c>
    </row>
    <row r="687" spans="1:6" ht="12.75">
      <c r="A687" s="31" t="s">
        <v>0</v>
      </c>
      <c r="B687" s="31">
        <v>2</v>
      </c>
      <c r="C687">
        <v>1997</v>
      </c>
      <c r="D687">
        <v>11</v>
      </c>
      <c r="E687" s="28">
        <v>1.55878860201</v>
      </c>
      <c r="F687" s="28">
        <v>3.4902657491399998</v>
      </c>
    </row>
    <row r="688" spans="1:6" ht="12.75">
      <c r="A688" s="31" t="s">
        <v>0</v>
      </c>
      <c r="B688" s="31">
        <v>2</v>
      </c>
      <c r="C688">
        <v>1997</v>
      </c>
      <c r="D688">
        <v>12</v>
      </c>
      <c r="E688" s="28">
        <v>2.8585629108</v>
      </c>
      <c r="F688" s="28">
        <v>5.6181251268</v>
      </c>
    </row>
    <row r="689" spans="1:6" ht="12.75">
      <c r="A689" s="31" t="s">
        <v>0</v>
      </c>
      <c r="B689" s="31">
        <v>2</v>
      </c>
      <c r="C689">
        <v>1998</v>
      </c>
      <c r="D689">
        <v>1</v>
      </c>
      <c r="E689" s="28">
        <v>1.38433518465</v>
      </c>
      <c r="F689" s="28">
        <v>2.7368554884</v>
      </c>
    </row>
    <row r="690" spans="1:6" ht="12.75">
      <c r="A690" s="31" t="s">
        <v>0</v>
      </c>
      <c r="B690" s="31">
        <v>2</v>
      </c>
      <c r="C690">
        <v>1998</v>
      </c>
      <c r="D690">
        <v>2</v>
      </c>
      <c r="E690" s="28">
        <v>0.56891286483</v>
      </c>
      <c r="F690" s="28">
        <v>0.9519960966100001</v>
      </c>
    </row>
    <row r="691" spans="1:6" ht="12.75">
      <c r="A691" s="31" t="s">
        <v>0</v>
      </c>
      <c r="B691" s="31">
        <v>2</v>
      </c>
      <c r="C691">
        <v>1998</v>
      </c>
      <c r="D691">
        <v>3</v>
      </c>
      <c r="E691" s="28">
        <v>0.35766545002</v>
      </c>
      <c r="F691" s="28">
        <v>0.8895566960700001</v>
      </c>
    </row>
    <row r="692" spans="1:6" ht="12.75">
      <c r="A692" s="31" t="s">
        <v>0</v>
      </c>
      <c r="B692" s="31">
        <v>2</v>
      </c>
      <c r="C692">
        <v>1998</v>
      </c>
      <c r="D692">
        <v>4</v>
      </c>
      <c r="E692" s="28">
        <v>0.68676838846</v>
      </c>
      <c r="F692" s="28">
        <v>1.75049442117</v>
      </c>
    </row>
    <row r="693" spans="1:6" ht="12.75">
      <c r="A693" s="31" t="s">
        <v>0</v>
      </c>
      <c r="B693" s="31">
        <v>2</v>
      </c>
      <c r="C693">
        <v>1998</v>
      </c>
      <c r="D693">
        <v>5</v>
      </c>
      <c r="E693" s="28">
        <v>0.63357333875</v>
      </c>
      <c r="F693" s="28">
        <v>1.617661312</v>
      </c>
    </row>
    <row r="694" spans="1:6" ht="12.75">
      <c r="A694" s="31" t="s">
        <v>0</v>
      </c>
      <c r="B694" s="31">
        <v>2</v>
      </c>
      <c r="C694">
        <v>1998</v>
      </c>
      <c r="D694">
        <v>6</v>
      </c>
      <c r="E694" s="28">
        <v>0.37609115032</v>
      </c>
      <c r="F694" s="28">
        <v>0.70807284128</v>
      </c>
    </row>
    <row r="695" spans="1:6" ht="12.75">
      <c r="A695" s="31" t="s">
        <v>0</v>
      </c>
      <c r="B695" s="31">
        <v>2</v>
      </c>
      <c r="C695">
        <v>1998</v>
      </c>
      <c r="D695">
        <v>7</v>
      </c>
      <c r="E695" s="28">
        <v>0.138194556</v>
      </c>
      <c r="F695" s="28">
        <v>0.1541913543</v>
      </c>
    </row>
    <row r="696" spans="1:6" ht="12.75">
      <c r="A696" s="31" t="s">
        <v>0</v>
      </c>
      <c r="B696" s="31">
        <v>2</v>
      </c>
      <c r="C696">
        <v>1998</v>
      </c>
      <c r="D696">
        <v>8</v>
      </c>
      <c r="E696" s="28">
        <v>0.12145052192</v>
      </c>
      <c r="F696" s="28">
        <v>0.16299938512</v>
      </c>
    </row>
    <row r="697" spans="1:6" ht="12.75">
      <c r="A697" s="31" t="s">
        <v>0</v>
      </c>
      <c r="B697" s="31">
        <v>2</v>
      </c>
      <c r="C697">
        <v>1998</v>
      </c>
      <c r="D697">
        <v>9</v>
      </c>
      <c r="E697" s="28">
        <v>0.177915811</v>
      </c>
      <c r="F697" s="28">
        <v>0.6361704316</v>
      </c>
    </row>
    <row r="698" spans="1:6" ht="12.75">
      <c r="A698" s="31" t="s">
        <v>0</v>
      </c>
      <c r="B698" s="31">
        <v>2</v>
      </c>
      <c r="C698">
        <v>1998</v>
      </c>
      <c r="D698">
        <v>10</v>
      </c>
      <c r="E698" s="28">
        <v>0.10886587764</v>
      </c>
      <c r="F698" s="28">
        <v>0.2586587764</v>
      </c>
    </row>
    <row r="699" spans="1:6" ht="12.75">
      <c r="A699" s="31" t="s">
        <v>0</v>
      </c>
      <c r="B699" s="31">
        <v>2</v>
      </c>
      <c r="C699">
        <v>1998</v>
      </c>
      <c r="D699">
        <v>11</v>
      </c>
      <c r="E699" s="28">
        <v>0.22785714336</v>
      </c>
      <c r="F699" s="28">
        <v>0.7339495803199999</v>
      </c>
    </row>
    <row r="700" spans="1:6" ht="12.75">
      <c r="A700" s="31" t="s">
        <v>0</v>
      </c>
      <c r="B700" s="31">
        <v>2</v>
      </c>
      <c r="C700">
        <v>1998</v>
      </c>
      <c r="D700">
        <v>12</v>
      </c>
      <c r="E700" s="28">
        <v>0.17501805024</v>
      </c>
      <c r="F700" s="28">
        <v>0.45516245456</v>
      </c>
    </row>
    <row r="701" spans="1:6" ht="12.75">
      <c r="A701" s="31" t="s">
        <v>0</v>
      </c>
      <c r="B701" s="31">
        <v>2</v>
      </c>
      <c r="C701">
        <v>1999</v>
      </c>
      <c r="D701">
        <v>1</v>
      </c>
      <c r="E701" s="28">
        <v>0.31659751032</v>
      </c>
      <c r="F701" s="28">
        <v>0.9160995841199999</v>
      </c>
    </row>
    <row r="702" spans="1:6" ht="12.75">
      <c r="A702" s="31" t="s">
        <v>0</v>
      </c>
      <c r="B702" s="31">
        <v>2</v>
      </c>
      <c r="C702">
        <v>1999</v>
      </c>
      <c r="D702">
        <v>2</v>
      </c>
      <c r="E702" s="28">
        <v>0.2944901421</v>
      </c>
      <c r="F702" s="28">
        <v>0.71656478982</v>
      </c>
    </row>
    <row r="703" spans="1:6" ht="12.75">
      <c r="A703" s="31" t="s">
        <v>0</v>
      </c>
      <c r="B703" s="31">
        <v>2</v>
      </c>
      <c r="C703">
        <v>1999</v>
      </c>
      <c r="D703">
        <v>3</v>
      </c>
      <c r="E703" s="28">
        <v>0.493278228</v>
      </c>
      <c r="F703" s="28">
        <v>1.88318551904</v>
      </c>
    </row>
    <row r="704" spans="1:6" ht="12.75">
      <c r="A704" s="31" t="s">
        <v>0</v>
      </c>
      <c r="B704" s="31">
        <v>2</v>
      </c>
      <c r="C704">
        <v>1999</v>
      </c>
      <c r="D704">
        <v>4</v>
      </c>
      <c r="E704" s="28">
        <v>0.36163480878</v>
      </c>
      <c r="F704" s="28">
        <v>1.4057450656200001</v>
      </c>
    </row>
    <row r="705" spans="1:6" ht="12.75">
      <c r="A705" s="31" t="s">
        <v>0</v>
      </c>
      <c r="B705" s="31">
        <v>2</v>
      </c>
      <c r="C705">
        <v>1999</v>
      </c>
      <c r="D705">
        <v>5</v>
      </c>
      <c r="E705" s="28">
        <v>0.62787798236</v>
      </c>
      <c r="F705" s="28">
        <v>1.98215036112</v>
      </c>
    </row>
    <row r="706" spans="1:6" ht="12.75">
      <c r="A706" s="31" t="s">
        <v>0</v>
      </c>
      <c r="B706" s="31">
        <v>2</v>
      </c>
      <c r="C706">
        <v>1999</v>
      </c>
      <c r="D706">
        <v>6</v>
      </c>
      <c r="E706" s="28">
        <v>0.19282452024</v>
      </c>
      <c r="F706" s="28">
        <v>0.56460604614</v>
      </c>
    </row>
    <row r="707" spans="1:6" ht="12.75">
      <c r="A707" s="31" t="s">
        <v>0</v>
      </c>
      <c r="B707" s="31">
        <v>2</v>
      </c>
      <c r="C707">
        <v>1999</v>
      </c>
      <c r="D707">
        <v>7</v>
      </c>
      <c r="E707" s="28">
        <v>0.115118956</v>
      </c>
      <c r="F707" s="28">
        <v>0.2609363</v>
      </c>
    </row>
    <row r="708" spans="1:6" ht="12.75">
      <c r="A708" s="31" t="s">
        <v>0</v>
      </c>
      <c r="B708" s="31">
        <v>2</v>
      </c>
      <c r="C708">
        <v>1999</v>
      </c>
      <c r="D708">
        <v>8</v>
      </c>
      <c r="E708" s="28">
        <v>0.1510375</v>
      </c>
      <c r="F708" s="28">
        <v>0.31085625</v>
      </c>
    </row>
    <row r="709" spans="1:6" ht="12.75">
      <c r="A709" s="31" t="s">
        <v>0</v>
      </c>
      <c r="B709" s="31">
        <v>2</v>
      </c>
      <c r="C709">
        <v>1999</v>
      </c>
      <c r="D709">
        <v>9</v>
      </c>
      <c r="E709" s="28">
        <v>0.18579638766</v>
      </c>
      <c r="F709" s="28">
        <v>0.6159277507200001</v>
      </c>
    </row>
    <row r="710" spans="1:6" ht="12.75">
      <c r="A710" s="31" t="s">
        <v>0</v>
      </c>
      <c r="B710" s="31">
        <v>2</v>
      </c>
      <c r="C710">
        <v>1999</v>
      </c>
      <c r="D710">
        <v>10</v>
      </c>
      <c r="E710" s="28">
        <v>0.12930486024</v>
      </c>
      <c r="F710" s="28">
        <v>0.39499428776</v>
      </c>
    </row>
    <row r="711" spans="1:6" ht="12.75">
      <c r="A711" s="31" t="s">
        <v>0</v>
      </c>
      <c r="B711" s="31">
        <v>2</v>
      </c>
      <c r="C711">
        <v>1999</v>
      </c>
      <c r="D711">
        <v>11</v>
      </c>
      <c r="E711" s="28">
        <v>0.1641405477</v>
      </c>
      <c r="F711" s="28">
        <v>0.42523457882000004</v>
      </c>
    </row>
    <row r="712" spans="1:6" ht="12.75">
      <c r="A712" s="31" t="s">
        <v>0</v>
      </c>
      <c r="B712" s="31">
        <v>2</v>
      </c>
      <c r="C712">
        <v>1999</v>
      </c>
      <c r="D712">
        <v>12</v>
      </c>
      <c r="E712" s="28">
        <v>0.51007426844</v>
      </c>
      <c r="F712" s="28">
        <v>1.26802345294</v>
      </c>
    </row>
    <row r="713" spans="1:6" ht="12.75">
      <c r="A713" s="31" t="s">
        <v>0</v>
      </c>
      <c r="B713" s="31">
        <v>2</v>
      </c>
      <c r="C713">
        <v>2000</v>
      </c>
      <c r="D713">
        <v>1</v>
      </c>
      <c r="E713" s="28">
        <v>0.29438119722</v>
      </c>
      <c r="F713" s="28">
        <v>0.7837899376399999</v>
      </c>
    </row>
    <row r="714" spans="1:6" ht="12.75">
      <c r="A714" s="31" t="s">
        <v>0</v>
      </c>
      <c r="B714" s="31">
        <v>2</v>
      </c>
      <c r="C714">
        <v>2000</v>
      </c>
      <c r="D714">
        <v>2</v>
      </c>
      <c r="E714" s="28">
        <v>0.0750406501</v>
      </c>
      <c r="F714" s="28">
        <v>0.38788617932999997</v>
      </c>
    </row>
    <row r="715" spans="1:6" ht="12.75">
      <c r="A715" s="31" t="s">
        <v>0</v>
      </c>
      <c r="B715" s="31">
        <v>2</v>
      </c>
      <c r="C715">
        <v>2000</v>
      </c>
      <c r="D715">
        <v>3</v>
      </c>
      <c r="E715" s="28">
        <v>0.07602373941</v>
      </c>
      <c r="F715" s="28">
        <v>0.46917507426</v>
      </c>
    </row>
    <row r="716" spans="1:6" ht="12.75">
      <c r="A716" s="31" t="s">
        <v>0</v>
      </c>
      <c r="B716" s="31">
        <v>2</v>
      </c>
      <c r="C716">
        <v>2000</v>
      </c>
      <c r="D716">
        <v>4</v>
      </c>
      <c r="E716" s="28">
        <v>0.83056123461</v>
      </c>
      <c r="F716" s="28">
        <v>2.24109056177</v>
      </c>
    </row>
    <row r="717" spans="1:6" ht="12.75">
      <c r="A717" s="31" t="s">
        <v>0</v>
      </c>
      <c r="B717" s="31">
        <v>2</v>
      </c>
      <c r="C717">
        <v>2000</v>
      </c>
      <c r="D717">
        <v>5</v>
      </c>
      <c r="E717" s="28">
        <v>0.53793670084</v>
      </c>
      <c r="F717" s="28">
        <v>1.43971594928</v>
      </c>
    </row>
    <row r="718" spans="1:6" ht="12.75">
      <c r="A718" s="31" t="s">
        <v>0</v>
      </c>
      <c r="B718" s="31">
        <v>2</v>
      </c>
      <c r="C718">
        <v>2000</v>
      </c>
      <c r="D718">
        <v>6</v>
      </c>
      <c r="E718" s="28">
        <v>0.1376780496</v>
      </c>
      <c r="F718" s="28">
        <v>0.2688</v>
      </c>
    </row>
    <row r="719" spans="1:6" ht="12.75">
      <c r="A719" s="31" t="s">
        <v>0</v>
      </c>
      <c r="B719" s="31">
        <v>2</v>
      </c>
      <c r="C719">
        <v>2000</v>
      </c>
      <c r="D719">
        <v>7</v>
      </c>
      <c r="E719" s="28">
        <v>0.14583870972</v>
      </c>
      <c r="F719" s="28">
        <v>0.32680645074</v>
      </c>
    </row>
    <row r="720" spans="1:6" ht="12.75">
      <c r="A720" s="31" t="s">
        <v>0</v>
      </c>
      <c r="B720" s="31">
        <v>2</v>
      </c>
      <c r="C720">
        <v>2000</v>
      </c>
      <c r="D720">
        <v>8</v>
      </c>
      <c r="E720" s="28">
        <v>0.10118784555</v>
      </c>
      <c r="F720" s="28">
        <v>0.14950276275000002</v>
      </c>
    </row>
    <row r="721" spans="1:6" ht="12.75">
      <c r="A721" s="31" t="s">
        <v>0</v>
      </c>
      <c r="B721" s="31">
        <v>2</v>
      </c>
      <c r="C721">
        <v>2000</v>
      </c>
      <c r="D721">
        <v>9</v>
      </c>
      <c r="E721" s="28">
        <v>0.0893799881</v>
      </c>
      <c r="F721" s="28">
        <v>0.2258440769</v>
      </c>
    </row>
    <row r="722" spans="1:6" ht="12.75">
      <c r="A722" s="31" t="s">
        <v>0</v>
      </c>
      <c r="B722" s="31">
        <v>2</v>
      </c>
      <c r="C722">
        <v>2000</v>
      </c>
      <c r="D722">
        <v>10</v>
      </c>
      <c r="E722" s="28">
        <v>0.09273185035</v>
      </c>
      <c r="F722" s="28">
        <v>0.26860260097</v>
      </c>
    </row>
    <row r="723" spans="1:6" ht="12.75">
      <c r="A723" s="31" t="s">
        <v>0</v>
      </c>
      <c r="B723" s="31">
        <v>2</v>
      </c>
      <c r="C723">
        <v>2000</v>
      </c>
      <c r="D723">
        <v>11</v>
      </c>
      <c r="E723" s="28">
        <v>0.40081796255</v>
      </c>
      <c r="F723" s="28">
        <v>0.9963138185</v>
      </c>
    </row>
    <row r="724" spans="1:6" ht="12.75">
      <c r="A724" s="31" t="s">
        <v>0</v>
      </c>
      <c r="B724" s="31">
        <v>2</v>
      </c>
      <c r="C724">
        <v>2000</v>
      </c>
      <c r="D724">
        <v>12</v>
      </c>
      <c r="E724" s="28">
        <v>0.83162460775</v>
      </c>
      <c r="F724" s="28">
        <v>2.0314523475</v>
      </c>
    </row>
    <row r="725" spans="1:6" ht="12.75">
      <c r="A725" s="31" t="s">
        <v>0</v>
      </c>
      <c r="B725" s="31">
        <v>2</v>
      </c>
      <c r="C725">
        <v>2001</v>
      </c>
      <c r="D725">
        <v>1</v>
      </c>
      <c r="E725" s="28">
        <v>2.75532830588</v>
      </c>
      <c r="F725" s="28">
        <v>5.23913916518</v>
      </c>
    </row>
    <row r="726" spans="1:6" ht="12.75">
      <c r="A726" s="31" t="s">
        <v>0</v>
      </c>
      <c r="B726" s="31">
        <v>2</v>
      </c>
      <c r="C726">
        <v>2001</v>
      </c>
      <c r="D726">
        <v>2</v>
      </c>
      <c r="E726" s="28">
        <v>0.91084844068</v>
      </c>
      <c r="F726" s="28">
        <v>1.15723725894</v>
      </c>
    </row>
    <row r="727" spans="1:6" ht="12.75">
      <c r="A727" s="31" t="s">
        <v>0</v>
      </c>
      <c r="B727" s="31">
        <v>2</v>
      </c>
      <c r="C727">
        <v>2001</v>
      </c>
      <c r="D727">
        <v>3</v>
      </c>
      <c r="E727" s="28">
        <v>1.67163242108</v>
      </c>
      <c r="F727" s="28">
        <v>4.18973455138</v>
      </c>
    </row>
    <row r="728" spans="1:6" ht="12.75">
      <c r="A728" s="31" t="s">
        <v>0</v>
      </c>
      <c r="B728" s="31">
        <v>2</v>
      </c>
      <c r="C728">
        <v>2001</v>
      </c>
      <c r="D728">
        <v>4</v>
      </c>
      <c r="E728" s="28">
        <v>0.42489473832</v>
      </c>
      <c r="F728" s="28">
        <v>0.70715544588</v>
      </c>
    </row>
    <row r="729" spans="1:6" ht="12.75">
      <c r="A729" s="31" t="s">
        <v>0</v>
      </c>
      <c r="B729" s="31">
        <v>2</v>
      </c>
      <c r="C729">
        <v>2001</v>
      </c>
      <c r="D729">
        <v>5</v>
      </c>
      <c r="E729" s="28">
        <v>0.28312639479</v>
      </c>
      <c r="F729" s="28">
        <v>0.5517567173</v>
      </c>
    </row>
    <row r="730" spans="1:6" ht="12.75">
      <c r="A730" s="31" t="s">
        <v>0</v>
      </c>
      <c r="B730" s="31">
        <v>2</v>
      </c>
      <c r="C730">
        <v>2001</v>
      </c>
      <c r="D730">
        <v>6</v>
      </c>
      <c r="E730" s="28">
        <v>0.1054419118</v>
      </c>
      <c r="F730" s="28">
        <v>0.21059494055</v>
      </c>
    </row>
    <row r="731" spans="1:6" ht="12.75">
      <c r="A731" s="31" t="s">
        <v>0</v>
      </c>
      <c r="B731" s="31">
        <v>2</v>
      </c>
      <c r="C731">
        <v>2001</v>
      </c>
      <c r="D731">
        <v>7</v>
      </c>
      <c r="E731" s="28">
        <v>0.13555555635</v>
      </c>
      <c r="F731" s="28">
        <v>0.29333333476</v>
      </c>
    </row>
    <row r="732" spans="1:6" ht="12.75">
      <c r="A732" s="31" t="s">
        <v>0</v>
      </c>
      <c r="B732" s="31">
        <v>2</v>
      </c>
      <c r="C732">
        <v>2001</v>
      </c>
      <c r="D732">
        <v>8</v>
      </c>
      <c r="E732" s="28">
        <v>0.1121568624</v>
      </c>
      <c r="F732" s="28">
        <v>0.1406274507</v>
      </c>
    </row>
    <row r="733" spans="1:6" ht="12.75">
      <c r="A733" s="31" t="s">
        <v>0</v>
      </c>
      <c r="B733" s="31">
        <v>2</v>
      </c>
      <c r="C733">
        <v>2001</v>
      </c>
      <c r="D733">
        <v>9</v>
      </c>
      <c r="E733" s="28">
        <v>0.108229988</v>
      </c>
      <c r="F733" s="28">
        <v>0.219842164</v>
      </c>
    </row>
    <row r="734" spans="1:6" ht="12.75">
      <c r="A734" s="31" t="s">
        <v>0</v>
      </c>
      <c r="B734" s="31">
        <v>2</v>
      </c>
      <c r="C734">
        <v>2001</v>
      </c>
      <c r="D734">
        <v>10</v>
      </c>
      <c r="E734" s="28">
        <v>0.12129817455</v>
      </c>
      <c r="F734" s="28">
        <v>0.340669371</v>
      </c>
    </row>
    <row r="735" spans="1:6" ht="12.75">
      <c r="A735" s="31" t="s">
        <v>0</v>
      </c>
      <c r="B735" s="31">
        <v>2</v>
      </c>
      <c r="C735">
        <v>2001</v>
      </c>
      <c r="D735">
        <v>11</v>
      </c>
      <c r="E735" s="28">
        <v>0.0626217228</v>
      </c>
      <c r="F735" s="28">
        <v>0.16599250944</v>
      </c>
    </row>
    <row r="736" spans="1:6" ht="12.75">
      <c r="A736" s="31" t="s">
        <v>0</v>
      </c>
      <c r="B736" s="31">
        <v>2</v>
      </c>
      <c r="C736">
        <v>2001</v>
      </c>
      <c r="D736">
        <v>12</v>
      </c>
      <c r="E736" s="28">
        <v>0.06022203234</v>
      </c>
      <c r="F736" s="28">
        <v>0.06389410764</v>
      </c>
    </row>
    <row r="737" spans="1:6" ht="12.75">
      <c r="A737" s="31" t="s">
        <v>0</v>
      </c>
      <c r="B737" s="31">
        <v>2</v>
      </c>
      <c r="C737">
        <v>2002</v>
      </c>
      <c r="D737">
        <v>1</v>
      </c>
      <c r="E737" s="28">
        <v>0.18381674311</v>
      </c>
      <c r="F737" s="28">
        <v>0.53605361381</v>
      </c>
    </row>
    <row r="738" spans="1:6" ht="12.75">
      <c r="A738" s="31" t="s">
        <v>0</v>
      </c>
      <c r="B738" s="31">
        <v>2</v>
      </c>
      <c r="C738">
        <v>2002</v>
      </c>
      <c r="D738">
        <v>2</v>
      </c>
      <c r="E738" s="28">
        <v>0.11137991319</v>
      </c>
      <c r="F738" s="28">
        <v>0.31063755528</v>
      </c>
    </row>
    <row r="739" spans="1:6" ht="12.75">
      <c r="A739" s="31" t="s">
        <v>0</v>
      </c>
      <c r="B739" s="31">
        <v>2</v>
      </c>
      <c r="C739">
        <v>2002</v>
      </c>
      <c r="D739">
        <v>3</v>
      </c>
      <c r="E739" s="28">
        <v>0.10161687228</v>
      </c>
      <c r="F739" s="28">
        <v>0.47191564202999997</v>
      </c>
    </row>
    <row r="740" spans="1:6" ht="12.75">
      <c r="A740" s="31" t="s">
        <v>0</v>
      </c>
      <c r="B740" s="31">
        <v>2</v>
      </c>
      <c r="C740">
        <v>2002</v>
      </c>
      <c r="D740">
        <v>4</v>
      </c>
      <c r="E740" s="28">
        <v>0.2052960448</v>
      </c>
      <c r="F740" s="28">
        <v>0.73334357705</v>
      </c>
    </row>
    <row r="741" spans="1:6" ht="12.75">
      <c r="A741" s="31" t="s">
        <v>0</v>
      </c>
      <c r="B741" s="31">
        <v>2</v>
      </c>
      <c r="C741">
        <v>2002</v>
      </c>
      <c r="D741">
        <v>5</v>
      </c>
      <c r="E741" s="28">
        <v>0.2108994789</v>
      </c>
      <c r="F741" s="28">
        <v>0.6452563732500001</v>
      </c>
    </row>
    <row r="742" spans="1:6" ht="12.75">
      <c r="A742" s="31" t="s">
        <v>0</v>
      </c>
      <c r="B742" s="31">
        <v>2</v>
      </c>
      <c r="C742">
        <v>2002</v>
      </c>
      <c r="D742">
        <v>6</v>
      </c>
      <c r="E742" s="28">
        <v>0.17882352968</v>
      </c>
      <c r="F742" s="28">
        <v>0.64823529509</v>
      </c>
    </row>
    <row r="743" spans="1:6" ht="12.75">
      <c r="A743" s="31" t="s">
        <v>0</v>
      </c>
      <c r="B743" s="31">
        <v>2</v>
      </c>
      <c r="C743">
        <v>2002</v>
      </c>
      <c r="D743">
        <v>7</v>
      </c>
      <c r="E743" s="28">
        <v>0.09748397428</v>
      </c>
      <c r="F743" s="28">
        <v>0.18016025566</v>
      </c>
    </row>
    <row r="744" spans="1:6" ht="12.75">
      <c r="A744" s="31" t="s">
        <v>0</v>
      </c>
      <c r="B744" s="31">
        <v>2</v>
      </c>
      <c r="C744">
        <v>2002</v>
      </c>
      <c r="D744">
        <v>8</v>
      </c>
      <c r="E744" s="28">
        <v>0.09350700506</v>
      </c>
      <c r="F744" s="28">
        <v>0.28101576195</v>
      </c>
    </row>
    <row r="745" spans="1:6" ht="12.75">
      <c r="A745" s="31" t="s">
        <v>0</v>
      </c>
      <c r="B745" s="31">
        <v>2</v>
      </c>
      <c r="C745">
        <v>2002</v>
      </c>
      <c r="D745">
        <v>9</v>
      </c>
      <c r="E745" s="28">
        <v>0.12508344</v>
      </c>
      <c r="F745" s="28">
        <v>0.4159178424</v>
      </c>
    </row>
    <row r="746" spans="1:6" ht="12.75">
      <c r="A746" s="31" t="s">
        <v>0</v>
      </c>
      <c r="B746" s="31">
        <v>2</v>
      </c>
      <c r="C746">
        <v>2002</v>
      </c>
      <c r="D746">
        <v>10</v>
      </c>
      <c r="E746" s="28">
        <v>0.1231385304</v>
      </c>
      <c r="F746" s="28">
        <v>0.3263921904</v>
      </c>
    </row>
    <row r="747" spans="1:6" ht="12.75">
      <c r="A747" s="31" t="s">
        <v>0</v>
      </c>
      <c r="B747" s="31">
        <v>2</v>
      </c>
      <c r="C747">
        <v>2002</v>
      </c>
      <c r="D747">
        <v>11</v>
      </c>
      <c r="E747" s="28">
        <v>0.47241446151</v>
      </c>
      <c r="F747" s="28">
        <v>1.26070367872</v>
      </c>
    </row>
    <row r="748" spans="1:6" ht="12.75">
      <c r="A748" s="31" t="s">
        <v>0</v>
      </c>
      <c r="B748" s="31">
        <v>2</v>
      </c>
      <c r="C748">
        <v>2002</v>
      </c>
      <c r="D748">
        <v>12</v>
      </c>
      <c r="E748" s="28">
        <v>0.6647216643</v>
      </c>
      <c r="F748" s="28">
        <v>1.5887606085</v>
      </c>
    </row>
    <row r="749" spans="1:6" ht="12.75">
      <c r="A749" s="31" t="s">
        <v>0</v>
      </c>
      <c r="B749" s="31">
        <v>2</v>
      </c>
      <c r="C749">
        <v>2003</v>
      </c>
      <c r="D749">
        <v>1</v>
      </c>
      <c r="E749" s="28">
        <v>3.2921705844</v>
      </c>
      <c r="F749" s="28">
        <v>6.0168045683999996</v>
      </c>
    </row>
    <row r="750" spans="1:6" ht="12.75">
      <c r="A750" s="31" t="s">
        <v>0</v>
      </c>
      <c r="B750" s="31">
        <v>2</v>
      </c>
      <c r="C750">
        <v>2003</v>
      </c>
      <c r="D750">
        <v>2</v>
      </c>
      <c r="E750" s="28">
        <v>0.8169057351</v>
      </c>
      <c r="F750" s="28">
        <v>1.26916663013</v>
      </c>
    </row>
    <row r="751" spans="1:6" ht="12.75">
      <c r="A751" s="31" t="s">
        <v>0</v>
      </c>
      <c r="B751" s="31">
        <v>2</v>
      </c>
      <c r="C751">
        <v>2003</v>
      </c>
      <c r="D751">
        <v>3</v>
      </c>
      <c r="E751" s="28">
        <v>0.60301793552</v>
      </c>
      <c r="F751" s="28">
        <v>1.73855287928</v>
      </c>
    </row>
    <row r="752" spans="1:6" ht="12.75">
      <c r="A752" s="31" t="s">
        <v>0</v>
      </c>
      <c r="B752" s="31">
        <v>2</v>
      </c>
      <c r="C752">
        <v>2003</v>
      </c>
      <c r="D752">
        <v>4</v>
      </c>
      <c r="E752" s="28">
        <v>0.532846719</v>
      </c>
      <c r="F752" s="28">
        <v>1.22764599</v>
      </c>
    </row>
    <row r="753" spans="1:6" ht="12.75">
      <c r="A753" s="31" t="s">
        <v>0</v>
      </c>
      <c r="B753" s="31">
        <v>2</v>
      </c>
      <c r="C753">
        <v>2003</v>
      </c>
      <c r="D753">
        <v>5</v>
      </c>
      <c r="E753" s="28">
        <v>0.61150758392</v>
      </c>
      <c r="F753" s="28">
        <v>1.23998523029</v>
      </c>
    </row>
    <row r="754" spans="1:6" ht="12.75">
      <c r="A754" s="31" t="s">
        <v>0</v>
      </c>
      <c r="B754" s="31">
        <v>2</v>
      </c>
      <c r="C754">
        <v>2003</v>
      </c>
      <c r="D754">
        <v>6</v>
      </c>
      <c r="E754" s="28">
        <v>0.17581229324</v>
      </c>
      <c r="F754" s="28">
        <v>0.26414516918</v>
      </c>
    </row>
    <row r="755" spans="1:6" ht="12.75">
      <c r="A755" s="31" t="s">
        <v>0</v>
      </c>
      <c r="B755" s="31">
        <v>2</v>
      </c>
      <c r="C755">
        <v>2003</v>
      </c>
      <c r="D755">
        <v>7</v>
      </c>
      <c r="E755" s="28">
        <v>0.10750999273</v>
      </c>
      <c r="F755" s="28">
        <v>0.15634375764</v>
      </c>
    </row>
    <row r="756" spans="1:6" ht="12.75">
      <c r="A756" s="31" t="s">
        <v>0</v>
      </c>
      <c r="B756" s="31">
        <v>2</v>
      </c>
      <c r="C756">
        <v>2003</v>
      </c>
      <c r="D756">
        <v>8</v>
      </c>
      <c r="E756" s="28">
        <v>0.11898737708</v>
      </c>
      <c r="F756" s="28">
        <v>0.30813464279</v>
      </c>
    </row>
    <row r="757" spans="1:6" ht="12.75">
      <c r="A757" s="31" t="s">
        <v>0</v>
      </c>
      <c r="B757" s="31">
        <v>2</v>
      </c>
      <c r="C757">
        <v>2003</v>
      </c>
      <c r="D757">
        <v>9</v>
      </c>
      <c r="E757" s="28">
        <v>0.09047337223</v>
      </c>
      <c r="F757" s="28">
        <v>0.29703465722</v>
      </c>
    </row>
    <row r="758" spans="1:6" ht="12.75">
      <c r="A758" s="31" t="s">
        <v>0</v>
      </c>
      <c r="B758" s="31">
        <v>2</v>
      </c>
      <c r="C758">
        <v>2003</v>
      </c>
      <c r="D758">
        <v>10</v>
      </c>
      <c r="E758" s="28">
        <v>0.16890178431</v>
      </c>
      <c r="F758" s="28">
        <v>0.41443493322</v>
      </c>
    </row>
    <row r="759" spans="1:6" ht="12.75">
      <c r="A759" s="31" t="s">
        <v>0</v>
      </c>
      <c r="B759" s="31">
        <v>2</v>
      </c>
      <c r="C759">
        <v>2003</v>
      </c>
      <c r="D759">
        <v>11</v>
      </c>
      <c r="E759" s="28">
        <v>0.37356948727</v>
      </c>
      <c r="F759" s="28">
        <v>1.0677791568</v>
      </c>
    </row>
    <row r="760" spans="1:6" ht="12.75">
      <c r="A760" s="31" t="s">
        <v>0</v>
      </c>
      <c r="B760" s="31">
        <v>2</v>
      </c>
      <c r="C760">
        <v>2003</v>
      </c>
      <c r="D760">
        <v>12</v>
      </c>
      <c r="E760" s="28">
        <v>0.79191451122</v>
      </c>
      <c r="F760" s="28">
        <v>1.6418181834599999</v>
      </c>
    </row>
    <row r="761" spans="1:6" ht="12.75">
      <c r="A761" s="31" t="s">
        <v>0</v>
      </c>
      <c r="B761" s="31">
        <v>2</v>
      </c>
      <c r="C761">
        <v>2004</v>
      </c>
      <c r="D761">
        <v>1</v>
      </c>
      <c r="E761" s="28">
        <v>1.0014833184</v>
      </c>
      <c r="F761" s="28">
        <v>2.39893023432</v>
      </c>
    </row>
    <row r="762" spans="1:6" ht="12.75">
      <c r="A762" s="31" t="s">
        <v>0</v>
      </c>
      <c r="B762" s="31">
        <v>2</v>
      </c>
      <c r="C762">
        <v>2004</v>
      </c>
      <c r="D762">
        <v>2</v>
      </c>
      <c r="E762" s="28">
        <v>0.59715474608</v>
      </c>
      <c r="F762" s="28">
        <v>1.1623760854</v>
      </c>
    </row>
    <row r="763" spans="1:6" ht="12.75">
      <c r="A763" s="31" t="s">
        <v>0</v>
      </c>
      <c r="B763" s="31">
        <v>2</v>
      </c>
      <c r="C763">
        <v>2004</v>
      </c>
      <c r="D763">
        <v>3</v>
      </c>
      <c r="E763" s="28">
        <v>0.70648301077</v>
      </c>
      <c r="F763" s="28">
        <v>2.0929210190100003</v>
      </c>
    </row>
    <row r="764" spans="1:6" ht="12.75">
      <c r="A764" s="31" t="s">
        <v>0</v>
      </c>
      <c r="B764" s="31">
        <v>2</v>
      </c>
      <c r="C764">
        <v>2004</v>
      </c>
      <c r="D764">
        <v>4</v>
      </c>
      <c r="E764" s="28">
        <v>0.61959136824</v>
      </c>
      <c r="F764" s="28">
        <v>1.47331678104</v>
      </c>
    </row>
    <row r="765" spans="1:6" ht="12.75">
      <c r="A765" s="31" t="s">
        <v>0</v>
      </c>
      <c r="B765" s="31">
        <v>2</v>
      </c>
      <c r="C765">
        <v>2004</v>
      </c>
      <c r="D765">
        <v>5</v>
      </c>
      <c r="E765" s="28">
        <v>1.0515721552</v>
      </c>
      <c r="F765" s="28">
        <v>2.23065692406</v>
      </c>
    </row>
    <row r="766" spans="1:6" ht="12.75">
      <c r="A766" s="31" t="s">
        <v>0</v>
      </c>
      <c r="B766" s="31">
        <v>2</v>
      </c>
      <c r="C766">
        <v>2004</v>
      </c>
      <c r="D766">
        <v>6</v>
      </c>
      <c r="E766" s="28">
        <v>0.18491379192</v>
      </c>
      <c r="F766" s="28">
        <v>0.25949568788</v>
      </c>
    </row>
    <row r="767" spans="1:6" ht="12.75">
      <c r="A767" s="31" t="s">
        <v>0</v>
      </c>
      <c r="B767" s="31">
        <v>2</v>
      </c>
      <c r="C767">
        <v>2004</v>
      </c>
      <c r="D767">
        <v>7</v>
      </c>
      <c r="E767" s="28">
        <v>0.01566628032</v>
      </c>
      <c r="F767" s="28">
        <v>0.01779837768</v>
      </c>
    </row>
    <row r="768" spans="1:6" ht="12.75">
      <c r="A768" s="31" t="s">
        <v>0</v>
      </c>
      <c r="B768" s="31">
        <v>2</v>
      </c>
      <c r="C768">
        <v>2004</v>
      </c>
      <c r="D768">
        <v>8</v>
      </c>
      <c r="E768" s="28">
        <v>0.1004060016</v>
      </c>
      <c r="F768" s="28">
        <v>0.23449249728</v>
      </c>
    </row>
    <row r="769" spans="1:6" ht="12.75">
      <c r="A769" s="31" t="s">
        <v>0</v>
      </c>
      <c r="B769" s="31">
        <v>2</v>
      </c>
      <c r="C769">
        <v>2004</v>
      </c>
      <c r="D769">
        <v>9</v>
      </c>
      <c r="E769" s="28">
        <v>0.09577014789</v>
      </c>
      <c r="F769" s="28">
        <v>0.09865045326</v>
      </c>
    </row>
    <row r="770" spans="1:6" ht="12.75">
      <c r="A770" s="31" t="s">
        <v>0</v>
      </c>
      <c r="B770" s="31">
        <v>2</v>
      </c>
      <c r="C770">
        <v>2004</v>
      </c>
      <c r="D770">
        <v>10</v>
      </c>
      <c r="E770" s="28">
        <v>0.13336519938</v>
      </c>
      <c r="F770" s="28">
        <v>0.40212447989</v>
      </c>
    </row>
    <row r="771" spans="1:6" ht="12.75">
      <c r="A771" s="31" t="s">
        <v>0</v>
      </c>
      <c r="B771" s="31">
        <v>2</v>
      </c>
      <c r="C771">
        <v>2004</v>
      </c>
      <c r="D771">
        <v>11</v>
      </c>
      <c r="E771" s="28">
        <v>0.12735916908</v>
      </c>
      <c r="F771" s="28">
        <v>0.42031162668</v>
      </c>
    </row>
    <row r="772" spans="1:6" ht="12.75">
      <c r="A772" s="31" t="s">
        <v>0</v>
      </c>
      <c r="B772" s="31">
        <v>2</v>
      </c>
      <c r="C772">
        <v>2004</v>
      </c>
      <c r="D772">
        <v>12</v>
      </c>
      <c r="E772" s="28">
        <v>0.237571158</v>
      </c>
      <c r="F772" s="28">
        <v>0.427324478</v>
      </c>
    </row>
    <row r="773" spans="1:6" ht="12.75">
      <c r="A773" s="31" t="s">
        <v>0</v>
      </c>
      <c r="B773" s="31">
        <v>2</v>
      </c>
      <c r="C773">
        <v>2005</v>
      </c>
      <c r="D773">
        <v>1</v>
      </c>
      <c r="E773" s="28">
        <v>0.22311780295</v>
      </c>
      <c r="F773" s="28">
        <v>0.53953941399</v>
      </c>
    </row>
    <row r="774" spans="1:6" ht="12.75">
      <c r="A774" s="31" t="s">
        <v>0</v>
      </c>
      <c r="B774" s="31">
        <v>2</v>
      </c>
      <c r="C774">
        <v>2005</v>
      </c>
      <c r="D774">
        <v>2</v>
      </c>
      <c r="E774" s="28">
        <v>0.1876608624</v>
      </c>
      <c r="F774" s="28">
        <v>0.30529901574999996</v>
      </c>
    </row>
    <row r="775" spans="1:6" ht="12.75">
      <c r="A775" s="31" t="s">
        <v>0</v>
      </c>
      <c r="B775" s="31">
        <v>2</v>
      </c>
      <c r="C775">
        <v>2005</v>
      </c>
      <c r="D775">
        <v>3</v>
      </c>
      <c r="E775" s="28">
        <v>0.21478642384</v>
      </c>
      <c r="F775" s="28">
        <v>0.8974555544</v>
      </c>
    </row>
    <row r="776" spans="1:6" ht="12.75">
      <c r="A776" s="31" t="s">
        <v>0</v>
      </c>
      <c r="B776" s="31">
        <v>2</v>
      </c>
      <c r="C776">
        <v>2005</v>
      </c>
      <c r="D776">
        <v>4</v>
      </c>
      <c r="E776" s="28">
        <v>0.20772630234</v>
      </c>
      <c r="F776" s="28">
        <v>0.86665345786</v>
      </c>
    </row>
    <row r="777" spans="1:6" ht="12.75">
      <c r="A777" s="31" t="s">
        <v>0</v>
      </c>
      <c r="B777" s="31">
        <v>2</v>
      </c>
      <c r="C777">
        <v>2005</v>
      </c>
      <c r="D777">
        <v>5</v>
      </c>
      <c r="E777" s="28">
        <v>0.14958448848</v>
      </c>
      <c r="F777" s="28">
        <v>0.58218282576</v>
      </c>
    </row>
    <row r="778" spans="1:6" ht="12.75">
      <c r="A778" s="31" t="s">
        <v>0</v>
      </c>
      <c r="B778" s="31">
        <v>2</v>
      </c>
      <c r="C778">
        <v>2005</v>
      </c>
      <c r="D778">
        <v>6</v>
      </c>
      <c r="E778" s="28">
        <v>0.06858736086</v>
      </c>
      <c r="F778" s="28">
        <v>0.22862453538</v>
      </c>
    </row>
    <row r="779" spans="1:6" ht="12.75">
      <c r="A779" s="31" t="s">
        <v>0</v>
      </c>
      <c r="B779" s="31">
        <v>2</v>
      </c>
      <c r="C779">
        <v>2005</v>
      </c>
      <c r="D779">
        <v>7</v>
      </c>
      <c r="E779" s="28">
        <v>0.072206304</v>
      </c>
      <c r="F779" s="28">
        <v>0.0842406876</v>
      </c>
    </row>
    <row r="780" spans="1:6" ht="12.75">
      <c r="A780" s="31" t="s">
        <v>0</v>
      </c>
      <c r="B780" s="31">
        <v>2</v>
      </c>
      <c r="C780">
        <v>2005</v>
      </c>
      <c r="D780">
        <v>8</v>
      </c>
      <c r="E780" s="28">
        <v>0.0764745768</v>
      </c>
      <c r="F780" s="28">
        <v>0.24244067808</v>
      </c>
    </row>
    <row r="781" spans="1:6" ht="12.75">
      <c r="A781" s="31" t="s">
        <v>0</v>
      </c>
      <c r="B781" s="31">
        <v>2</v>
      </c>
      <c r="C781">
        <v>2005</v>
      </c>
      <c r="D781">
        <v>9</v>
      </c>
      <c r="E781" s="28">
        <v>0.07145190561</v>
      </c>
      <c r="F781" s="28">
        <v>0.1129401094</v>
      </c>
    </row>
    <row r="782" spans="1:6" ht="12.75">
      <c r="A782" s="31" t="s">
        <v>0</v>
      </c>
      <c r="B782" s="31">
        <v>2</v>
      </c>
      <c r="C782">
        <v>2005</v>
      </c>
      <c r="D782">
        <v>10</v>
      </c>
      <c r="E782" s="28">
        <v>0.1434027496</v>
      </c>
      <c r="F782" s="28">
        <v>0.42519498255</v>
      </c>
    </row>
    <row r="783" spans="1:6" ht="12.75">
      <c r="A783" s="31" t="s">
        <v>0</v>
      </c>
      <c r="B783" s="31">
        <v>2</v>
      </c>
      <c r="C783">
        <v>2005</v>
      </c>
      <c r="D783">
        <v>11</v>
      </c>
      <c r="E783" s="28">
        <v>0.19415800404</v>
      </c>
      <c r="F783" s="28">
        <v>0.50306133042</v>
      </c>
    </row>
    <row r="784" spans="1:6" ht="12.75">
      <c r="A784" s="31" t="s">
        <v>0</v>
      </c>
      <c r="B784" s="31">
        <v>2</v>
      </c>
      <c r="C784">
        <v>2005</v>
      </c>
      <c r="D784">
        <v>12</v>
      </c>
      <c r="E784" s="28">
        <v>0.36361395166</v>
      </c>
      <c r="F784" s="28">
        <v>0.8632271186</v>
      </c>
    </row>
    <row r="785" spans="1:6" ht="12.75">
      <c r="A785" s="31" t="s">
        <v>0</v>
      </c>
      <c r="B785" s="31">
        <v>2</v>
      </c>
      <c r="C785">
        <v>2006</v>
      </c>
      <c r="D785">
        <v>1</v>
      </c>
      <c r="E785" s="28">
        <v>0.3827082329</v>
      </c>
      <c r="F785" s="28">
        <v>0.791402824</v>
      </c>
    </row>
    <row r="786" spans="1:6" ht="12.75">
      <c r="A786" s="31" t="s">
        <v>0</v>
      </c>
      <c r="B786" s="31">
        <v>2</v>
      </c>
      <c r="C786">
        <v>2006</v>
      </c>
      <c r="D786">
        <v>2</v>
      </c>
      <c r="E786" s="28">
        <v>0.1706878824</v>
      </c>
      <c r="F786" s="28">
        <v>0.3616212888</v>
      </c>
    </row>
    <row r="787" spans="1:6" ht="12.75">
      <c r="A787" s="31" t="s">
        <v>0</v>
      </c>
      <c r="B787" s="31">
        <v>2</v>
      </c>
      <c r="C787">
        <v>2006</v>
      </c>
      <c r="D787">
        <v>3</v>
      </c>
      <c r="E787" s="28">
        <v>0.7709308992</v>
      </c>
      <c r="F787" s="28">
        <v>1.9226168755200002</v>
      </c>
    </row>
    <row r="788" spans="1:6" ht="12.75">
      <c r="A788" s="31" t="s">
        <v>0</v>
      </c>
      <c r="B788" s="31">
        <v>2</v>
      </c>
      <c r="C788">
        <v>2006</v>
      </c>
      <c r="D788">
        <v>4</v>
      </c>
      <c r="E788" s="28">
        <v>0.44565994019</v>
      </c>
      <c r="F788" s="28">
        <v>1.2375461428799999</v>
      </c>
    </row>
    <row r="789" spans="1:6" ht="12.75">
      <c r="A789" s="31" t="s">
        <v>0</v>
      </c>
      <c r="B789" s="31">
        <v>2</v>
      </c>
      <c r="C789">
        <v>2006</v>
      </c>
      <c r="D789">
        <v>5</v>
      </c>
      <c r="E789" s="28">
        <v>0.21698391528</v>
      </c>
      <c r="F789" s="28">
        <v>0.53557141248</v>
      </c>
    </row>
    <row r="790" spans="1:6" ht="12.75">
      <c r="A790" s="31" t="s">
        <v>0</v>
      </c>
      <c r="B790" s="31">
        <v>2</v>
      </c>
      <c r="C790">
        <v>2006</v>
      </c>
      <c r="D790">
        <v>6</v>
      </c>
      <c r="E790" s="28">
        <v>0.1557451926</v>
      </c>
      <c r="F790" s="28">
        <v>0.43389423035999997</v>
      </c>
    </row>
    <row r="791" spans="1:6" ht="12.75">
      <c r="A791" s="31" t="s">
        <v>0</v>
      </c>
      <c r="B791" s="31">
        <v>2</v>
      </c>
      <c r="C791">
        <v>2006</v>
      </c>
      <c r="D791">
        <v>7</v>
      </c>
      <c r="E791" s="28">
        <v>0.11411408099</v>
      </c>
      <c r="F791" s="28">
        <v>0.15606778649</v>
      </c>
    </row>
    <row r="792" spans="1:6" ht="12.75">
      <c r="A792" s="31" t="s">
        <v>0</v>
      </c>
      <c r="B792" s="31">
        <v>2</v>
      </c>
      <c r="C792">
        <v>2006</v>
      </c>
      <c r="D792">
        <v>8</v>
      </c>
      <c r="E792" s="28">
        <v>0.11338214517</v>
      </c>
      <c r="F792" s="28">
        <v>0.13837978413000002</v>
      </c>
    </row>
    <row r="793" spans="1:6" ht="12.75">
      <c r="A793" s="31" t="s">
        <v>0</v>
      </c>
      <c r="B793" s="31">
        <v>2</v>
      </c>
      <c r="C793">
        <v>2006</v>
      </c>
      <c r="D793">
        <v>9</v>
      </c>
      <c r="E793" s="28">
        <v>0.1056493032</v>
      </c>
      <c r="F793" s="28">
        <v>0.3182685252</v>
      </c>
    </row>
    <row r="794" spans="5:7" ht="12.75">
      <c r="E794" s="27">
        <f>AVERAGE(E2:E793)*12</f>
        <v>7.296558000962726</v>
      </c>
      <c r="F794" s="27">
        <f>AVERAGE(F2:F793)*12</f>
        <v>17.99714899289588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485 - Río Riaza desde inicio tramo piscícola en Riaza hasta fin de tramo piscícola en Ribota.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485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0.4304301196</v>
      </c>
      <c r="F6" s="9">
        <f>IF('De la BASE'!F2&gt;0,'De la BASE'!F2,'De la BASE'!F2+0.001)</f>
        <v>1.32212638272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485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1.32561229575</v>
      </c>
      <c r="F7" s="9">
        <f>IF('De la BASE'!F3&gt;0,'De la BASE'!F3,'De la BASE'!F3+0.001)</f>
        <v>3.78702634425</v>
      </c>
      <c r="G7" s="15">
        <v>14916</v>
      </c>
      <c r="H7" s="8">
        <f>CORREL(E6:E796,E7:E797)</f>
        <v>0.5011773851126922</v>
      </c>
      <c r="I7" s="8" t="s">
        <v>119</v>
      </c>
      <c r="J7" s="8"/>
      <c r="K7" s="8"/>
      <c r="L7" s="24"/>
    </row>
    <row r="8" spans="1:13" ht="12.75">
      <c r="A8" s="30" t="str">
        <f>'De la BASE'!A4</f>
        <v>485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0.68279716736</v>
      </c>
      <c r="F8" s="9">
        <f>IF('De la BASE'!F4&gt;0,'De la BASE'!F4,'De la BASE'!F4+0.001)</f>
        <v>1.45207648432</v>
      </c>
      <c r="G8" s="15">
        <v>14946</v>
      </c>
      <c r="H8" s="8">
        <f>CORREL(E486:E796,E487:E797)</f>
        <v>0.4876244089294804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485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3.36851758875</v>
      </c>
      <c r="F9" s="9">
        <f>IF('De la BASE'!F5&gt;0,'De la BASE'!F5,'De la BASE'!F5+0.001)</f>
        <v>6.23279532095</v>
      </c>
      <c r="G9" s="15">
        <v>14977</v>
      </c>
    </row>
    <row r="10" spans="1:11" ht="12.75">
      <c r="A10" s="30" t="str">
        <f>'De la BASE'!A6</f>
        <v>485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3.36757218594</v>
      </c>
      <c r="F10" s="9">
        <f>IF('De la BASE'!F6&gt;0,'De la BASE'!F6,'De la BASE'!F6+0.001)</f>
        <v>6.91635899189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485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2.17068262144</v>
      </c>
      <c r="F11" s="9">
        <f>IF('De la BASE'!F7&gt;0,'De la BASE'!F7,'De la BASE'!F7+0.001)</f>
        <v>5.378947778560001</v>
      </c>
      <c r="G11" s="15">
        <v>15036</v>
      </c>
      <c r="H11" s="8">
        <f>CORREL(F6:F796,F7:F797)</f>
        <v>0.49343156581211484</v>
      </c>
      <c r="I11" s="8" t="s">
        <v>119</v>
      </c>
      <c r="J11" s="8"/>
      <c r="K11" s="8"/>
    </row>
    <row r="12" spans="1:11" ht="12.75">
      <c r="A12" s="30" t="str">
        <f>'De la BASE'!A8</f>
        <v>485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2.01246626555</v>
      </c>
      <c r="F12" s="9">
        <f>IF('De la BASE'!F8&gt;0,'De la BASE'!F8,'De la BASE'!F8+0.001)</f>
        <v>4.756235553290001</v>
      </c>
      <c r="G12" s="15">
        <v>15067</v>
      </c>
      <c r="H12" s="8">
        <f>CORREL(F486:F796,F487:F797)</f>
        <v>0.4490866059622869</v>
      </c>
      <c r="I12" s="8" t="s">
        <v>120</v>
      </c>
      <c r="J12" s="8"/>
      <c r="K12" s="8"/>
    </row>
    <row r="13" spans="1:9" ht="12.75">
      <c r="A13" s="30" t="str">
        <f>'De la BASE'!A9</f>
        <v>485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2.57587168821</v>
      </c>
      <c r="F13" s="9">
        <f>IF('De la BASE'!F9&gt;0,'De la BASE'!F9,'De la BASE'!F9+0.001)</f>
        <v>6.47467747364</v>
      </c>
      <c r="G13" s="15">
        <v>15097</v>
      </c>
      <c r="H13" s="6"/>
      <c r="I13" s="6"/>
    </row>
    <row r="14" spans="1:13" ht="12.75">
      <c r="A14" s="30" t="str">
        <f>'De la BASE'!A10</f>
        <v>485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1.02712213944</v>
      </c>
      <c r="F14" s="9">
        <f>IF('De la BASE'!F10&gt;0,'De la BASE'!F10,'De la BASE'!F10+0.001)</f>
        <v>2.19427759296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485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0.280580343</v>
      </c>
      <c r="F15" s="9">
        <f>IF('De la BASE'!F11&gt;0,'De la BASE'!F11,'De la BASE'!F11+0.001)</f>
        <v>0.6016948071</v>
      </c>
      <c r="G15" s="15">
        <v>15158</v>
      </c>
      <c r="I15" s="7"/>
    </row>
    <row r="16" spans="1:9" ht="12.75">
      <c r="A16" s="30" t="str">
        <f>'De la BASE'!A12</f>
        <v>485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0.17313047983</v>
      </c>
      <c r="F16" s="9">
        <f>IF('De la BASE'!F12&gt;0,'De la BASE'!F12,'De la BASE'!F12+0.001)</f>
        <v>0.27380547348</v>
      </c>
      <c r="G16" s="15">
        <v>15189</v>
      </c>
      <c r="H16" s="7"/>
      <c r="I16" s="7"/>
    </row>
    <row r="17" spans="1:9" ht="12.75">
      <c r="A17" s="30" t="str">
        <f>'De la BASE'!A13</f>
        <v>485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0.13889714222</v>
      </c>
      <c r="F17" s="9">
        <f>IF('De la BASE'!F13&gt;0,'De la BASE'!F13,'De la BASE'!F13+0.001)</f>
        <v>0.30582857111</v>
      </c>
      <c r="G17" s="15">
        <v>15220</v>
      </c>
      <c r="H17" s="7"/>
      <c r="I17" s="7"/>
    </row>
    <row r="18" spans="1:9" ht="12.75">
      <c r="A18" s="30" t="str">
        <f>'De la BASE'!A14</f>
        <v>485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0.13330166276</v>
      </c>
      <c r="F18" s="9">
        <f>IF('De la BASE'!F14&gt;0,'De la BASE'!F14,'De la BASE'!F14+0.001)</f>
        <v>0.22851713616</v>
      </c>
      <c r="G18" s="15">
        <v>15250</v>
      </c>
      <c r="H18" s="7"/>
      <c r="I18" s="7"/>
    </row>
    <row r="19" spans="1:8" ht="12.75">
      <c r="A19" s="30" t="str">
        <f>'De la BASE'!A15</f>
        <v>485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0.32477850705</v>
      </c>
      <c r="F19" s="9">
        <f>IF('De la BASE'!F15&gt;0,'De la BASE'!F15,'De la BASE'!F15+0.001)</f>
        <v>0.96683619396</v>
      </c>
      <c r="G19" s="15">
        <v>15281</v>
      </c>
      <c r="H19" s="7"/>
    </row>
    <row r="20" spans="1:7" ht="12.75">
      <c r="A20" s="30" t="str">
        <f>'De la BASE'!A16</f>
        <v>485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0.35524283277</v>
      </c>
      <c r="F20" s="9">
        <f>IF('De la BASE'!F16&gt;0,'De la BASE'!F16,'De la BASE'!F16+0.001)</f>
        <v>0.60913107262</v>
      </c>
      <c r="G20" s="15">
        <v>15311</v>
      </c>
    </row>
    <row r="21" spans="1:7" ht="12.75">
      <c r="A21" s="30" t="str">
        <f>'De la BASE'!A17</f>
        <v>485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0.7228682055</v>
      </c>
      <c r="F21" s="9">
        <f>IF('De la BASE'!F17&gt;0,'De la BASE'!F17,'De la BASE'!F17+0.001)</f>
        <v>2.00416066938</v>
      </c>
      <c r="G21" s="15">
        <v>15342</v>
      </c>
    </row>
    <row r="22" spans="1:7" ht="12.75">
      <c r="A22" s="30" t="str">
        <f>'De la BASE'!A18</f>
        <v>485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0.3336134445</v>
      </c>
      <c r="F22" s="9">
        <f>IF('De la BASE'!F18&gt;0,'De la BASE'!F18,'De la BASE'!F18+0.001)</f>
        <v>0.6949579815</v>
      </c>
      <c r="G22" s="15">
        <v>15373</v>
      </c>
    </row>
    <row r="23" spans="1:7" ht="12.75">
      <c r="A23" s="30" t="str">
        <f>'De la BASE'!A19</f>
        <v>485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0.6145538828</v>
      </c>
      <c r="F23" s="9">
        <f>IF('De la BASE'!F19&gt;0,'De la BASE'!F19,'De la BASE'!F19+0.001)</f>
        <v>2.35227281465</v>
      </c>
      <c r="G23" s="15">
        <v>15401</v>
      </c>
    </row>
    <row r="24" spans="1:7" ht="12.75">
      <c r="A24" s="30" t="str">
        <f>'De la BASE'!A20</f>
        <v>485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0.73764739116</v>
      </c>
      <c r="F24" s="9">
        <f>IF('De la BASE'!F20&gt;0,'De la BASE'!F20,'De la BASE'!F20+0.001)</f>
        <v>2.34439624824</v>
      </c>
      <c r="G24" s="15">
        <v>15432</v>
      </c>
    </row>
    <row r="25" spans="1:7" ht="12.75">
      <c r="A25" s="30" t="str">
        <f>'De la BASE'!A21</f>
        <v>485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0.37032043728</v>
      </c>
      <c r="F25" s="9">
        <f>IF('De la BASE'!F21&gt;0,'De la BASE'!F21,'De la BASE'!F21+0.001)</f>
        <v>1.0797863778</v>
      </c>
      <c r="G25" s="15">
        <v>15462</v>
      </c>
    </row>
    <row r="26" spans="1:7" ht="12.75">
      <c r="A26" s="30" t="str">
        <f>'De la BASE'!A22</f>
        <v>485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0.2317960414</v>
      </c>
      <c r="F26" s="9">
        <f>IF('De la BASE'!F22&gt;0,'De la BASE'!F22,'De la BASE'!F22+0.001)</f>
        <v>0.6670544958</v>
      </c>
      <c r="G26" s="15">
        <v>15493</v>
      </c>
    </row>
    <row r="27" spans="1:7" ht="12.75">
      <c r="A27" s="30" t="str">
        <f>'De la BASE'!A23</f>
        <v>485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0.03637144392</v>
      </c>
      <c r="F27" s="9">
        <f>IF('De la BASE'!F23&gt;0,'De la BASE'!F23,'De la BASE'!F23+0.001)</f>
        <v>0.04042941504</v>
      </c>
      <c r="G27" s="15">
        <v>15523</v>
      </c>
    </row>
    <row r="28" spans="1:7" ht="12.75">
      <c r="A28" s="30" t="str">
        <f>'De la BASE'!A24</f>
        <v>485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0.34816219536</v>
      </c>
      <c r="F28" s="9">
        <f>IF('De la BASE'!F24&gt;0,'De la BASE'!F24,'De la BASE'!F24+0.001)</f>
        <v>0.9951108530999999</v>
      </c>
      <c r="G28" s="15">
        <v>15554</v>
      </c>
    </row>
    <row r="29" spans="1:7" ht="12.75">
      <c r="A29" s="30" t="str">
        <f>'De la BASE'!A25</f>
        <v>485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0.19682556044</v>
      </c>
      <c r="F29" s="9">
        <f>IF('De la BASE'!F25&gt;0,'De la BASE'!F25,'De la BASE'!F25+0.001)</f>
        <v>0.61722402536</v>
      </c>
      <c r="G29" s="15">
        <v>15585</v>
      </c>
    </row>
    <row r="30" spans="1:7" ht="12.75">
      <c r="A30" s="30" t="str">
        <f>'De la BASE'!A26</f>
        <v>485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0.39516908013</v>
      </c>
      <c r="F30" s="9">
        <f>IF('De la BASE'!F26&gt;0,'De la BASE'!F26,'De la BASE'!F26+0.001)</f>
        <v>1.32046121577</v>
      </c>
      <c r="G30" s="15">
        <v>15615</v>
      </c>
    </row>
    <row r="31" spans="1:7" ht="12.75">
      <c r="A31" s="30" t="str">
        <f>'De la BASE'!A27</f>
        <v>485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0.3242693754</v>
      </c>
      <c r="F31" s="9">
        <f>IF('De la BASE'!F27&gt;0,'De la BASE'!F27,'De la BASE'!F27+0.001)</f>
        <v>0.90095298615</v>
      </c>
      <c r="G31" s="15">
        <v>15646</v>
      </c>
    </row>
    <row r="32" spans="1:7" ht="12.75">
      <c r="A32" s="30" t="str">
        <f>'De la BASE'!A28</f>
        <v>485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0.43924490649</v>
      </c>
      <c r="F32" s="9">
        <f>IF('De la BASE'!F28&gt;0,'De la BASE'!F28,'De la BASE'!F28+0.001)</f>
        <v>1.4434098615</v>
      </c>
      <c r="G32" s="15">
        <v>15676</v>
      </c>
    </row>
    <row r="33" spans="1:7" ht="12.75">
      <c r="A33" s="30" t="str">
        <f>'De la BASE'!A29</f>
        <v>485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1.50829850242</v>
      </c>
      <c r="F33" s="9">
        <f>IF('De la BASE'!F29&gt;0,'De la BASE'!F29,'De la BASE'!F29+0.001)</f>
        <v>4.53126734186</v>
      </c>
      <c r="G33" s="15">
        <v>15707</v>
      </c>
    </row>
    <row r="34" spans="1:7" ht="12.75">
      <c r="A34" s="30" t="str">
        <f>'De la BASE'!A30</f>
        <v>485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0.59326626864</v>
      </c>
      <c r="F34" s="9">
        <f>IF('De la BASE'!F30&gt;0,'De la BASE'!F30,'De la BASE'!F30+0.001)</f>
        <v>1.3519187811</v>
      </c>
      <c r="G34" s="15">
        <v>15738</v>
      </c>
    </row>
    <row r="35" spans="1:7" ht="12.75">
      <c r="A35" s="30" t="str">
        <f>'De la BASE'!A31</f>
        <v>485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0.2297455974</v>
      </c>
      <c r="F35" s="9">
        <f>IF('De la BASE'!F31&gt;0,'De la BASE'!F31,'De la BASE'!F31+0.001)</f>
        <v>0.86052200454</v>
      </c>
      <c r="G35" s="15">
        <v>15766</v>
      </c>
    </row>
    <row r="36" spans="1:7" ht="12.75">
      <c r="A36" s="30" t="str">
        <f>'De la BASE'!A32</f>
        <v>485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0.81389019156</v>
      </c>
      <c r="F36" s="9">
        <f>IF('De la BASE'!F32&gt;0,'De la BASE'!F32,'De la BASE'!F32+0.001)</f>
        <v>2.76896269488</v>
      </c>
      <c r="G36" s="15">
        <v>15797</v>
      </c>
    </row>
    <row r="37" spans="1:7" ht="12.75">
      <c r="A37" s="30" t="str">
        <f>'De la BASE'!A33</f>
        <v>485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0.7643049891</v>
      </c>
      <c r="F37" s="9">
        <f>IF('De la BASE'!F33&gt;0,'De la BASE'!F33,'De la BASE'!F33+0.001)</f>
        <v>2.5925680347</v>
      </c>
      <c r="G37" s="15">
        <v>15827</v>
      </c>
    </row>
    <row r="38" spans="1:7" ht="12.75">
      <c r="A38" s="30" t="str">
        <f>'De la BASE'!A34</f>
        <v>485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0.0817111854</v>
      </c>
      <c r="F38" s="9">
        <f>IF('De la BASE'!F34&gt;0,'De la BASE'!F34,'De la BASE'!F34+0.001)</f>
        <v>0.16830550932</v>
      </c>
      <c r="G38" s="15">
        <v>15858</v>
      </c>
    </row>
    <row r="39" spans="1:7" ht="12.75">
      <c r="A39" s="30" t="str">
        <f>'De la BASE'!A35</f>
        <v>485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0.10442017872</v>
      </c>
      <c r="F39" s="9">
        <f>IF('De la BASE'!F35&gt;0,'De la BASE'!F35,'De la BASE'!F35+0.001)</f>
        <v>0.34715876832000003</v>
      </c>
      <c r="G39" s="15">
        <v>15888</v>
      </c>
    </row>
    <row r="40" spans="1:7" ht="12.75">
      <c r="A40" s="30" t="str">
        <f>'De la BASE'!A36</f>
        <v>485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0.0862115128</v>
      </c>
      <c r="F40" s="9">
        <f>IF('De la BASE'!F36&gt;0,'De la BASE'!F36,'De la BASE'!F36+0.001)</f>
        <v>0.1393128072</v>
      </c>
      <c r="G40" s="15">
        <v>15919</v>
      </c>
    </row>
    <row r="41" spans="1:7" ht="12.75">
      <c r="A41" s="30" t="str">
        <f>'De la BASE'!A37</f>
        <v>485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0.1093155657</v>
      </c>
      <c r="F41" s="9">
        <f>IF('De la BASE'!F37&gt;0,'De la BASE'!F37,'De la BASE'!F37+0.001)</f>
        <v>0.36609327561</v>
      </c>
      <c r="G41" s="15">
        <v>15950</v>
      </c>
    </row>
    <row r="42" spans="1:7" ht="12.75">
      <c r="A42" s="30" t="str">
        <f>'De la BASE'!A38</f>
        <v>485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0.15509404854</v>
      </c>
      <c r="F42" s="9">
        <f>IF('De la BASE'!F38&gt;0,'De la BASE'!F38,'De la BASE'!F38+0.001)</f>
        <v>0.52167998052</v>
      </c>
      <c r="G42" s="15">
        <v>15980</v>
      </c>
    </row>
    <row r="43" spans="1:7" ht="12.75">
      <c r="A43" s="30" t="str">
        <f>'De la BASE'!A39</f>
        <v>485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0.14314771956</v>
      </c>
      <c r="F43" s="9">
        <f>IF('De la BASE'!F39&gt;0,'De la BASE'!F39,'De la BASE'!F39+0.001)</f>
        <v>0.22274555454</v>
      </c>
      <c r="G43" s="15">
        <v>16011</v>
      </c>
    </row>
    <row r="44" spans="1:7" ht="12.75">
      <c r="A44" s="30" t="str">
        <f>'De la BASE'!A40</f>
        <v>485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0.65888741182</v>
      </c>
      <c r="F44" s="9">
        <f>IF('De la BASE'!F40&gt;0,'De la BASE'!F40,'De la BASE'!F40+0.001)</f>
        <v>1.76495785994</v>
      </c>
      <c r="G44" s="15">
        <v>16041</v>
      </c>
    </row>
    <row r="45" spans="1:7" ht="12.75">
      <c r="A45" s="30" t="str">
        <f>'De la BASE'!A41</f>
        <v>485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0.21204819328</v>
      </c>
      <c r="F45" s="9">
        <f>IF('De la BASE'!F41&gt;0,'De la BASE'!F41,'De la BASE'!F41+0.001)</f>
        <v>0.34281124416</v>
      </c>
      <c r="G45" s="15">
        <v>16072</v>
      </c>
    </row>
    <row r="46" spans="1:7" ht="12.75">
      <c r="A46" s="30" t="str">
        <f>'De la BASE'!A42</f>
        <v>485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0.1122954415</v>
      </c>
      <c r="F46" s="9">
        <f>IF('De la BASE'!F42&gt;0,'De la BASE'!F42,'De la BASE'!F42+0.001)</f>
        <v>0.17276221732</v>
      </c>
      <c r="G46" s="15">
        <v>16103</v>
      </c>
    </row>
    <row r="47" spans="1:7" ht="12.75">
      <c r="A47" s="30" t="str">
        <f>'De la BASE'!A43</f>
        <v>485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0.20814759618</v>
      </c>
      <c r="F47" s="9">
        <f>IF('De la BASE'!F43&gt;0,'De la BASE'!F43,'De la BASE'!F43+0.001)</f>
        <v>0.78653474016</v>
      </c>
      <c r="G47" s="15">
        <v>16132</v>
      </c>
    </row>
    <row r="48" spans="1:7" ht="12.75">
      <c r="A48" s="30" t="str">
        <f>'De la BASE'!A44</f>
        <v>485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0.42711369636</v>
      </c>
      <c r="F48" s="9">
        <f>IF('De la BASE'!F44&gt;0,'De la BASE'!F44,'De la BASE'!F44+0.001)</f>
        <v>1.68058495722</v>
      </c>
      <c r="G48" s="15">
        <v>16163</v>
      </c>
    </row>
    <row r="49" spans="1:7" ht="12.75">
      <c r="A49" s="30" t="str">
        <f>'De la BASE'!A45</f>
        <v>485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0.27906936336</v>
      </c>
      <c r="F49" s="9">
        <f>IF('De la BASE'!F45&gt;0,'De la BASE'!F45,'De la BASE'!F45+0.001)</f>
        <v>1.07851283878</v>
      </c>
      <c r="G49" s="15">
        <v>16193</v>
      </c>
    </row>
    <row r="50" spans="1:7" ht="12.75">
      <c r="A50" s="30" t="str">
        <f>'De la BASE'!A46</f>
        <v>485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0.21386289317</v>
      </c>
      <c r="F50" s="9">
        <f>IF('De la BASE'!F46&gt;0,'De la BASE'!F46,'De la BASE'!F46+0.001)</f>
        <v>0.70542296502</v>
      </c>
      <c r="G50" s="15">
        <v>16224</v>
      </c>
    </row>
    <row r="51" spans="1:7" ht="12.75">
      <c r="A51" s="30" t="str">
        <f>'De la BASE'!A47</f>
        <v>485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0.08090340212</v>
      </c>
      <c r="F51" s="9">
        <f>IF('De la BASE'!F47&gt;0,'De la BASE'!F47,'De la BASE'!F47+0.001)</f>
        <v>0.1198787641</v>
      </c>
      <c r="G51" s="15">
        <v>16254</v>
      </c>
    </row>
    <row r="52" spans="1:7" ht="12.75">
      <c r="A52" s="30" t="str">
        <f>'De la BASE'!A48</f>
        <v>485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0.0849970814</v>
      </c>
      <c r="F52" s="9">
        <f>IF('De la BASE'!F48&gt;0,'De la BASE'!F48,'De la BASE'!F48+0.001)</f>
        <v>0.1838879168</v>
      </c>
      <c r="G52" s="15">
        <v>16285</v>
      </c>
    </row>
    <row r="53" spans="1:7" ht="12.75">
      <c r="A53" s="30" t="str">
        <f>'De la BASE'!A49</f>
        <v>485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0.1035833888</v>
      </c>
      <c r="F53" s="9">
        <f>IF('De la BASE'!F49&gt;0,'De la BASE'!F49,'De la BASE'!F49+0.001)</f>
        <v>0.37794594704</v>
      </c>
      <c r="G53" s="15">
        <v>16316</v>
      </c>
    </row>
    <row r="54" spans="1:7" ht="12.75">
      <c r="A54" s="30" t="str">
        <f>'De la BASE'!A50</f>
        <v>485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0.16250310412</v>
      </c>
      <c r="F54" s="9">
        <f>IF('De la BASE'!F50&gt;0,'De la BASE'!F50,'De la BASE'!F50+0.001)</f>
        <v>0.58701049506</v>
      </c>
      <c r="G54" s="15">
        <v>16346</v>
      </c>
    </row>
    <row r="55" spans="1:7" ht="12.75">
      <c r="A55" s="30" t="str">
        <f>'De la BASE'!A51</f>
        <v>485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0.1719732905</v>
      </c>
      <c r="F55" s="9">
        <f>IF('De la BASE'!F51&gt;0,'De la BASE'!F51,'De la BASE'!F51+0.001)</f>
        <v>0.47895365056</v>
      </c>
      <c r="G55" s="15">
        <v>16377</v>
      </c>
    </row>
    <row r="56" spans="1:7" ht="12.75">
      <c r="A56" s="30" t="str">
        <f>'De la BASE'!A52</f>
        <v>485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0.43687542243</v>
      </c>
      <c r="F56" s="9">
        <f>IF('De la BASE'!F52&gt;0,'De la BASE'!F52,'De la BASE'!F52+0.001)</f>
        <v>1.31316034406</v>
      </c>
      <c r="G56" s="15">
        <v>16407</v>
      </c>
    </row>
    <row r="57" spans="1:7" ht="12.75">
      <c r="A57" s="30" t="str">
        <f>'De la BASE'!A53</f>
        <v>485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0.6325809642</v>
      </c>
      <c r="F57" s="9">
        <f>IF('De la BASE'!F53&gt;0,'De la BASE'!F53,'De la BASE'!F53+0.001)</f>
        <v>0.8741118809999999</v>
      </c>
      <c r="G57" s="15">
        <v>16438</v>
      </c>
    </row>
    <row r="58" spans="1:7" ht="12.75">
      <c r="A58" s="30" t="str">
        <f>'De la BASE'!A54</f>
        <v>485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0.21580614118</v>
      </c>
      <c r="F58" s="9">
        <f>IF('De la BASE'!F54&gt;0,'De la BASE'!F54,'De la BASE'!F54+0.001)</f>
        <v>0.52487524019</v>
      </c>
      <c r="G58" s="15">
        <v>16469</v>
      </c>
    </row>
    <row r="59" spans="1:7" ht="12.75">
      <c r="A59" s="30" t="str">
        <f>'De la BASE'!A55</f>
        <v>485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0.10017153184</v>
      </c>
      <c r="F59" s="9">
        <f>IF('De la BASE'!F55&gt;0,'De la BASE'!F55,'De la BASE'!F55+0.001)</f>
        <v>0.51693456848</v>
      </c>
      <c r="G59" s="15">
        <v>16497</v>
      </c>
    </row>
    <row r="60" spans="1:7" ht="12.75">
      <c r="A60" s="30" t="str">
        <f>'De la BASE'!A56</f>
        <v>485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0.07016025016</v>
      </c>
      <c r="F60" s="9">
        <f>IF('De la BASE'!F56&gt;0,'De la BASE'!F56,'De la BASE'!F56+0.001)</f>
        <v>0.37772320516</v>
      </c>
      <c r="G60" s="15">
        <v>16528</v>
      </c>
    </row>
    <row r="61" spans="1:7" ht="12.75">
      <c r="A61" s="30" t="str">
        <f>'De la BASE'!A57</f>
        <v>485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0.07143639165</v>
      </c>
      <c r="F61" s="9">
        <f>IF('De la BASE'!F57&gt;0,'De la BASE'!F57,'De la BASE'!F57+0.001)</f>
        <v>0.3508320559</v>
      </c>
      <c r="G61" s="15">
        <v>16558</v>
      </c>
    </row>
    <row r="62" spans="1:7" ht="12.75">
      <c r="A62" s="30" t="str">
        <f>'De la BASE'!A58</f>
        <v>485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0.09030541104</v>
      </c>
      <c r="F62" s="9">
        <f>IF('De la BASE'!F58&gt;0,'De la BASE'!F58,'De la BASE'!F58+0.001)</f>
        <v>0.37627254759</v>
      </c>
      <c r="G62" s="15">
        <v>16589</v>
      </c>
    </row>
    <row r="63" spans="1:7" ht="12.75">
      <c r="A63" s="30" t="str">
        <f>'De la BASE'!A59</f>
        <v>485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0.08652591122</v>
      </c>
      <c r="F63" s="9">
        <f>IF('De la BASE'!F59&gt;0,'De la BASE'!F59,'De la BASE'!F59+0.001)</f>
        <v>0.12360844552</v>
      </c>
      <c r="G63" s="15">
        <v>16619</v>
      </c>
    </row>
    <row r="64" spans="1:7" ht="12.75">
      <c r="A64" s="30" t="str">
        <f>'De la BASE'!A60</f>
        <v>485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0.08481554625</v>
      </c>
      <c r="F64" s="9">
        <f>IF('De la BASE'!F60&gt;0,'De la BASE'!F60,'De la BASE'!F60+0.001)</f>
        <v>0.37384716625</v>
      </c>
      <c r="G64" s="15">
        <v>16650</v>
      </c>
    </row>
    <row r="65" spans="1:7" ht="12.75">
      <c r="A65" s="30" t="str">
        <f>'De la BASE'!A61</f>
        <v>485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0.04545718419</v>
      </c>
      <c r="F65" s="9">
        <f>IF('De la BASE'!F61&gt;0,'De la BASE'!F61,'De la BASE'!F61+0.001)</f>
        <v>0.06818577672000001</v>
      </c>
      <c r="G65" s="15">
        <v>16681</v>
      </c>
    </row>
    <row r="66" spans="1:7" ht="12.75">
      <c r="A66" s="30" t="str">
        <f>'De la BASE'!A62</f>
        <v>485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0.09238118968</v>
      </c>
      <c r="F66" s="9">
        <f>IF('De la BASE'!F62&gt;0,'De la BASE'!F62,'De la BASE'!F62+0.001)</f>
        <v>0.37211246592</v>
      </c>
      <c r="G66" s="15">
        <v>16711</v>
      </c>
    </row>
    <row r="67" spans="1:7" ht="12.75">
      <c r="A67" s="30" t="str">
        <f>'De la BASE'!A63</f>
        <v>485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0.2492378943</v>
      </c>
      <c r="F67" s="9">
        <f>IF('De la BASE'!F63&gt;0,'De la BASE'!F63,'De la BASE'!F63+0.001)</f>
        <v>0.8460253491599999</v>
      </c>
      <c r="G67" s="15">
        <v>16742</v>
      </c>
    </row>
    <row r="68" spans="1:7" ht="12.75">
      <c r="A68" s="30" t="str">
        <f>'De la BASE'!A64</f>
        <v>485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2.02352884825</v>
      </c>
      <c r="F68" s="9">
        <f>IF('De la BASE'!F64&gt;0,'De la BASE'!F64,'De la BASE'!F64+0.001)</f>
        <v>6.263474330749999</v>
      </c>
      <c r="G68" s="15">
        <v>16772</v>
      </c>
    </row>
    <row r="69" spans="1:7" ht="12.75">
      <c r="A69" s="30" t="str">
        <f>'De la BASE'!A65</f>
        <v>485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0.34411375779</v>
      </c>
      <c r="F69" s="9">
        <f>IF('De la BASE'!F65&gt;0,'De la BASE'!F65,'De la BASE'!F65+0.001)</f>
        <v>0.53876396178</v>
      </c>
      <c r="G69" s="15">
        <v>16803</v>
      </c>
    </row>
    <row r="70" spans="1:7" ht="12.75">
      <c r="A70" s="30" t="str">
        <f>'De la BASE'!A66</f>
        <v>485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0.192822409</v>
      </c>
      <c r="F70" s="9">
        <f>IF('De la BASE'!F66&gt;0,'De la BASE'!F66,'De la BASE'!F66+0.001)</f>
        <v>0.4939116922</v>
      </c>
      <c r="G70" s="15">
        <v>16834</v>
      </c>
    </row>
    <row r="71" spans="1:7" ht="12.75">
      <c r="A71" s="30" t="str">
        <f>'De la BASE'!A67</f>
        <v>485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0.53472070145</v>
      </c>
      <c r="F71" s="9">
        <f>IF('De la BASE'!F67&gt;0,'De la BASE'!F67,'De la BASE'!F67+0.001)</f>
        <v>1.63169135451</v>
      </c>
      <c r="G71" s="15">
        <v>16862</v>
      </c>
    </row>
    <row r="72" spans="1:7" ht="12.75">
      <c r="A72" s="30" t="str">
        <f>'De la BASE'!A68</f>
        <v>485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1.51812994095</v>
      </c>
      <c r="F72" s="9">
        <f>IF('De la BASE'!F68&gt;0,'De la BASE'!F68,'De la BASE'!F68+0.001)</f>
        <v>4.0904649891</v>
      </c>
      <c r="G72" s="15">
        <v>16893</v>
      </c>
    </row>
    <row r="73" spans="1:7" ht="12.75">
      <c r="A73" s="30" t="str">
        <f>'De la BASE'!A69</f>
        <v>485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3.55418693028</v>
      </c>
      <c r="F73" s="9">
        <f>IF('De la BASE'!F69&gt;0,'De la BASE'!F69,'De la BASE'!F69+0.001)</f>
        <v>7.99246297926</v>
      </c>
      <c r="G73" s="15">
        <v>16923</v>
      </c>
    </row>
    <row r="74" spans="1:7" ht="12.75">
      <c r="A74" s="30" t="str">
        <f>'De la BASE'!A70</f>
        <v>485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0.4199473653</v>
      </c>
      <c r="F74" s="9">
        <f>IF('De la BASE'!F70&gt;0,'De la BASE'!F70,'De la BASE'!F70+0.001)</f>
        <v>0.6855357</v>
      </c>
      <c r="G74" s="15">
        <v>16954</v>
      </c>
    </row>
    <row r="75" spans="1:7" ht="12.75">
      <c r="A75" s="30" t="str">
        <f>'De la BASE'!A71</f>
        <v>485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0.06562977278</v>
      </c>
      <c r="F75" s="9">
        <f>IF('De la BASE'!F71&gt;0,'De la BASE'!F71,'De la BASE'!F71+0.001)</f>
        <v>0.06997378233</v>
      </c>
      <c r="G75" s="15">
        <v>16984</v>
      </c>
    </row>
    <row r="76" spans="1:7" ht="12.75">
      <c r="A76" s="30" t="str">
        <f>'De la BASE'!A72</f>
        <v>485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0.0497093024</v>
      </c>
      <c r="F76" s="9">
        <f>IF('De la BASE'!F72&gt;0,'De la BASE'!F72,'De la BASE'!F72+0.001)</f>
        <v>0.07412790720000001</v>
      </c>
      <c r="G76" s="15">
        <v>17015</v>
      </c>
    </row>
    <row r="77" spans="1:7" ht="12.75">
      <c r="A77" s="30" t="str">
        <f>'De la BASE'!A73</f>
        <v>485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0.09119151017</v>
      </c>
      <c r="F77" s="9">
        <f>IF('De la BASE'!F73&gt;0,'De la BASE'!F73,'De la BASE'!F73+0.001)</f>
        <v>0.19948142841</v>
      </c>
      <c r="G77" s="15">
        <v>17046</v>
      </c>
    </row>
    <row r="78" spans="1:7" ht="12.75">
      <c r="A78" s="30" t="str">
        <f>'De la BASE'!A74</f>
        <v>485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0.10829946189</v>
      </c>
      <c r="F78" s="9">
        <f>IF('De la BASE'!F74&gt;0,'De la BASE'!F74,'De la BASE'!F74+0.001)</f>
        <v>0.31731321030000004</v>
      </c>
      <c r="G78" s="15">
        <v>17076</v>
      </c>
    </row>
    <row r="79" spans="1:7" ht="12.75">
      <c r="A79" s="30" t="str">
        <f>'De la BASE'!A75</f>
        <v>485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0.13849772976</v>
      </c>
      <c r="F79" s="9">
        <f>IF('De la BASE'!F75&gt;0,'De la BASE'!F75,'De la BASE'!F75+0.001)</f>
        <v>0.44075113461000004</v>
      </c>
      <c r="G79" s="15">
        <v>17107</v>
      </c>
    </row>
    <row r="80" spans="1:7" ht="12.75">
      <c r="A80" s="30" t="str">
        <f>'De la BASE'!A76</f>
        <v>485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0.50337180485</v>
      </c>
      <c r="F80" s="9">
        <f>IF('De la BASE'!F76&gt;0,'De la BASE'!F76,'De la BASE'!F76+0.001)</f>
        <v>1.29698206648</v>
      </c>
      <c r="G80" s="15">
        <v>17137</v>
      </c>
    </row>
    <row r="81" spans="1:7" ht="12.75">
      <c r="A81" s="30" t="str">
        <f>'De la BASE'!A77</f>
        <v>485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0.57583535871</v>
      </c>
      <c r="F81" s="9">
        <f>IF('De la BASE'!F77&gt;0,'De la BASE'!F77,'De la BASE'!F77+0.001)</f>
        <v>1.61666936823</v>
      </c>
      <c r="G81" s="15">
        <v>17168</v>
      </c>
    </row>
    <row r="82" spans="1:7" ht="12.75">
      <c r="A82" s="30" t="str">
        <f>'De la BASE'!A78</f>
        <v>485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7.09990068706</v>
      </c>
      <c r="F82" s="9">
        <f>IF('De la BASE'!F78&gt;0,'De la BASE'!F78,'De la BASE'!F78+0.001)</f>
        <v>14.123183821</v>
      </c>
      <c r="G82" s="15">
        <v>17199</v>
      </c>
    </row>
    <row r="83" spans="1:7" ht="12.75">
      <c r="A83" s="30" t="str">
        <f>'De la BASE'!A79</f>
        <v>485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5.3551695784</v>
      </c>
      <c r="F83" s="9">
        <f>IF('De la BASE'!F79&gt;0,'De la BASE'!F79,'De la BASE'!F79+0.001)</f>
        <v>14.55943587824</v>
      </c>
      <c r="G83" s="15">
        <v>17227</v>
      </c>
    </row>
    <row r="84" spans="1:7" ht="12.75">
      <c r="A84" s="30" t="str">
        <f>'De la BASE'!A80</f>
        <v>485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2.10110514572</v>
      </c>
      <c r="F84" s="9">
        <f>IF('De la BASE'!F80&gt;0,'De la BASE'!F80,'De la BASE'!F80+0.001)</f>
        <v>5.09452065135</v>
      </c>
      <c r="G84" s="15">
        <v>17258</v>
      </c>
    </row>
    <row r="85" spans="1:7" ht="12.75">
      <c r="A85" s="30" t="str">
        <f>'De la BASE'!A81</f>
        <v>485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0.9847756725</v>
      </c>
      <c r="F85" s="9">
        <f>IF('De la BASE'!F81&gt;0,'De la BASE'!F81,'De la BASE'!F81+0.001)</f>
        <v>2.8679191287</v>
      </c>
      <c r="G85" s="15">
        <v>17288</v>
      </c>
    </row>
    <row r="86" spans="1:7" ht="12.75">
      <c r="A86" s="30" t="str">
        <f>'De la BASE'!A82</f>
        <v>485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0.42741499997</v>
      </c>
      <c r="F86" s="9">
        <f>IF('De la BASE'!F82&gt;0,'De la BASE'!F82,'De la BASE'!F82+0.001)</f>
        <v>0.8881018307699999</v>
      </c>
      <c r="G86" s="15">
        <v>17319</v>
      </c>
    </row>
    <row r="87" spans="1:7" ht="12.75">
      <c r="A87" s="30" t="str">
        <f>'De la BASE'!A83</f>
        <v>485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0.2481498061</v>
      </c>
      <c r="F87" s="9">
        <f>IF('De la BASE'!F83&gt;0,'De la BASE'!F83,'De la BASE'!F83+0.001)</f>
        <v>0.60895006325</v>
      </c>
      <c r="G87" s="15">
        <v>17349</v>
      </c>
    </row>
    <row r="88" spans="1:7" ht="12.75">
      <c r="A88" s="30" t="str">
        <f>'De la BASE'!A84</f>
        <v>485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0.0854368928</v>
      </c>
      <c r="F88" s="9">
        <f>IF('De la BASE'!F84&gt;0,'De la BASE'!F84,'De la BASE'!F84+0.001)</f>
        <v>0.1533980576</v>
      </c>
      <c r="G88" s="15">
        <v>17380</v>
      </c>
    </row>
    <row r="89" spans="1:7" ht="12.75">
      <c r="A89" s="30" t="str">
        <f>'De la BASE'!A85</f>
        <v>485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0.3138806475</v>
      </c>
      <c r="F89" s="9">
        <f>IF('De la BASE'!F85&gt;0,'De la BASE'!F85,'De la BASE'!F85+0.001)</f>
        <v>0.940487968</v>
      </c>
      <c r="G89" s="15">
        <v>17411</v>
      </c>
    </row>
    <row r="90" spans="1:7" ht="12.75">
      <c r="A90" s="30" t="str">
        <f>'De la BASE'!A86</f>
        <v>485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0.1927060275</v>
      </c>
      <c r="F90" s="9">
        <f>IF('De la BASE'!F86&gt;0,'De la BASE'!F86,'De la BASE'!F86+0.001)</f>
        <v>0.7117118353499999</v>
      </c>
      <c r="G90" s="15">
        <v>17441</v>
      </c>
    </row>
    <row r="91" spans="1:7" ht="12.75">
      <c r="A91" s="30" t="str">
        <f>'De la BASE'!A87</f>
        <v>485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0.10601311452</v>
      </c>
      <c r="F91" s="9">
        <f>IF('De la BASE'!F87&gt;0,'De la BASE'!F87,'De la BASE'!F87+0.001)</f>
        <v>0.36786885276000003</v>
      </c>
      <c r="G91" s="15">
        <v>17472</v>
      </c>
    </row>
    <row r="92" spans="1:7" ht="12.75">
      <c r="A92" s="30" t="str">
        <f>'De la BASE'!A88</f>
        <v>485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0.419355816</v>
      </c>
      <c r="F92" s="9">
        <f>IF('De la BASE'!F88&gt;0,'De la BASE'!F88,'De la BASE'!F88+0.001)</f>
        <v>1.3541489775</v>
      </c>
      <c r="G92" s="15">
        <v>17502</v>
      </c>
    </row>
    <row r="93" spans="1:7" ht="12.75">
      <c r="A93" s="30" t="str">
        <f>'De la BASE'!A89</f>
        <v>485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4.380438728</v>
      </c>
      <c r="F93" s="9">
        <f>IF('De la BASE'!F89&gt;0,'De la BASE'!F89,'De la BASE'!F89+0.001)</f>
        <v>12.1027520156</v>
      </c>
      <c r="G93" s="15">
        <v>17533</v>
      </c>
    </row>
    <row r="94" spans="1:7" ht="12.75">
      <c r="A94" s="30" t="str">
        <f>'De la BASE'!A90</f>
        <v>485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0.7013506467</v>
      </c>
      <c r="F94" s="9">
        <f>IF('De la BASE'!F90&gt;0,'De la BASE'!F90,'De la BASE'!F90+0.001)</f>
        <v>1.04409214294</v>
      </c>
      <c r="G94" s="15">
        <v>17564</v>
      </c>
    </row>
    <row r="95" spans="1:7" ht="12.75">
      <c r="A95" s="30" t="str">
        <f>'De la BASE'!A91</f>
        <v>485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0.23370862655</v>
      </c>
      <c r="F95" s="9">
        <f>IF('De la BASE'!F91&gt;0,'De la BASE'!F91,'De la BASE'!F91+0.001)</f>
        <v>0.84036528795</v>
      </c>
      <c r="G95" s="15">
        <v>17593</v>
      </c>
    </row>
    <row r="96" spans="1:7" ht="12.75">
      <c r="A96" s="30" t="str">
        <f>'De la BASE'!A92</f>
        <v>485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0.34039541602</v>
      </c>
      <c r="F96" s="9">
        <f>IF('De la BASE'!F92&gt;0,'De la BASE'!F92,'De la BASE'!F92+0.001)</f>
        <v>1.36604795767</v>
      </c>
      <c r="G96" s="15">
        <v>17624</v>
      </c>
    </row>
    <row r="97" spans="1:7" ht="12.75">
      <c r="A97" s="30" t="str">
        <f>'De la BASE'!A93</f>
        <v>485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0.69354347829</v>
      </c>
      <c r="F97" s="9">
        <f>IF('De la BASE'!F93&gt;0,'De la BASE'!F93,'De la BASE'!F93+0.001)</f>
        <v>2.35088239928</v>
      </c>
      <c r="G97" s="15">
        <v>17654</v>
      </c>
    </row>
    <row r="98" spans="1:7" ht="12.75">
      <c r="A98" s="30" t="str">
        <f>'De la BASE'!A94</f>
        <v>485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0.2479489497</v>
      </c>
      <c r="F98" s="9">
        <f>IF('De la BASE'!F94&gt;0,'De la BASE'!F94,'De la BASE'!F94+0.001)</f>
        <v>0.46692792</v>
      </c>
      <c r="G98" s="15">
        <v>17685</v>
      </c>
    </row>
    <row r="99" spans="1:7" ht="12.75">
      <c r="A99" s="30" t="str">
        <f>'De la BASE'!A95</f>
        <v>485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0.07527355659</v>
      </c>
      <c r="F99" s="9">
        <f>IF('De la BASE'!F95&gt;0,'De la BASE'!F95,'De la BASE'!F95+0.001)</f>
        <v>0.08637158113</v>
      </c>
      <c r="G99" s="15">
        <v>17715</v>
      </c>
    </row>
    <row r="100" spans="1:7" ht="12.75">
      <c r="A100" s="30" t="str">
        <f>'De la BASE'!A96</f>
        <v>485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0.07523920596</v>
      </c>
      <c r="F100" s="9">
        <f>IF('De la BASE'!F96&gt;0,'De la BASE'!F96,'De la BASE'!F96+0.001)</f>
        <v>0.08175029096</v>
      </c>
      <c r="G100" s="15">
        <v>17746</v>
      </c>
    </row>
    <row r="101" spans="1:7" ht="12.75">
      <c r="A101" s="30" t="str">
        <f>'De la BASE'!A97</f>
        <v>485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0.05954476525</v>
      </c>
      <c r="F101" s="9">
        <f>IF('De la BASE'!F97&gt;0,'De la BASE'!F97,'De la BASE'!F97+0.001)</f>
        <v>0.08518209499</v>
      </c>
      <c r="G101" s="15">
        <v>17777</v>
      </c>
    </row>
    <row r="102" spans="1:7" ht="12.75">
      <c r="A102" s="30" t="str">
        <f>'De la BASE'!A98</f>
        <v>485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0.15017035454</v>
      </c>
      <c r="F102" s="9">
        <f>IF('De la BASE'!F98&gt;0,'De la BASE'!F98,'De la BASE'!F98+0.001)</f>
        <v>0.5665517916</v>
      </c>
      <c r="G102" s="15">
        <v>17807</v>
      </c>
    </row>
    <row r="103" spans="1:7" ht="12.75">
      <c r="A103" s="30" t="str">
        <f>'De la BASE'!A99</f>
        <v>485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0.06218829552</v>
      </c>
      <c r="F103" s="9">
        <f>IF('De la BASE'!F99&gt;0,'De la BASE'!F99,'De la BASE'!F99+0.001)</f>
        <v>0.06351145008</v>
      </c>
      <c r="G103" s="15">
        <v>17838</v>
      </c>
    </row>
    <row r="104" spans="1:7" ht="12.75">
      <c r="A104" s="30" t="str">
        <f>'De la BASE'!A100</f>
        <v>485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0.20600892041</v>
      </c>
      <c r="F104" s="9">
        <f>IF('De la BASE'!F100&gt;0,'De la BASE'!F100,'De la BASE'!F100+0.001)</f>
        <v>0.78624156233</v>
      </c>
      <c r="G104" s="15">
        <v>17868</v>
      </c>
    </row>
    <row r="105" spans="1:7" ht="12.75">
      <c r="A105" s="30" t="str">
        <f>'De la BASE'!A101</f>
        <v>485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0.18083764335</v>
      </c>
      <c r="F105" s="9">
        <f>IF('De la BASE'!F101&gt;0,'De la BASE'!F101,'De la BASE'!F101+0.001)</f>
        <v>0.54335796886</v>
      </c>
      <c r="G105" s="15">
        <v>17899</v>
      </c>
    </row>
    <row r="106" spans="1:7" ht="12.75">
      <c r="A106" s="30" t="str">
        <f>'De la BASE'!A102</f>
        <v>485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0.08807126895</v>
      </c>
      <c r="F106" s="9">
        <f>IF('De la BASE'!F102&gt;0,'De la BASE'!F102,'De la BASE'!F102+0.001)</f>
        <v>0.28823324229</v>
      </c>
      <c r="G106" s="15">
        <v>17930</v>
      </c>
    </row>
    <row r="107" spans="1:7" ht="12.75">
      <c r="A107" s="30" t="str">
        <f>'De la BASE'!A103</f>
        <v>485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0.1532283696</v>
      </c>
      <c r="F107" s="9">
        <f>IF('De la BASE'!F103&gt;0,'De la BASE'!F103,'De la BASE'!F103+0.001)</f>
        <v>0.6437671536</v>
      </c>
      <c r="G107" s="15">
        <v>17958</v>
      </c>
    </row>
    <row r="108" spans="1:7" ht="12.75">
      <c r="A108" s="30" t="str">
        <f>'De la BASE'!A104</f>
        <v>485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0.11308988768</v>
      </c>
      <c r="F108" s="9">
        <f>IF('De la BASE'!F104&gt;0,'De la BASE'!F104,'De la BASE'!F104+0.001)</f>
        <v>0.56235955006</v>
      </c>
      <c r="G108" s="15">
        <v>17989</v>
      </c>
    </row>
    <row r="109" spans="1:7" ht="12.75">
      <c r="A109" s="30" t="str">
        <f>'De la BASE'!A105</f>
        <v>485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0.27749784352</v>
      </c>
      <c r="F109" s="9">
        <f>IF('De la BASE'!F105&gt;0,'De la BASE'!F105,'De la BASE'!F105+0.001)</f>
        <v>1.02791454992</v>
      </c>
      <c r="G109" s="15">
        <v>18019</v>
      </c>
    </row>
    <row r="110" spans="1:7" ht="12.75">
      <c r="A110" s="30" t="str">
        <f>'De la BASE'!A106</f>
        <v>485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0.15816935351</v>
      </c>
      <c r="F110" s="9">
        <f>IF('De la BASE'!F106&gt;0,'De la BASE'!F106,'De la BASE'!F106+0.001)</f>
        <v>0.62328121205</v>
      </c>
      <c r="G110" s="15">
        <v>18050</v>
      </c>
    </row>
    <row r="111" spans="1:7" ht="12.75">
      <c r="A111" s="30" t="str">
        <f>'De la BASE'!A107</f>
        <v>485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0.06707105775</v>
      </c>
      <c r="F111" s="9">
        <f>IF('De la BASE'!F107&gt;0,'De la BASE'!F107,'De la BASE'!F107+0.001)</f>
        <v>0.1216637793</v>
      </c>
      <c r="G111" s="15">
        <v>18080</v>
      </c>
    </row>
    <row r="112" spans="1:7" ht="12.75">
      <c r="A112" s="30" t="str">
        <f>'De la BASE'!A108</f>
        <v>485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0.06999204486</v>
      </c>
      <c r="F112" s="9">
        <f>IF('De la BASE'!F108&gt;0,'De la BASE'!F108,'De la BASE'!F108+0.001)</f>
        <v>0.19817024678</v>
      </c>
      <c r="G112" s="15">
        <v>18111</v>
      </c>
    </row>
    <row r="113" spans="1:7" ht="12.75">
      <c r="A113" s="30" t="str">
        <f>'De la BASE'!A109</f>
        <v>485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0.2432098763</v>
      </c>
      <c r="F113" s="9">
        <f>IF('De la BASE'!F109&gt;0,'De la BASE'!F109,'De la BASE'!F109+0.001)</f>
        <v>0.7235029682999999</v>
      </c>
      <c r="G113" s="15">
        <v>18142</v>
      </c>
    </row>
    <row r="114" spans="1:7" ht="12.75">
      <c r="A114" s="30" t="str">
        <f>'De la BASE'!A110</f>
        <v>485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0.20916040416</v>
      </c>
      <c r="F114" s="9">
        <f>IF('De la BASE'!F110&gt;0,'De la BASE'!F110,'De la BASE'!F110+0.001)</f>
        <v>0.54090819924</v>
      </c>
      <c r="G114" s="15">
        <v>18172</v>
      </c>
    </row>
    <row r="115" spans="1:7" ht="12.75">
      <c r="A115" s="30" t="str">
        <f>'De la BASE'!A111</f>
        <v>485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0.50758577727</v>
      </c>
      <c r="F115" s="9">
        <f>IF('De la BASE'!F111&gt;0,'De la BASE'!F111,'De la BASE'!F111+0.001)</f>
        <v>1.52875865142</v>
      </c>
      <c r="G115" s="15">
        <v>18203</v>
      </c>
    </row>
    <row r="116" spans="1:7" ht="12.75">
      <c r="A116" s="30" t="str">
        <f>'De la BASE'!A112</f>
        <v>485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0.52674671346</v>
      </c>
      <c r="F116" s="9">
        <f>IF('De la BASE'!F112&gt;0,'De la BASE'!F112,'De la BASE'!F112+0.001)</f>
        <v>1.55309490512</v>
      </c>
      <c r="G116" s="15">
        <v>18233</v>
      </c>
    </row>
    <row r="117" spans="1:7" ht="12.75">
      <c r="A117" s="30" t="str">
        <f>'De la BASE'!A113</f>
        <v>485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0.19752093416</v>
      </c>
      <c r="F117" s="9">
        <f>IF('De la BASE'!F113&gt;0,'De la BASE'!F113,'De la BASE'!F113+0.001)</f>
        <v>0.47290281743</v>
      </c>
      <c r="G117" s="15">
        <v>18264</v>
      </c>
    </row>
    <row r="118" spans="1:7" ht="12.75">
      <c r="A118" s="30" t="str">
        <f>'De la BASE'!A114</f>
        <v>485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0.1622983868</v>
      </c>
      <c r="F118" s="9">
        <f>IF('De la BASE'!F114&gt;0,'De la BASE'!F114,'De la BASE'!F114+0.001)</f>
        <v>0.4575971394</v>
      </c>
      <c r="G118" s="15">
        <v>18295</v>
      </c>
    </row>
    <row r="119" spans="1:7" ht="12.75">
      <c r="A119" s="30" t="str">
        <f>'De la BASE'!A115</f>
        <v>485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0.13382205736</v>
      </c>
      <c r="F119" s="9">
        <f>IF('De la BASE'!F115&gt;0,'De la BASE'!F115,'De la BASE'!F115+0.001)</f>
        <v>0.54531133712</v>
      </c>
      <c r="G119" s="15">
        <v>18323</v>
      </c>
    </row>
    <row r="120" spans="1:7" ht="12.75">
      <c r="A120" s="30" t="str">
        <f>'De la BASE'!A116</f>
        <v>485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0.1625523921</v>
      </c>
      <c r="F120" s="9">
        <f>IF('De la BASE'!F116&gt;0,'De la BASE'!F116,'De la BASE'!F116+0.001)</f>
        <v>0.7238661229100001</v>
      </c>
      <c r="G120" s="15">
        <v>18354</v>
      </c>
    </row>
    <row r="121" spans="1:7" ht="12.75">
      <c r="A121" s="30" t="str">
        <f>'De la BASE'!A117</f>
        <v>485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0.19867053234</v>
      </c>
      <c r="F121" s="9">
        <f>IF('De la BASE'!F117&gt;0,'De la BASE'!F117,'De la BASE'!F117+0.001)</f>
        <v>0.65438444565</v>
      </c>
      <c r="G121" s="15">
        <v>18384</v>
      </c>
    </row>
    <row r="122" spans="1:7" ht="12.75">
      <c r="A122" s="30" t="str">
        <f>'De la BASE'!A118</f>
        <v>485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0.13116810693</v>
      </c>
      <c r="F122" s="9">
        <f>IF('De la BASE'!F118&gt;0,'De la BASE'!F118,'De la BASE'!F118+0.001)</f>
        <v>0.39715802847000004</v>
      </c>
      <c r="G122" s="15">
        <v>18415</v>
      </c>
    </row>
    <row r="123" spans="1:7" ht="12.75">
      <c r="A123" s="30" t="str">
        <f>'De la BASE'!A119</f>
        <v>485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0.05872093035</v>
      </c>
      <c r="F123" s="9">
        <f>IF('De la BASE'!F119&gt;0,'De la BASE'!F119,'De la BASE'!F119+0.001)</f>
        <v>0.09395348855999999</v>
      </c>
      <c r="G123" s="15">
        <v>18445</v>
      </c>
    </row>
    <row r="124" spans="1:7" ht="12.75">
      <c r="A124" s="30" t="str">
        <f>'De la BASE'!A120</f>
        <v>485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0.06353666858</v>
      </c>
      <c r="F124" s="9">
        <f>IF('De la BASE'!F120&gt;0,'De la BASE'!F120,'De la BASE'!F120+0.001)</f>
        <v>0.12424948607</v>
      </c>
      <c r="G124" s="15">
        <v>18476</v>
      </c>
    </row>
    <row r="125" spans="1:7" ht="12.75">
      <c r="A125" s="30" t="str">
        <f>'De la BASE'!A121</f>
        <v>485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0.07154605312</v>
      </c>
      <c r="F125" s="9">
        <f>IF('De la BASE'!F121&gt;0,'De la BASE'!F121,'De la BASE'!F121+0.001)</f>
        <v>0.18220394804</v>
      </c>
      <c r="G125" s="15">
        <v>18507</v>
      </c>
    </row>
    <row r="126" spans="1:7" ht="12.75">
      <c r="A126" s="30" t="str">
        <f>'De la BASE'!A122</f>
        <v>485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0.18636644082</v>
      </c>
      <c r="F126" s="9">
        <f>IF('De la BASE'!F122&gt;0,'De la BASE'!F122,'De la BASE'!F122+0.001)</f>
        <v>0.64737816243</v>
      </c>
      <c r="G126" s="15">
        <v>18537</v>
      </c>
    </row>
    <row r="127" spans="1:7" ht="12.75">
      <c r="A127" s="30" t="str">
        <f>'De la BASE'!A123</f>
        <v>485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0.24920302008</v>
      </c>
      <c r="F127" s="9">
        <f>IF('De la BASE'!F123&gt;0,'De la BASE'!F123,'De la BASE'!F123+0.001)</f>
        <v>0.82350357852</v>
      </c>
      <c r="G127" s="15">
        <v>18568</v>
      </c>
    </row>
    <row r="128" spans="1:7" ht="12.75">
      <c r="A128" s="30" t="str">
        <f>'De la BASE'!A124</f>
        <v>485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0.87968079276</v>
      </c>
      <c r="F128" s="9">
        <f>IF('De la BASE'!F124&gt;0,'De la BASE'!F124,'De la BASE'!F124+0.001)</f>
        <v>2.35804072392</v>
      </c>
      <c r="G128" s="15">
        <v>18598</v>
      </c>
    </row>
    <row r="129" spans="1:7" ht="12.75">
      <c r="A129" s="30" t="str">
        <f>'De la BASE'!A125</f>
        <v>485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1.89218566296</v>
      </c>
      <c r="F129" s="9">
        <f>IF('De la BASE'!F125&gt;0,'De la BASE'!F125,'De la BASE'!F125+0.001)</f>
        <v>4.7304641574</v>
      </c>
      <c r="G129" s="15">
        <v>18629</v>
      </c>
    </row>
    <row r="130" spans="1:7" ht="12.75">
      <c r="A130" s="30" t="str">
        <f>'De la BASE'!A126</f>
        <v>485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6.72788508272</v>
      </c>
      <c r="F130" s="9">
        <f>IF('De la BASE'!F126&gt;0,'De la BASE'!F126,'De la BASE'!F126+0.001)</f>
        <v>13.1529584661</v>
      </c>
      <c r="G130" s="15">
        <v>18660</v>
      </c>
    </row>
    <row r="131" spans="1:7" ht="12.75">
      <c r="A131" s="30" t="str">
        <f>'De la BASE'!A127</f>
        <v>485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3.7670813037</v>
      </c>
      <c r="F131" s="9">
        <f>IF('De la BASE'!F127&gt;0,'De la BASE'!F127,'De la BASE'!F127+0.001)</f>
        <v>9.7669493298</v>
      </c>
      <c r="G131" s="15">
        <v>18688</v>
      </c>
    </row>
    <row r="132" spans="1:7" ht="12.75">
      <c r="A132" s="30" t="str">
        <f>'De la BASE'!A128</f>
        <v>485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0.44154045783</v>
      </c>
      <c r="F132" s="9">
        <f>IF('De la BASE'!F128&gt;0,'De la BASE'!F128,'De la BASE'!F128+0.001)</f>
        <v>1.31538279672</v>
      </c>
      <c r="G132" s="15">
        <v>18719</v>
      </c>
    </row>
    <row r="133" spans="1:7" ht="12.75">
      <c r="A133" s="30" t="str">
        <f>'De la BASE'!A129</f>
        <v>485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0.1293483602</v>
      </c>
      <c r="F133" s="9">
        <f>IF('De la BASE'!F129&gt;0,'De la BASE'!F129,'De la BASE'!F129+0.001)</f>
        <v>0.37169642214</v>
      </c>
      <c r="G133" s="15">
        <v>18749</v>
      </c>
    </row>
    <row r="134" spans="1:7" ht="12.75">
      <c r="A134" s="30" t="str">
        <f>'De la BASE'!A130</f>
        <v>485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0.31596786</v>
      </c>
      <c r="F134" s="9">
        <f>IF('De la BASE'!F130&gt;0,'De la BASE'!F130,'De la BASE'!F130+0.001)</f>
        <v>0.7846181732999999</v>
      </c>
      <c r="G134" s="15">
        <v>18780</v>
      </c>
    </row>
    <row r="135" spans="1:7" ht="12.75">
      <c r="A135" s="30" t="str">
        <f>'De la BASE'!A131</f>
        <v>485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0.11528061504</v>
      </c>
      <c r="F135" s="9">
        <f>IF('De la BASE'!F131&gt;0,'De la BASE'!F131,'De la BASE'!F131+0.001)</f>
        <v>0.18461021568000002</v>
      </c>
      <c r="G135" s="15">
        <v>18810</v>
      </c>
    </row>
    <row r="136" spans="1:7" ht="12.75">
      <c r="A136" s="30" t="str">
        <f>'De la BASE'!A132</f>
        <v>485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0.26824324496</v>
      </c>
      <c r="F136" s="9">
        <f>IF('De la BASE'!F132&gt;0,'De la BASE'!F132,'De la BASE'!F132+0.001)</f>
        <v>0.58921015829</v>
      </c>
      <c r="G136" s="15">
        <v>18841</v>
      </c>
    </row>
    <row r="137" spans="1:7" ht="12.75">
      <c r="A137" s="30" t="str">
        <f>'De la BASE'!A133</f>
        <v>485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0.21324500582</v>
      </c>
      <c r="F137" s="9">
        <f>IF('De la BASE'!F133&gt;0,'De la BASE'!F133,'De la BASE'!F133+0.001)</f>
        <v>0.64533333414</v>
      </c>
      <c r="G137" s="15">
        <v>18872</v>
      </c>
    </row>
    <row r="138" spans="1:7" ht="12.75">
      <c r="A138" s="30" t="str">
        <f>'De la BASE'!A134</f>
        <v>485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0.1485341515</v>
      </c>
      <c r="F138" s="9">
        <f>IF('De la BASE'!F134&gt;0,'De la BASE'!F134,'De la BASE'!F134+0.001)</f>
        <v>0.5083128905900001</v>
      </c>
      <c r="G138" s="15">
        <v>18902</v>
      </c>
    </row>
    <row r="139" spans="1:7" ht="12.75">
      <c r="A139" s="30" t="str">
        <f>'De la BASE'!A135</f>
        <v>485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0.550914798</v>
      </c>
      <c r="F139" s="9">
        <f>IF('De la BASE'!F135&gt;0,'De la BASE'!F135,'De la BASE'!F135+0.001)</f>
        <v>1.861394899</v>
      </c>
      <c r="G139" s="15">
        <v>18933</v>
      </c>
    </row>
    <row r="140" spans="1:7" ht="12.75">
      <c r="A140" s="30" t="str">
        <f>'De la BASE'!A136</f>
        <v>485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1.49668057392</v>
      </c>
      <c r="F140" s="9">
        <f>IF('De la BASE'!F136&gt;0,'De la BASE'!F136,'De la BASE'!F136+0.001)</f>
        <v>4.6786155192</v>
      </c>
      <c r="G140" s="15">
        <v>18963</v>
      </c>
    </row>
    <row r="141" spans="1:7" ht="12.75">
      <c r="A141" s="30" t="str">
        <f>'De la BASE'!A137</f>
        <v>485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1.79905597765</v>
      </c>
      <c r="F141" s="9">
        <f>IF('De la BASE'!F137&gt;0,'De la BASE'!F137,'De la BASE'!F137+0.001)</f>
        <v>4.01178920465</v>
      </c>
      <c r="G141" s="15">
        <v>18994</v>
      </c>
    </row>
    <row r="142" spans="1:7" ht="12.75">
      <c r="A142" s="30" t="str">
        <f>'De la BASE'!A138</f>
        <v>485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0.86542174186</v>
      </c>
      <c r="F142" s="9">
        <f>IF('De la BASE'!F138&gt;0,'De la BASE'!F138,'De la BASE'!F138+0.001)</f>
        <v>2.23629453728</v>
      </c>
      <c r="G142" s="15">
        <v>19025</v>
      </c>
    </row>
    <row r="143" spans="1:7" ht="12.75">
      <c r="A143" s="30" t="str">
        <f>'De la BASE'!A139</f>
        <v>485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0.4461784705</v>
      </c>
      <c r="F143" s="9">
        <f>IF('De la BASE'!F139&gt;0,'De la BASE'!F139,'De la BASE'!F139+0.001)</f>
        <v>1.4307357449</v>
      </c>
      <c r="G143" s="15">
        <v>19054</v>
      </c>
    </row>
    <row r="144" spans="1:7" ht="12.75">
      <c r="A144" s="30" t="str">
        <f>'De la BASE'!A140</f>
        <v>485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0.36508047614</v>
      </c>
      <c r="F144" s="9">
        <f>IF('De la BASE'!F140&gt;0,'De la BASE'!F140,'De la BASE'!F140+0.001)</f>
        <v>1.14309705894</v>
      </c>
      <c r="G144" s="15">
        <v>19085</v>
      </c>
    </row>
    <row r="145" spans="1:7" ht="12.75">
      <c r="A145" s="30" t="str">
        <f>'De la BASE'!A141</f>
        <v>485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0.27577859625</v>
      </c>
      <c r="F145" s="9">
        <f>IF('De la BASE'!F141&gt;0,'De la BASE'!F141,'De la BASE'!F141+0.001)</f>
        <v>0.88171007955</v>
      </c>
      <c r="G145" s="15">
        <v>19115</v>
      </c>
    </row>
    <row r="146" spans="1:7" ht="12.75">
      <c r="A146" s="30" t="str">
        <f>'De la BASE'!A142</f>
        <v>485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0.07038677792</v>
      </c>
      <c r="F146" s="9">
        <f>IF('De la BASE'!F142&gt;0,'De la BASE'!F142,'De la BASE'!F142+0.001)</f>
        <v>0.15373285349</v>
      </c>
      <c r="G146" s="15">
        <v>19146</v>
      </c>
    </row>
    <row r="147" spans="1:7" ht="12.75">
      <c r="A147" s="30" t="str">
        <f>'De la BASE'!A143</f>
        <v>485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0.10102696891</v>
      </c>
      <c r="F147" s="9">
        <f>IF('De la BASE'!F143&gt;0,'De la BASE'!F143,'De la BASE'!F143+0.001)</f>
        <v>0.30791128984</v>
      </c>
      <c r="G147" s="15">
        <v>19176</v>
      </c>
    </row>
    <row r="148" spans="1:7" ht="12.75">
      <c r="A148" s="30" t="str">
        <f>'De la BASE'!A144</f>
        <v>485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0.10079282493</v>
      </c>
      <c r="F148" s="9">
        <f>IF('De la BASE'!F144&gt;0,'De la BASE'!F144,'De la BASE'!F144+0.001)</f>
        <v>0.26096178762</v>
      </c>
      <c r="G148" s="15">
        <v>19207</v>
      </c>
    </row>
    <row r="149" spans="1:7" ht="12.75">
      <c r="A149" s="30" t="str">
        <f>'De la BASE'!A145</f>
        <v>485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0.11792634139</v>
      </c>
      <c r="F149" s="9">
        <f>IF('De la BASE'!F145&gt;0,'De la BASE'!F145,'De la BASE'!F145+0.001)</f>
        <v>0.35072591411</v>
      </c>
      <c r="G149" s="15">
        <v>19238</v>
      </c>
    </row>
    <row r="150" spans="1:7" ht="12.75">
      <c r="A150" s="30" t="str">
        <f>'De la BASE'!A146</f>
        <v>485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0.16387131024</v>
      </c>
      <c r="F150" s="9">
        <f>IF('De la BASE'!F146&gt;0,'De la BASE'!F146,'De la BASE'!F146+0.001)</f>
        <v>0.5249242224</v>
      </c>
      <c r="G150" s="15">
        <v>19268</v>
      </c>
    </row>
    <row r="151" spans="1:7" ht="12.75">
      <c r="A151" s="30" t="str">
        <f>'De la BASE'!A147</f>
        <v>485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0.2120253804</v>
      </c>
      <c r="F151" s="9">
        <f>IF('De la BASE'!F147&gt;0,'De la BASE'!F147,'De la BASE'!F147+0.001)</f>
        <v>0.70649238588</v>
      </c>
      <c r="G151" s="15">
        <v>19299</v>
      </c>
    </row>
    <row r="152" spans="1:7" ht="12.75">
      <c r="A152" s="30" t="str">
        <f>'De la BASE'!A148</f>
        <v>485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0.67477087502</v>
      </c>
      <c r="F152" s="9">
        <f>IF('De la BASE'!F148&gt;0,'De la BASE'!F148,'De la BASE'!F148+0.001)</f>
        <v>2.04102124159</v>
      </c>
      <c r="G152" s="15">
        <v>19329</v>
      </c>
    </row>
    <row r="153" spans="1:7" ht="12.75">
      <c r="A153" s="30" t="str">
        <f>'De la BASE'!A149</f>
        <v>485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0.55208647256</v>
      </c>
      <c r="F153" s="9">
        <f>IF('De la BASE'!F149&gt;0,'De la BASE'!F149,'De la BASE'!F149+0.001)</f>
        <v>1.33680285214</v>
      </c>
      <c r="G153" s="15">
        <v>19360</v>
      </c>
    </row>
    <row r="154" spans="1:7" ht="12.75">
      <c r="A154" s="30" t="str">
        <f>'De la BASE'!A150</f>
        <v>485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0.71489414445</v>
      </c>
      <c r="F154" s="9">
        <f>IF('De la BASE'!F150&gt;0,'De la BASE'!F150,'De la BASE'!F150+0.001)</f>
        <v>1.8640697786699998</v>
      </c>
      <c r="G154" s="15">
        <v>19391</v>
      </c>
    </row>
    <row r="155" spans="1:7" ht="12.75">
      <c r="A155" s="30" t="str">
        <f>'De la BASE'!A151</f>
        <v>485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0.20023912605</v>
      </c>
      <c r="F155" s="9">
        <f>IF('De la BASE'!F151&gt;0,'De la BASE'!F151,'De la BASE'!F151+0.001)</f>
        <v>1.1364220575</v>
      </c>
      <c r="G155" s="15">
        <v>19419</v>
      </c>
    </row>
    <row r="156" spans="1:7" ht="12.75">
      <c r="A156" s="30" t="str">
        <f>'De la BASE'!A152</f>
        <v>485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0.1878925032</v>
      </c>
      <c r="F156" s="9">
        <f>IF('De la BASE'!F152&gt;0,'De la BASE'!F152,'De la BASE'!F152+0.001)</f>
        <v>0.660192876</v>
      </c>
      <c r="G156" s="15">
        <v>19450</v>
      </c>
    </row>
    <row r="157" spans="1:7" ht="12.75">
      <c r="A157" s="30" t="str">
        <f>'De la BASE'!A153</f>
        <v>485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0.1382608695</v>
      </c>
      <c r="F157" s="9">
        <f>IF('De la BASE'!F153&gt;0,'De la BASE'!F153,'De la BASE'!F153+0.001)</f>
        <v>0.5028260874</v>
      </c>
      <c r="G157" s="15">
        <v>19480</v>
      </c>
    </row>
    <row r="158" spans="1:7" ht="12.75">
      <c r="A158" s="30" t="str">
        <f>'De la BASE'!A154</f>
        <v>485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0.0965324961</v>
      </c>
      <c r="F158" s="9">
        <f>IF('De la BASE'!F154&gt;0,'De la BASE'!F154,'De la BASE'!F154+0.001)</f>
        <v>0.2607937776</v>
      </c>
      <c r="G158" s="15">
        <v>19511</v>
      </c>
    </row>
    <row r="159" spans="1:7" ht="12.75">
      <c r="A159" s="30" t="str">
        <f>'De la BASE'!A155</f>
        <v>485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0.04400869356</v>
      </c>
      <c r="F159" s="9">
        <f>IF('De la BASE'!F155&gt;0,'De la BASE'!F155,'De la BASE'!F155+0.001)</f>
        <v>0.05665298212</v>
      </c>
      <c r="G159" s="15">
        <v>19541</v>
      </c>
    </row>
    <row r="160" spans="1:7" ht="12.75">
      <c r="A160" s="30" t="str">
        <f>'De la BASE'!A156</f>
        <v>485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0.05604528888</v>
      </c>
      <c r="F160" s="9">
        <f>IF('De la BASE'!F156&gt;0,'De la BASE'!F156,'De la BASE'!F156+0.001)</f>
        <v>0.06827335200000001</v>
      </c>
      <c r="G160" s="15">
        <v>19572</v>
      </c>
    </row>
    <row r="161" spans="1:7" ht="12.75">
      <c r="A161" s="30" t="str">
        <f>'De la BASE'!A157</f>
        <v>485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0.10880052834</v>
      </c>
      <c r="F161" s="9">
        <f>IF('De la BASE'!F157&gt;0,'De la BASE'!F157,'De la BASE'!F157+0.001)</f>
        <v>0.33168031656</v>
      </c>
      <c r="G161" s="15">
        <v>19603</v>
      </c>
    </row>
    <row r="162" spans="1:7" ht="12.75">
      <c r="A162" s="30" t="str">
        <f>'De la BASE'!A158</f>
        <v>485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0.09421380423</v>
      </c>
      <c r="F162" s="9">
        <f>IF('De la BASE'!F158&gt;0,'De la BASE'!F158,'De la BASE'!F158+0.001)</f>
        <v>0.31017878073</v>
      </c>
      <c r="G162" s="15">
        <v>19633</v>
      </c>
    </row>
    <row r="163" spans="1:7" ht="12.75">
      <c r="A163" s="30" t="str">
        <f>'De la BASE'!A159</f>
        <v>485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0.14017730553</v>
      </c>
      <c r="F163" s="9">
        <f>IF('De la BASE'!F159&gt;0,'De la BASE'!F159,'De la BASE'!F159+0.001)</f>
        <v>0.39107092247999997</v>
      </c>
      <c r="G163" s="15">
        <v>19664</v>
      </c>
    </row>
    <row r="164" spans="1:7" ht="12.75">
      <c r="A164" s="30" t="str">
        <f>'De la BASE'!A160</f>
        <v>485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0.30299136868</v>
      </c>
      <c r="F164" s="9">
        <f>IF('De la BASE'!F160&gt;0,'De la BASE'!F160,'De la BASE'!F160+0.001)</f>
        <v>1.05874824594</v>
      </c>
      <c r="G164" s="15">
        <v>19694</v>
      </c>
    </row>
    <row r="165" spans="1:7" ht="12.75">
      <c r="A165" s="30" t="str">
        <f>'De la BASE'!A161</f>
        <v>485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0.77856714112</v>
      </c>
      <c r="F165" s="9">
        <f>IF('De la BASE'!F161&gt;0,'De la BASE'!F161,'De la BASE'!F161+0.001)</f>
        <v>1.64152091396</v>
      </c>
      <c r="G165" s="15">
        <v>19725</v>
      </c>
    </row>
    <row r="166" spans="1:7" ht="12.75">
      <c r="A166" s="30" t="str">
        <f>'De la BASE'!A162</f>
        <v>485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0.36818181855</v>
      </c>
      <c r="F166" s="9">
        <f>IF('De la BASE'!F162&gt;0,'De la BASE'!F162,'De la BASE'!F162+0.001)</f>
        <v>0.93120899859</v>
      </c>
      <c r="G166" s="15">
        <v>19756</v>
      </c>
    </row>
    <row r="167" spans="1:7" ht="12.75">
      <c r="A167" s="30" t="str">
        <f>'De la BASE'!A163</f>
        <v>485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0.24584485728</v>
      </c>
      <c r="F167" s="9">
        <f>IF('De la BASE'!F163&gt;0,'De la BASE'!F163,'De la BASE'!F163+0.001)</f>
        <v>0.6751777005599999</v>
      </c>
      <c r="G167" s="15">
        <v>19784</v>
      </c>
    </row>
    <row r="168" spans="1:7" ht="12.75">
      <c r="A168" s="30" t="str">
        <f>'De la BASE'!A164</f>
        <v>485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0.11792766306</v>
      </c>
      <c r="F168" s="9">
        <f>IF('De la BASE'!F164&gt;0,'De la BASE'!F164,'De la BASE'!F164+0.001)</f>
        <v>0.38907624612</v>
      </c>
      <c r="G168" s="15">
        <v>19815</v>
      </c>
    </row>
    <row r="169" spans="1:7" ht="12.75">
      <c r="A169" s="30" t="str">
        <f>'De la BASE'!A165</f>
        <v>485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0.14891326416</v>
      </c>
      <c r="F169" s="9">
        <f>IF('De la BASE'!F165&gt;0,'De la BASE'!F165,'De la BASE'!F165+0.001)</f>
        <v>0.41847249888</v>
      </c>
      <c r="G169" s="15">
        <v>19845</v>
      </c>
    </row>
    <row r="170" spans="1:7" ht="12.75">
      <c r="A170" s="30" t="str">
        <f>'De la BASE'!A166</f>
        <v>485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0.09144389952</v>
      </c>
      <c r="F170" s="9">
        <f>IF('De la BASE'!F166&gt;0,'De la BASE'!F166,'De la BASE'!F166+0.001)</f>
        <v>0.22225168586</v>
      </c>
      <c r="G170" s="15">
        <v>19876</v>
      </c>
    </row>
    <row r="171" spans="1:7" ht="12.75">
      <c r="A171" s="30" t="str">
        <f>'De la BASE'!A167</f>
        <v>485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0.08637626052</v>
      </c>
      <c r="F171" s="9">
        <f>IF('De la BASE'!F167&gt;0,'De la BASE'!F167,'De la BASE'!F167+0.001)</f>
        <v>0.10771923228</v>
      </c>
      <c r="G171" s="15">
        <v>19906</v>
      </c>
    </row>
    <row r="172" spans="1:7" ht="12.75">
      <c r="A172" s="30" t="str">
        <f>'De la BASE'!A168</f>
        <v>485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0.17405719665</v>
      </c>
      <c r="F172" s="9">
        <f>IF('De la BASE'!F168&gt;0,'De la BASE'!F168,'De la BASE'!F168+0.001)</f>
        <v>0.27482715135</v>
      </c>
      <c r="G172" s="15">
        <v>19937</v>
      </c>
    </row>
    <row r="173" spans="1:7" ht="12.75">
      <c r="A173" s="30" t="str">
        <f>'De la BASE'!A169</f>
        <v>485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0.1679132909</v>
      </c>
      <c r="F173" s="9">
        <f>IF('De la BASE'!F169&gt;0,'De la BASE'!F169,'De la BASE'!F169+0.001)</f>
        <v>0.28658885040000004</v>
      </c>
      <c r="G173" s="15">
        <v>19968</v>
      </c>
    </row>
    <row r="174" spans="1:7" ht="12.75">
      <c r="A174" s="30" t="str">
        <f>'De la BASE'!A170</f>
        <v>485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0.22156616724</v>
      </c>
      <c r="F174" s="9">
        <f>IF('De la BASE'!F170&gt;0,'De la BASE'!F170,'De la BASE'!F170+0.001)</f>
        <v>0.7189931805</v>
      </c>
      <c r="G174" s="15">
        <v>19998</v>
      </c>
    </row>
    <row r="175" spans="1:7" ht="12.75">
      <c r="A175" s="30" t="str">
        <f>'De la BASE'!A171</f>
        <v>485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0.36791661584</v>
      </c>
      <c r="F175" s="9">
        <f>IF('De la BASE'!F171&gt;0,'De la BASE'!F171,'De la BASE'!F171+0.001)</f>
        <v>1.1713046606400002</v>
      </c>
      <c r="G175" s="15">
        <v>20029</v>
      </c>
    </row>
    <row r="176" spans="1:7" ht="12.75">
      <c r="A176" s="30" t="str">
        <f>'De la BASE'!A172</f>
        <v>485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0.41379929452</v>
      </c>
      <c r="F176" s="9">
        <f>IF('De la BASE'!F172&gt;0,'De la BASE'!F172,'De la BASE'!F172+0.001)</f>
        <v>0.90692113609</v>
      </c>
      <c r="G176" s="15">
        <v>20059</v>
      </c>
    </row>
    <row r="177" spans="1:7" ht="12.75">
      <c r="A177" s="30" t="str">
        <f>'De la BASE'!A173</f>
        <v>485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0.95900756798</v>
      </c>
      <c r="F177" s="9">
        <f>IF('De la BASE'!F173&gt;0,'De la BASE'!F173,'De la BASE'!F173+0.001)</f>
        <v>2.32526225624</v>
      </c>
      <c r="G177" s="15">
        <v>20090</v>
      </c>
    </row>
    <row r="178" spans="1:7" ht="12.75">
      <c r="A178" s="30" t="str">
        <f>'De la BASE'!A174</f>
        <v>485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4.25464657267</v>
      </c>
      <c r="F178" s="9">
        <f>IF('De la BASE'!F174&gt;0,'De la BASE'!F174,'De la BASE'!F174+0.001)</f>
        <v>8.4074832889</v>
      </c>
      <c r="G178" s="15">
        <v>20121</v>
      </c>
    </row>
    <row r="179" spans="1:7" ht="12.75">
      <c r="A179" s="30" t="str">
        <f>'De la BASE'!A175</f>
        <v>485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0.95625569088</v>
      </c>
      <c r="F179" s="9">
        <f>IF('De la BASE'!F175&gt;0,'De la BASE'!F175,'De la BASE'!F175+0.001)</f>
        <v>2.4135386016</v>
      </c>
      <c r="G179" s="15">
        <v>20149</v>
      </c>
    </row>
    <row r="180" spans="1:7" ht="12.75">
      <c r="A180" s="30" t="str">
        <f>'De la BASE'!A176</f>
        <v>485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0.364644288</v>
      </c>
      <c r="F180" s="9">
        <f>IF('De la BASE'!F176&gt;0,'De la BASE'!F176,'De la BASE'!F176+0.001)</f>
        <v>0.9710941959999999</v>
      </c>
      <c r="G180" s="15">
        <v>20180</v>
      </c>
    </row>
    <row r="181" spans="1:7" ht="12.75">
      <c r="A181" s="30" t="str">
        <f>'De la BASE'!A177</f>
        <v>485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0.21059359664</v>
      </c>
      <c r="F181" s="9">
        <f>IF('De la BASE'!F177&gt;0,'De la BASE'!F177,'De la BASE'!F177+0.001)</f>
        <v>0.5680718017799999</v>
      </c>
      <c r="G181" s="15">
        <v>20210</v>
      </c>
    </row>
    <row r="182" spans="1:7" ht="12.75">
      <c r="A182" s="30" t="str">
        <f>'De la BASE'!A178</f>
        <v>485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0.13637545089</v>
      </c>
      <c r="F182" s="9">
        <f>IF('De la BASE'!F178&gt;0,'De la BASE'!F178,'De la BASE'!F178+0.001)</f>
        <v>0.27573722526</v>
      </c>
      <c r="G182" s="15">
        <v>20241</v>
      </c>
    </row>
    <row r="183" spans="1:7" ht="12.75">
      <c r="A183" s="30" t="str">
        <f>'De la BASE'!A179</f>
        <v>485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0.1365220605</v>
      </c>
      <c r="F183" s="9">
        <f>IF('De la BASE'!F179&gt;0,'De la BASE'!F179,'De la BASE'!F179+0.001)</f>
        <v>0.2426770479</v>
      </c>
      <c r="G183" s="15">
        <v>20271</v>
      </c>
    </row>
    <row r="184" spans="1:7" ht="12.75">
      <c r="A184" s="30" t="str">
        <f>'De la BASE'!A180</f>
        <v>485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0.1506045678</v>
      </c>
      <c r="F184" s="9">
        <f>IF('De la BASE'!F180&gt;0,'De la BASE'!F180,'De la BASE'!F180+0.001)</f>
        <v>0.27313031772</v>
      </c>
      <c r="G184" s="15">
        <v>20302</v>
      </c>
    </row>
    <row r="185" spans="1:7" ht="12.75">
      <c r="A185" s="30" t="str">
        <f>'De la BASE'!A181</f>
        <v>485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0.17225225208</v>
      </c>
      <c r="F185" s="9">
        <f>IF('De la BASE'!F181&gt;0,'De la BASE'!F181,'De la BASE'!F181+0.001)</f>
        <v>0.34928928894</v>
      </c>
      <c r="G185" s="15">
        <v>20333</v>
      </c>
    </row>
    <row r="186" spans="1:7" ht="12.75">
      <c r="A186" s="30" t="str">
        <f>'De la BASE'!A182</f>
        <v>485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0.34647372512</v>
      </c>
      <c r="F186" s="9">
        <f>IF('De la BASE'!F182&gt;0,'De la BASE'!F182,'De la BASE'!F182+0.001)</f>
        <v>1.07489718336</v>
      </c>
      <c r="G186" s="15">
        <v>20363</v>
      </c>
    </row>
    <row r="187" spans="1:7" ht="12.75">
      <c r="A187" s="30" t="str">
        <f>'De la BASE'!A183</f>
        <v>485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0.58664767744</v>
      </c>
      <c r="F187" s="9">
        <f>IF('De la BASE'!F183&gt;0,'De la BASE'!F183,'De la BASE'!F183+0.001)</f>
        <v>1.71268244589</v>
      </c>
      <c r="G187" s="15">
        <v>20394</v>
      </c>
    </row>
    <row r="188" spans="1:7" ht="12.75">
      <c r="A188" s="30" t="str">
        <f>'De la BASE'!A184</f>
        <v>485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1.80214397244</v>
      </c>
      <c r="F188" s="9">
        <f>IF('De la BASE'!F184&gt;0,'De la BASE'!F184,'De la BASE'!F184+0.001)</f>
        <v>4.65021581976</v>
      </c>
      <c r="G188" s="15">
        <v>20424</v>
      </c>
    </row>
    <row r="189" spans="1:7" ht="12.75">
      <c r="A189" s="30" t="str">
        <f>'De la BASE'!A185</f>
        <v>485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4.31302801635</v>
      </c>
      <c r="F189" s="9">
        <f>IF('De la BASE'!F185&gt;0,'De la BASE'!F185,'De la BASE'!F185+0.001)</f>
        <v>8.81156262285</v>
      </c>
      <c r="G189" s="15">
        <v>20455</v>
      </c>
    </row>
    <row r="190" spans="1:7" ht="12.75">
      <c r="A190" s="30" t="str">
        <f>'De la BASE'!A186</f>
        <v>485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0.98057864594</v>
      </c>
      <c r="F190" s="9">
        <f>IF('De la BASE'!F186&gt;0,'De la BASE'!F186,'De la BASE'!F186+0.001)</f>
        <v>1.00717662254</v>
      </c>
      <c r="G190" s="15">
        <v>20486</v>
      </c>
    </row>
    <row r="191" spans="1:7" ht="12.75">
      <c r="A191" s="30" t="str">
        <f>'De la BASE'!A187</f>
        <v>485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0.64489911264</v>
      </c>
      <c r="F191" s="9">
        <f>IF('De la BASE'!F187&gt;0,'De la BASE'!F187,'De la BASE'!F187+0.001)</f>
        <v>1.43478493426</v>
      </c>
      <c r="G191" s="15">
        <v>20515</v>
      </c>
    </row>
    <row r="192" spans="1:7" ht="12.75">
      <c r="A192" s="30" t="str">
        <f>'De la BASE'!A188</f>
        <v>485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8.65706085552</v>
      </c>
      <c r="F192" s="9">
        <f>IF('De la BASE'!F188&gt;0,'De la BASE'!F188,'De la BASE'!F188+0.001)</f>
        <v>19.20735700504</v>
      </c>
      <c r="G192" s="15">
        <v>20546</v>
      </c>
    </row>
    <row r="193" spans="1:7" ht="12.75">
      <c r="A193" s="30" t="str">
        <f>'De la BASE'!A189</f>
        <v>485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1.02857305356</v>
      </c>
      <c r="F193" s="9">
        <f>IF('De la BASE'!F189&gt;0,'De la BASE'!F189,'De la BASE'!F189+0.001)</f>
        <v>2.28798684504</v>
      </c>
      <c r="G193" s="15">
        <v>20576</v>
      </c>
    </row>
    <row r="194" spans="1:7" ht="12.75">
      <c r="A194" s="30" t="str">
        <f>'De la BASE'!A190</f>
        <v>485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0.34420162829</v>
      </c>
      <c r="F194" s="9">
        <f>IF('De la BASE'!F190&gt;0,'De la BASE'!F190,'De la BASE'!F190+0.001)</f>
        <v>0.58079713731</v>
      </c>
      <c r="G194" s="15">
        <v>20607</v>
      </c>
    </row>
    <row r="195" spans="1:7" ht="12.75">
      <c r="A195" s="30" t="str">
        <f>'De la BASE'!A191</f>
        <v>485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0.1354538031</v>
      </c>
      <c r="F195" s="9">
        <f>IF('De la BASE'!F191&gt;0,'De la BASE'!F191,'De la BASE'!F191+0.001)</f>
        <v>0.17781684459</v>
      </c>
      <c r="G195" s="15">
        <v>20637</v>
      </c>
    </row>
    <row r="196" spans="1:7" ht="12.75">
      <c r="A196" s="30" t="str">
        <f>'De la BASE'!A192</f>
        <v>485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0.13558757808</v>
      </c>
      <c r="F196" s="9">
        <f>IF('De la BASE'!F192&gt;0,'De la BASE'!F192,'De la BASE'!F192+0.001)</f>
        <v>0.18787903379999998</v>
      </c>
      <c r="G196" s="15">
        <v>20668</v>
      </c>
    </row>
    <row r="197" spans="1:7" ht="12.75">
      <c r="A197" s="30" t="str">
        <f>'De la BASE'!A193</f>
        <v>485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0.1594532237</v>
      </c>
      <c r="F197" s="9">
        <f>IF('De la BASE'!F193&gt;0,'De la BASE'!F193,'De la BASE'!F193+0.001)</f>
        <v>0.37705292231</v>
      </c>
      <c r="G197" s="15">
        <v>20699</v>
      </c>
    </row>
    <row r="198" spans="1:7" ht="12.75">
      <c r="A198" s="30" t="str">
        <f>'De la BASE'!A194</f>
        <v>485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0.24265451652</v>
      </c>
      <c r="F198" s="9">
        <f>IF('De la BASE'!F194&gt;0,'De la BASE'!F194,'De la BASE'!F194+0.001)</f>
        <v>0.73726888469</v>
      </c>
      <c r="G198" s="15">
        <v>20729</v>
      </c>
    </row>
    <row r="199" spans="1:7" ht="12.75">
      <c r="A199" s="30" t="str">
        <f>'De la BASE'!A195</f>
        <v>485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0.37572289128</v>
      </c>
      <c r="F199" s="9">
        <f>IF('De la BASE'!F195&gt;0,'De la BASE'!F195,'De la BASE'!F195+0.001)</f>
        <v>0.94626505908</v>
      </c>
      <c r="G199" s="15">
        <v>20760</v>
      </c>
    </row>
    <row r="200" spans="1:7" ht="12.75">
      <c r="A200" s="30" t="str">
        <f>'De la BASE'!A196</f>
        <v>485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0.91862709696</v>
      </c>
      <c r="F200" s="9">
        <f>IF('De la BASE'!F196&gt;0,'De la BASE'!F196,'De la BASE'!F196+0.001)</f>
        <v>2.23413677568</v>
      </c>
      <c r="G200" s="15">
        <v>20790</v>
      </c>
    </row>
    <row r="201" spans="1:7" ht="12.75">
      <c r="A201" s="30" t="str">
        <f>'De la BASE'!A197</f>
        <v>485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0.8426092136</v>
      </c>
      <c r="F201" s="9">
        <f>IF('De la BASE'!F197&gt;0,'De la BASE'!F197,'De la BASE'!F197+0.001)</f>
        <v>1.1059245912</v>
      </c>
      <c r="G201" s="15">
        <v>20821</v>
      </c>
    </row>
    <row r="202" spans="1:7" ht="12.75">
      <c r="A202" s="30" t="str">
        <f>'De la BASE'!A198</f>
        <v>485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0.53218271575</v>
      </c>
      <c r="F202" s="9">
        <f>IF('De la BASE'!F198&gt;0,'De la BASE'!F198,'De la BASE'!F198+0.001)</f>
        <v>1.6157086396999998</v>
      </c>
      <c r="G202" s="15">
        <v>20852</v>
      </c>
    </row>
    <row r="203" spans="1:7" ht="12.75">
      <c r="A203" s="30" t="str">
        <f>'De la BASE'!A199</f>
        <v>485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0.36415433263</v>
      </c>
      <c r="F203" s="9">
        <f>IF('De la BASE'!F199&gt;0,'De la BASE'!F199,'De la BASE'!F199+0.001)</f>
        <v>1.3875769152300002</v>
      </c>
      <c r="G203" s="15">
        <v>20880</v>
      </c>
    </row>
    <row r="204" spans="1:7" ht="12.75">
      <c r="A204" s="30" t="str">
        <f>'De la BASE'!A200</f>
        <v>485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0.17850582381</v>
      </c>
      <c r="F204" s="9">
        <f>IF('De la BASE'!F200&gt;0,'De la BASE'!F200,'De la BASE'!F200+0.001)</f>
        <v>0.71954409411</v>
      </c>
      <c r="G204" s="15">
        <v>20911</v>
      </c>
    </row>
    <row r="205" spans="1:7" ht="12.75">
      <c r="A205" s="30" t="str">
        <f>'De la BASE'!A201</f>
        <v>485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0.28812662538</v>
      </c>
      <c r="F205" s="9">
        <f>IF('De la BASE'!F201&gt;0,'De la BASE'!F201,'De la BASE'!F201+0.001)</f>
        <v>0.94807954346</v>
      </c>
      <c r="G205" s="15">
        <v>20941</v>
      </c>
    </row>
    <row r="206" spans="1:7" ht="12.75">
      <c r="A206" s="30" t="str">
        <f>'De la BASE'!A202</f>
        <v>485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0.16216452525</v>
      </c>
      <c r="F206" s="9">
        <f>IF('De la BASE'!F202&gt;0,'De la BASE'!F202,'De la BASE'!F202+0.001)</f>
        <v>0.44534050225</v>
      </c>
      <c r="G206" s="15">
        <v>20972</v>
      </c>
    </row>
    <row r="207" spans="1:7" ht="12.75">
      <c r="A207" s="30" t="str">
        <f>'De la BASE'!A203</f>
        <v>485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0.23050229405</v>
      </c>
      <c r="F207" s="9">
        <f>IF('De la BASE'!F203&gt;0,'De la BASE'!F203,'De la BASE'!F203+0.001)</f>
        <v>0.25331651373</v>
      </c>
      <c r="G207" s="15">
        <v>21002</v>
      </c>
    </row>
    <row r="208" spans="1:7" ht="12.75">
      <c r="A208" s="30" t="str">
        <f>'De la BASE'!A204</f>
        <v>485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0.31097010744</v>
      </c>
      <c r="F208" s="9">
        <f>IF('De la BASE'!F204&gt;0,'De la BASE'!F204,'De la BASE'!F204+0.001)</f>
        <v>0.82500271488</v>
      </c>
      <c r="G208" s="15">
        <v>21033</v>
      </c>
    </row>
    <row r="209" spans="1:7" ht="12.75">
      <c r="A209" s="30" t="str">
        <f>'De la BASE'!A205</f>
        <v>485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0.26782106442</v>
      </c>
      <c r="F209" s="9">
        <f>IF('De la BASE'!F205&gt;0,'De la BASE'!F205,'De la BASE'!F205+0.001)</f>
        <v>0.8548939839699999</v>
      </c>
      <c r="G209" s="15">
        <v>21064</v>
      </c>
    </row>
    <row r="210" spans="1:7" ht="12.75">
      <c r="A210" s="30" t="str">
        <f>'De la BASE'!A206</f>
        <v>485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0.10265665575</v>
      </c>
      <c r="F210" s="9">
        <f>IF('De la BASE'!F206&gt;0,'De la BASE'!F206,'De la BASE'!F206+0.001)</f>
        <v>0.327136875</v>
      </c>
      <c r="G210" s="15">
        <v>21094</v>
      </c>
    </row>
    <row r="211" spans="1:7" ht="12.75">
      <c r="A211" s="30" t="str">
        <f>'De la BASE'!A207</f>
        <v>485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0.14504610735</v>
      </c>
      <c r="F211" s="9">
        <f>IF('De la BASE'!F207&gt;0,'De la BASE'!F207,'De la BASE'!F207+0.001)</f>
        <v>0.414293373</v>
      </c>
      <c r="G211" s="15">
        <v>21125</v>
      </c>
    </row>
    <row r="212" spans="1:7" ht="12.75">
      <c r="A212" s="30" t="str">
        <f>'De la BASE'!A208</f>
        <v>485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0.3492265842</v>
      </c>
      <c r="F212" s="9">
        <f>IF('De la BASE'!F208&gt;0,'De la BASE'!F208,'De la BASE'!F208+0.001)</f>
        <v>0.76938981678</v>
      </c>
      <c r="G212" s="15">
        <v>21155</v>
      </c>
    </row>
    <row r="213" spans="1:7" ht="12.75">
      <c r="A213" s="30" t="str">
        <f>'De la BASE'!A209</f>
        <v>485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0.50138666508</v>
      </c>
      <c r="F213" s="9">
        <f>IF('De la BASE'!F209&gt;0,'De la BASE'!F209,'De la BASE'!F209+0.001)</f>
        <v>1.2484422197099998</v>
      </c>
      <c r="G213" s="15">
        <v>21186</v>
      </c>
    </row>
    <row r="214" spans="1:7" ht="12.75">
      <c r="A214" s="30" t="str">
        <f>'De la BASE'!A210</f>
        <v>485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0.29313673004</v>
      </c>
      <c r="F214" s="9">
        <f>IF('De la BASE'!F210&gt;0,'De la BASE'!F210,'De la BASE'!F210+0.001)</f>
        <v>0.82428008432</v>
      </c>
      <c r="G214" s="15">
        <v>21217</v>
      </c>
    </row>
    <row r="215" spans="1:7" ht="12.75">
      <c r="A215" s="30" t="str">
        <f>'De la BASE'!A211</f>
        <v>485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0.34091666668</v>
      </c>
      <c r="F215" s="9">
        <f>IF('De la BASE'!F211&gt;0,'De la BASE'!F211,'De la BASE'!F211+0.001)</f>
        <v>0.82816666546</v>
      </c>
      <c r="G215" s="15">
        <v>21245</v>
      </c>
    </row>
    <row r="216" spans="1:7" ht="12.75">
      <c r="A216" s="30" t="str">
        <f>'De la BASE'!A212</f>
        <v>485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0.21457443195</v>
      </c>
      <c r="F216" s="9">
        <f>IF('De la BASE'!F212&gt;0,'De la BASE'!F212,'De la BASE'!F212+0.001)</f>
        <v>0.57405009036</v>
      </c>
      <c r="G216" s="15">
        <v>21276</v>
      </c>
    </row>
    <row r="217" spans="1:7" ht="12.75">
      <c r="A217" s="30" t="str">
        <f>'De la BASE'!A213</f>
        <v>485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0.24810339936</v>
      </c>
      <c r="F217" s="9">
        <f>IF('De la BASE'!F213&gt;0,'De la BASE'!F213,'De la BASE'!F213+0.001)</f>
        <v>0.71652047844</v>
      </c>
      <c r="G217" s="15">
        <v>21306</v>
      </c>
    </row>
    <row r="218" spans="1:7" ht="12.75">
      <c r="A218" s="30" t="str">
        <f>'De la BASE'!A214</f>
        <v>485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0.5156153282</v>
      </c>
      <c r="F218" s="9">
        <f>IF('De la BASE'!F214&gt;0,'De la BASE'!F214,'De la BASE'!F214+0.001)</f>
        <v>1.3080636975</v>
      </c>
      <c r="G218" s="15">
        <v>21337</v>
      </c>
    </row>
    <row r="219" spans="1:7" ht="12.75">
      <c r="A219" s="30" t="str">
        <f>'De la BASE'!A215</f>
        <v>485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0.2446404517</v>
      </c>
      <c r="F219" s="9">
        <f>IF('De la BASE'!F215&gt;0,'De la BASE'!F215,'De la BASE'!F215+0.001)</f>
        <v>0.4419472104</v>
      </c>
      <c r="G219" s="15">
        <v>21367</v>
      </c>
    </row>
    <row r="220" spans="1:7" ht="12.75">
      <c r="A220" s="30" t="str">
        <f>'De la BASE'!A216</f>
        <v>485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0.49234965504</v>
      </c>
      <c r="F220" s="9">
        <f>IF('De la BASE'!F216&gt;0,'De la BASE'!F216,'De la BASE'!F216+0.001)</f>
        <v>1.32034630557</v>
      </c>
      <c r="G220" s="15">
        <v>21398</v>
      </c>
    </row>
    <row r="221" spans="1:7" ht="12.75">
      <c r="A221" s="30" t="str">
        <f>'De la BASE'!A217</f>
        <v>485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0.52393910903</v>
      </c>
      <c r="F221" s="9">
        <f>IF('De la BASE'!F217&gt;0,'De la BASE'!F217,'De la BASE'!F217+0.001)</f>
        <v>1.6440847937399998</v>
      </c>
      <c r="G221" s="15">
        <v>21429</v>
      </c>
    </row>
    <row r="222" spans="1:7" ht="12.75">
      <c r="A222" s="30" t="str">
        <f>'De la BASE'!A218</f>
        <v>485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0.58952288208</v>
      </c>
      <c r="F222" s="9">
        <f>IF('De la BASE'!F218&gt;0,'De la BASE'!F218,'De la BASE'!F218+0.001)</f>
        <v>1.87996104912</v>
      </c>
      <c r="G222" s="15">
        <v>21459</v>
      </c>
    </row>
    <row r="223" spans="1:7" ht="12.75">
      <c r="A223" s="30" t="str">
        <f>'De la BASE'!A219</f>
        <v>485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0.19228052566</v>
      </c>
      <c r="F223" s="9">
        <f>IF('De la BASE'!F219&gt;0,'De la BASE'!F219,'De la BASE'!F219+0.001)</f>
        <v>0.52539354254</v>
      </c>
      <c r="G223" s="15">
        <v>21490</v>
      </c>
    </row>
    <row r="224" spans="1:7" ht="12.75">
      <c r="A224" s="30" t="str">
        <f>'De la BASE'!A220</f>
        <v>485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2.2129083123</v>
      </c>
      <c r="F224" s="9">
        <f>IF('De la BASE'!F220&gt;0,'De la BASE'!F220,'De la BASE'!F220+0.001)</f>
        <v>5.6936242363</v>
      </c>
      <c r="G224" s="15">
        <v>21520</v>
      </c>
    </row>
    <row r="225" spans="1:7" ht="12.75">
      <c r="A225" s="30" t="str">
        <f>'De la BASE'!A221</f>
        <v>485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1.33147723005</v>
      </c>
      <c r="F225" s="9">
        <f>IF('De la BASE'!F221&gt;0,'De la BASE'!F221,'De la BASE'!F221+0.001)</f>
        <v>2.8307810487</v>
      </c>
      <c r="G225" s="15">
        <v>21551</v>
      </c>
    </row>
    <row r="226" spans="1:7" ht="12.75">
      <c r="A226" s="30" t="str">
        <f>'De la BASE'!A222</f>
        <v>485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0.28298898666</v>
      </c>
      <c r="F226" s="9">
        <f>IF('De la BASE'!F222&gt;0,'De la BASE'!F222,'De la BASE'!F222+0.001)</f>
        <v>0.37944929628</v>
      </c>
      <c r="G226" s="15">
        <v>21582</v>
      </c>
    </row>
    <row r="227" spans="1:7" ht="12.75">
      <c r="A227" s="30" t="str">
        <f>'De la BASE'!A223</f>
        <v>485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0.78168318756</v>
      </c>
      <c r="F227" s="9">
        <f>IF('De la BASE'!F223&gt;0,'De la BASE'!F223,'De la BASE'!F223+0.001)</f>
        <v>1.9801122549999999</v>
      </c>
      <c r="G227" s="15">
        <v>21610</v>
      </c>
    </row>
    <row r="228" spans="1:7" ht="12.75">
      <c r="A228" s="30" t="str">
        <f>'De la BASE'!A224</f>
        <v>485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0.5486614188</v>
      </c>
      <c r="F228" s="9">
        <f>IF('De la BASE'!F224&gt;0,'De la BASE'!F224,'De la BASE'!F224+0.001)</f>
        <v>1.4666141766099998</v>
      </c>
      <c r="G228" s="15">
        <v>21641</v>
      </c>
    </row>
    <row r="229" spans="1:7" ht="12.75">
      <c r="A229" s="30" t="str">
        <f>'De la BASE'!A225</f>
        <v>485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0.66965691239</v>
      </c>
      <c r="F229" s="9">
        <f>IF('De la BASE'!F225&gt;0,'De la BASE'!F225,'De la BASE'!F225+0.001)</f>
        <v>1.7663635979</v>
      </c>
      <c r="G229" s="15">
        <v>21671</v>
      </c>
    </row>
    <row r="230" spans="1:7" ht="12.75">
      <c r="A230" s="30" t="str">
        <f>'De la BASE'!A226</f>
        <v>485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0.18509964906</v>
      </c>
      <c r="F230" s="9">
        <f>IF('De la BASE'!F226&gt;0,'De la BASE'!F226,'De la BASE'!F226+0.001)</f>
        <v>0.36606629192</v>
      </c>
      <c r="G230" s="15">
        <v>21702</v>
      </c>
    </row>
    <row r="231" spans="1:7" ht="12.75">
      <c r="A231" s="30" t="str">
        <f>'De la BASE'!A227</f>
        <v>485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0.03695530734</v>
      </c>
      <c r="F231" s="9">
        <f>IF('De la BASE'!F227&gt;0,'De la BASE'!F227,'De la BASE'!F227+0.001)</f>
        <v>0.051363477899999996</v>
      </c>
      <c r="G231" s="15">
        <v>21732</v>
      </c>
    </row>
    <row r="232" spans="1:7" ht="12.75">
      <c r="A232" s="30" t="str">
        <f>'De la BASE'!A228</f>
        <v>485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0.30065800765</v>
      </c>
      <c r="F232" s="9">
        <f>IF('De la BASE'!F228&gt;0,'De la BASE'!F228,'De la BASE'!F228+0.001)</f>
        <v>0.67018921403</v>
      </c>
      <c r="G232" s="15">
        <v>21763</v>
      </c>
    </row>
    <row r="233" spans="1:7" ht="12.75">
      <c r="A233" s="30" t="str">
        <f>'De la BASE'!A229</f>
        <v>485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0.85451404194</v>
      </c>
      <c r="F233" s="9">
        <f>IF('De la BASE'!F229&gt;0,'De la BASE'!F229,'De la BASE'!F229+0.001)</f>
        <v>2.54957731392</v>
      </c>
      <c r="G233" s="15">
        <v>21794</v>
      </c>
    </row>
    <row r="234" spans="1:7" ht="12.75">
      <c r="A234" s="30" t="str">
        <f>'De la BASE'!A230</f>
        <v>485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0.60513283521</v>
      </c>
      <c r="F234" s="9">
        <f>IF('De la BASE'!F230&gt;0,'De la BASE'!F230,'De la BASE'!F230+0.001)</f>
        <v>1.8010879345800002</v>
      </c>
      <c r="G234" s="15">
        <v>21824</v>
      </c>
    </row>
    <row r="235" spans="1:7" ht="12.75">
      <c r="A235" s="30" t="str">
        <f>'De la BASE'!A231</f>
        <v>485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0.6599376088</v>
      </c>
      <c r="F235" s="9">
        <f>IF('De la BASE'!F231&gt;0,'De la BASE'!F231,'De la BASE'!F231+0.001)</f>
        <v>1.797644509</v>
      </c>
      <c r="G235" s="15">
        <v>21855</v>
      </c>
    </row>
    <row r="236" spans="1:7" ht="12.75">
      <c r="A236" s="30" t="str">
        <f>'De la BASE'!A232</f>
        <v>485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5.15752689335</v>
      </c>
      <c r="F236" s="9">
        <f>IF('De la BASE'!F232&gt;0,'De la BASE'!F232,'De la BASE'!F232+0.001)</f>
        <v>11.71877897223</v>
      </c>
      <c r="G236" s="15">
        <v>21885</v>
      </c>
    </row>
    <row r="237" spans="1:7" ht="12.75">
      <c r="A237" s="30" t="str">
        <f>'De la BASE'!A233</f>
        <v>485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4.0365476336</v>
      </c>
      <c r="F237" s="9">
        <f>IF('De la BASE'!F233&gt;0,'De la BASE'!F233,'De la BASE'!F233+0.001)</f>
        <v>7.771769047519999</v>
      </c>
      <c r="G237" s="15">
        <v>21916</v>
      </c>
    </row>
    <row r="238" spans="1:7" ht="12.75">
      <c r="A238" s="30" t="str">
        <f>'De la BASE'!A234</f>
        <v>485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8.323647503</v>
      </c>
      <c r="F238" s="9">
        <f>IF('De la BASE'!F234&gt;0,'De la BASE'!F234,'De la BASE'!F234+0.001)</f>
        <v>14.595009358</v>
      </c>
      <c r="G238" s="15">
        <v>21947</v>
      </c>
    </row>
    <row r="239" spans="1:7" ht="12.75">
      <c r="A239" s="30" t="str">
        <f>'De la BASE'!A235</f>
        <v>485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3.7732036069</v>
      </c>
      <c r="F239" s="9">
        <f>IF('De la BASE'!F235&gt;0,'De la BASE'!F235,'De la BASE'!F235+0.001)</f>
        <v>8.7462269895</v>
      </c>
      <c r="G239" s="15">
        <v>21976</v>
      </c>
    </row>
    <row r="240" spans="1:7" ht="12.75">
      <c r="A240" s="30" t="str">
        <f>'De la BASE'!A236</f>
        <v>485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0.70926468495</v>
      </c>
      <c r="F240" s="9">
        <f>IF('De la BASE'!F236&gt;0,'De la BASE'!F236,'De la BASE'!F236+0.001)</f>
        <v>1.6811176236</v>
      </c>
      <c r="G240" s="15">
        <v>22007</v>
      </c>
    </row>
    <row r="241" spans="1:7" ht="12.75">
      <c r="A241" s="30" t="str">
        <f>'De la BASE'!A237</f>
        <v>485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0.20775514023</v>
      </c>
      <c r="F241" s="9">
        <f>IF('De la BASE'!F237&gt;0,'De la BASE'!F237,'De la BASE'!F237+0.001)</f>
        <v>0.59435451075</v>
      </c>
      <c r="G241" s="15">
        <v>22037</v>
      </c>
    </row>
    <row r="242" spans="1:7" ht="12.75">
      <c r="A242" s="30" t="str">
        <f>'De la BASE'!A238</f>
        <v>485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0.21004247583</v>
      </c>
      <c r="F242" s="9">
        <f>IF('De la BASE'!F238&gt;0,'De la BASE'!F238,'De la BASE'!F238+0.001)</f>
        <v>0.44715404679</v>
      </c>
      <c r="G242" s="15">
        <v>22068</v>
      </c>
    </row>
    <row r="243" spans="1:7" ht="12.75">
      <c r="A243" s="30" t="str">
        <f>'De la BASE'!A239</f>
        <v>485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0.21393939533</v>
      </c>
      <c r="F243" s="9">
        <f>IF('De la BASE'!F239&gt;0,'De la BASE'!F239,'De la BASE'!F239+0.001)</f>
        <v>0.37903135666</v>
      </c>
      <c r="G243" s="15">
        <v>22098</v>
      </c>
    </row>
    <row r="244" spans="1:7" ht="12.75">
      <c r="A244" s="30" t="str">
        <f>'De la BASE'!A240</f>
        <v>485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0.26021122718</v>
      </c>
      <c r="F244" s="9">
        <f>IF('De la BASE'!F240&gt;0,'De la BASE'!F240,'De la BASE'!F240+0.001)</f>
        <v>0.47299479019</v>
      </c>
      <c r="G244" s="15">
        <v>22129</v>
      </c>
    </row>
    <row r="245" spans="1:7" ht="12.75">
      <c r="A245" s="30" t="str">
        <f>'De la BASE'!A241</f>
        <v>485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0.38965090536</v>
      </c>
      <c r="F245" s="9">
        <f>IF('De la BASE'!F241&gt;0,'De la BASE'!F241,'De la BASE'!F241+0.001)</f>
        <v>1.25685070878</v>
      </c>
      <c r="G245" s="15">
        <v>22160</v>
      </c>
    </row>
    <row r="246" spans="1:7" ht="12.75">
      <c r="A246" s="30" t="str">
        <f>'De la BASE'!A242</f>
        <v>485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1.59138759501</v>
      </c>
      <c r="F246" s="9">
        <f>IF('De la BASE'!F242&gt;0,'De la BASE'!F242,'De la BASE'!F242+0.001)</f>
        <v>3.98310050527</v>
      </c>
      <c r="G246" s="15">
        <v>22190</v>
      </c>
    </row>
    <row r="247" spans="1:7" ht="12.75">
      <c r="A247" s="30" t="str">
        <f>'De la BASE'!A243</f>
        <v>485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3.252433174</v>
      </c>
      <c r="F247" s="9">
        <f>IF('De la BASE'!F243&gt;0,'De la BASE'!F243,'De la BASE'!F243+0.001)</f>
        <v>7.87134211616</v>
      </c>
      <c r="G247" s="15">
        <v>22221</v>
      </c>
    </row>
    <row r="248" spans="1:7" ht="12.75">
      <c r="A248" s="30" t="str">
        <f>'De la BASE'!A244</f>
        <v>485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3.30880364388</v>
      </c>
      <c r="F248" s="9">
        <f>IF('De la BASE'!F244&gt;0,'De la BASE'!F244,'De la BASE'!F244+0.001)</f>
        <v>6.13826689584</v>
      </c>
      <c r="G248" s="15">
        <v>22251</v>
      </c>
    </row>
    <row r="249" spans="1:7" ht="12.75">
      <c r="A249" s="30" t="str">
        <f>'De la BASE'!A245</f>
        <v>485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5.94606447552</v>
      </c>
      <c r="F249" s="9">
        <f>IF('De la BASE'!F245&gt;0,'De la BASE'!F245,'De la BASE'!F245+0.001)</f>
        <v>9.90843348144</v>
      </c>
      <c r="G249" s="15">
        <v>22282</v>
      </c>
    </row>
    <row r="250" spans="1:7" ht="12.75">
      <c r="A250" s="30" t="str">
        <f>'De la BASE'!A246</f>
        <v>485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1.049759328</v>
      </c>
      <c r="F250" s="9">
        <f>IF('De la BASE'!F246&gt;0,'De la BASE'!F246,'De la BASE'!F246+0.001)</f>
        <v>2.5637856766800002</v>
      </c>
      <c r="G250" s="15">
        <v>22313</v>
      </c>
    </row>
    <row r="251" spans="1:7" ht="12.75">
      <c r="A251" s="30" t="str">
        <f>'De la BASE'!A247</f>
        <v>485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0.6538588294</v>
      </c>
      <c r="F251" s="9">
        <f>IF('De la BASE'!F247&gt;0,'De la BASE'!F247,'De la BASE'!F247+0.001)</f>
        <v>2.2309736274</v>
      </c>
      <c r="G251" s="15">
        <v>22341</v>
      </c>
    </row>
    <row r="252" spans="1:7" ht="12.75">
      <c r="A252" s="30" t="str">
        <f>'De la BASE'!A248</f>
        <v>485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0.5264371701</v>
      </c>
      <c r="F252" s="9">
        <f>IF('De la BASE'!F248&gt;0,'De la BASE'!F248,'De la BASE'!F248+0.001)</f>
        <v>1.6641750983999999</v>
      </c>
      <c r="G252" s="15">
        <v>22372</v>
      </c>
    </row>
    <row r="253" spans="1:7" ht="12.75">
      <c r="A253" s="30" t="str">
        <f>'De la BASE'!A249</f>
        <v>485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0.38750779443</v>
      </c>
      <c r="F253" s="9">
        <f>IF('De la BASE'!F249&gt;0,'De la BASE'!F249,'De la BASE'!F249+0.001)</f>
        <v>1.14058898121</v>
      </c>
      <c r="G253" s="15">
        <v>22402</v>
      </c>
    </row>
    <row r="254" spans="1:7" ht="12.75">
      <c r="A254" s="30" t="str">
        <f>'De la BASE'!A250</f>
        <v>485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0.24297549874</v>
      </c>
      <c r="F254" s="9">
        <f>IF('De la BASE'!F250&gt;0,'De la BASE'!F250,'De la BASE'!F250+0.001)</f>
        <v>0.54541727417</v>
      </c>
      <c r="G254" s="15">
        <v>22433</v>
      </c>
    </row>
    <row r="255" spans="1:7" ht="12.75">
      <c r="A255" s="30" t="str">
        <f>'De la BASE'!A251</f>
        <v>485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0.0958243856</v>
      </c>
      <c r="F255" s="9">
        <f>IF('De la BASE'!F251&gt;0,'De la BASE'!F251,'De la BASE'!F251+0.001)</f>
        <v>0.1343832016</v>
      </c>
      <c r="G255" s="15">
        <v>22463</v>
      </c>
    </row>
    <row r="256" spans="1:7" ht="12.75">
      <c r="A256" s="30" t="str">
        <f>'De la BASE'!A252</f>
        <v>485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0.18363789475</v>
      </c>
      <c r="F256" s="9">
        <f>IF('De la BASE'!F252&gt;0,'De la BASE'!F252,'De la BASE'!F252+0.001)</f>
        <v>0.6136330857</v>
      </c>
      <c r="G256" s="15">
        <v>22494</v>
      </c>
    </row>
    <row r="257" spans="1:7" ht="12.75">
      <c r="A257" s="30" t="str">
        <f>'De la BASE'!A253</f>
        <v>485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0.30912424468</v>
      </c>
      <c r="F257" s="9">
        <f>IF('De la BASE'!F253&gt;0,'De la BASE'!F253,'De la BASE'!F253+0.001)</f>
        <v>1.04859792963</v>
      </c>
      <c r="G257" s="15">
        <v>22525</v>
      </c>
    </row>
    <row r="258" spans="1:7" ht="12.75">
      <c r="A258" s="30" t="str">
        <f>'De la BASE'!A254</f>
        <v>485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0.47285861538</v>
      </c>
      <c r="F258" s="9">
        <f>IF('De la BASE'!F254&gt;0,'De la BASE'!F254,'De la BASE'!F254+0.001)</f>
        <v>1.5225805510500001</v>
      </c>
      <c r="G258" s="15">
        <v>22555</v>
      </c>
    </row>
    <row r="259" spans="1:7" ht="12.75">
      <c r="A259" s="30" t="str">
        <f>'De la BASE'!A255</f>
        <v>485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1.99905011033</v>
      </c>
      <c r="F259" s="9">
        <f>IF('De la BASE'!F255&gt;0,'De la BASE'!F255,'De la BASE'!F255+0.001)</f>
        <v>5.35853258824</v>
      </c>
      <c r="G259" s="15">
        <v>22586</v>
      </c>
    </row>
    <row r="260" spans="1:7" ht="12.75">
      <c r="A260" s="30" t="str">
        <f>'De la BASE'!A256</f>
        <v>485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1.77296563626</v>
      </c>
      <c r="F260" s="9">
        <f>IF('De la BASE'!F256&gt;0,'De la BASE'!F256,'De la BASE'!F256+0.001)</f>
        <v>4.65853986525</v>
      </c>
      <c r="G260" s="15">
        <v>22616</v>
      </c>
    </row>
    <row r="261" spans="1:7" ht="12.75">
      <c r="A261" s="30" t="str">
        <f>'De la BASE'!A257</f>
        <v>485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2.4685162619</v>
      </c>
      <c r="F261" s="9">
        <f>IF('De la BASE'!F257&gt;0,'De la BASE'!F257,'De la BASE'!F257+0.001)</f>
        <v>5.34239474236</v>
      </c>
      <c r="G261" s="15">
        <v>22647</v>
      </c>
    </row>
    <row r="262" spans="1:7" ht="12.75">
      <c r="A262" s="30" t="str">
        <f>'De la BASE'!A258</f>
        <v>485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0.65799117748</v>
      </c>
      <c r="F262" s="9">
        <f>IF('De la BASE'!F258&gt;0,'De la BASE'!F258,'De la BASE'!F258+0.001)</f>
        <v>1.16580141546</v>
      </c>
      <c r="G262" s="15">
        <v>22678</v>
      </c>
    </row>
    <row r="263" spans="1:7" ht="12.75">
      <c r="A263" s="30" t="str">
        <f>'De la BASE'!A259</f>
        <v>485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2.79886244616</v>
      </c>
      <c r="F263" s="9">
        <f>IF('De la BASE'!F259&gt;0,'De la BASE'!F259,'De la BASE'!F259+0.001)</f>
        <v>6.81472810176</v>
      </c>
      <c r="G263" s="15">
        <v>22706</v>
      </c>
    </row>
    <row r="264" spans="1:7" ht="12.75">
      <c r="A264" s="30" t="str">
        <f>'De la BASE'!A260</f>
        <v>485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1.25422112588</v>
      </c>
      <c r="F264" s="9">
        <f>IF('De la BASE'!F260&gt;0,'De la BASE'!F260,'De la BASE'!F260+0.001)</f>
        <v>3.1152930406</v>
      </c>
      <c r="G264" s="15">
        <v>22737</v>
      </c>
    </row>
    <row r="265" spans="1:7" ht="12.75">
      <c r="A265" s="30" t="str">
        <f>'De la BASE'!A261</f>
        <v>485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0.51866794642</v>
      </c>
      <c r="F265" s="9">
        <f>IF('De la BASE'!F261&gt;0,'De la BASE'!F261,'De la BASE'!F261+0.001)</f>
        <v>1.16263634786</v>
      </c>
      <c r="G265" s="15">
        <v>22767</v>
      </c>
    </row>
    <row r="266" spans="1:7" ht="12.75">
      <c r="A266" s="30" t="str">
        <f>'De la BASE'!A262</f>
        <v>485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0.616068999</v>
      </c>
      <c r="F266" s="9">
        <f>IF('De la BASE'!F262&gt;0,'De la BASE'!F262,'De la BASE'!F262+0.001)</f>
        <v>1.3542896039399999</v>
      </c>
      <c r="G266" s="15">
        <v>22798</v>
      </c>
    </row>
    <row r="267" spans="1:7" ht="12.75">
      <c r="A267" s="30" t="str">
        <f>'De la BASE'!A263</f>
        <v>485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0.1367333419</v>
      </c>
      <c r="F267" s="9">
        <f>IF('De la BASE'!F263&gt;0,'De la BASE'!F263,'De la BASE'!F263+0.001)</f>
        <v>0.15305511548</v>
      </c>
      <c r="G267" s="15">
        <v>22828</v>
      </c>
    </row>
    <row r="268" spans="1:7" ht="12.75">
      <c r="A268" s="30" t="str">
        <f>'De la BASE'!A264</f>
        <v>485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0.22224085692</v>
      </c>
      <c r="F268" s="9">
        <f>IF('De la BASE'!F264&gt;0,'De la BASE'!F264,'De la BASE'!F264+0.001)</f>
        <v>0.24960633484</v>
      </c>
      <c r="G268" s="15">
        <v>22859</v>
      </c>
    </row>
    <row r="269" spans="1:7" ht="12.75">
      <c r="A269" s="30" t="str">
        <f>'De la BASE'!A265</f>
        <v>485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0.55693380184</v>
      </c>
      <c r="F269" s="9">
        <f>IF('De la BASE'!F265&gt;0,'De la BASE'!F265,'De la BASE'!F265+0.001)</f>
        <v>1.56091733889</v>
      </c>
      <c r="G269" s="15">
        <v>22890</v>
      </c>
    </row>
    <row r="270" spans="1:7" ht="12.75">
      <c r="A270" s="30" t="str">
        <f>'De la BASE'!A266</f>
        <v>485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0.47489844344</v>
      </c>
      <c r="F270" s="9">
        <f>IF('De la BASE'!F266&gt;0,'De la BASE'!F266,'De la BASE'!F266+0.001)</f>
        <v>1.37675956728</v>
      </c>
      <c r="G270" s="15">
        <v>22920</v>
      </c>
    </row>
    <row r="271" spans="1:7" ht="12.75">
      <c r="A271" s="30" t="str">
        <f>'De la BASE'!A267</f>
        <v>485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0.5893505062</v>
      </c>
      <c r="F271" s="9">
        <f>IF('De la BASE'!F267&gt;0,'De la BASE'!F267,'De la BASE'!F267+0.001)</f>
        <v>1.6090076197</v>
      </c>
      <c r="G271" s="15">
        <v>22951</v>
      </c>
    </row>
    <row r="272" spans="1:7" ht="12.75">
      <c r="A272" s="30" t="str">
        <f>'De la BASE'!A268</f>
        <v>485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0.7163216679</v>
      </c>
      <c r="F272" s="9">
        <f>IF('De la BASE'!F268&gt;0,'De la BASE'!F268,'De la BASE'!F268+0.001)</f>
        <v>2.07227103375</v>
      </c>
      <c r="G272" s="15">
        <v>22981</v>
      </c>
    </row>
    <row r="273" spans="1:7" ht="12.75">
      <c r="A273" s="30" t="str">
        <f>'De la BASE'!A269</f>
        <v>485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1.88052406317</v>
      </c>
      <c r="F273" s="9">
        <f>IF('De la BASE'!F269&gt;0,'De la BASE'!F269,'De la BASE'!F269+0.001)</f>
        <v>5.19616059228</v>
      </c>
      <c r="G273" s="15">
        <v>23012</v>
      </c>
    </row>
    <row r="274" spans="1:7" ht="12.75">
      <c r="A274" s="30" t="str">
        <f>'De la BASE'!A270</f>
        <v>485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3.31287371646</v>
      </c>
      <c r="F274" s="9">
        <f>IF('De la BASE'!F270&gt;0,'De la BASE'!F270,'De la BASE'!F270+0.001)</f>
        <v>6.4850236044</v>
      </c>
      <c r="G274" s="15">
        <v>23043</v>
      </c>
    </row>
    <row r="275" spans="1:7" ht="12.75">
      <c r="A275" s="30" t="str">
        <f>'De la BASE'!A271</f>
        <v>485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1.54582583645</v>
      </c>
      <c r="F275" s="9">
        <f>IF('De la BASE'!F271&gt;0,'De la BASE'!F271,'De la BASE'!F271+0.001)</f>
        <v>4.0745952874</v>
      </c>
      <c r="G275" s="15">
        <v>23071</v>
      </c>
    </row>
    <row r="276" spans="1:7" ht="12.75">
      <c r="A276" s="30" t="str">
        <f>'De la BASE'!A272</f>
        <v>485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1.02693096</v>
      </c>
      <c r="F276" s="9">
        <f>IF('De la BASE'!F272&gt;0,'De la BASE'!F272,'De la BASE'!F272+0.001)</f>
        <v>3.104579628</v>
      </c>
      <c r="G276" s="15">
        <v>23102</v>
      </c>
    </row>
    <row r="277" spans="1:7" ht="12.75">
      <c r="A277" s="30" t="str">
        <f>'De la BASE'!A273</f>
        <v>485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0.47338285264</v>
      </c>
      <c r="F277" s="9">
        <f>IF('De la BASE'!F273&gt;0,'De la BASE'!F273,'De la BASE'!F273+0.001)</f>
        <v>1.40201306874</v>
      </c>
      <c r="G277" s="15">
        <v>23132</v>
      </c>
    </row>
    <row r="278" spans="1:7" ht="12.75">
      <c r="A278" s="30" t="str">
        <f>'De la BASE'!A274</f>
        <v>485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0.9979112876</v>
      </c>
      <c r="F278" s="9">
        <f>IF('De la BASE'!F274&gt;0,'De la BASE'!F274,'De la BASE'!F274+0.001)</f>
        <v>2.4435982173</v>
      </c>
      <c r="G278" s="15">
        <v>23163</v>
      </c>
    </row>
    <row r="279" spans="1:7" ht="12.75">
      <c r="A279" s="30" t="str">
        <f>'De la BASE'!A275</f>
        <v>485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0.200443782</v>
      </c>
      <c r="F279" s="9">
        <f>IF('De la BASE'!F275&gt;0,'De la BASE'!F275,'De la BASE'!F275+0.001)</f>
        <v>0.35129752195999997</v>
      </c>
      <c r="G279" s="15">
        <v>23193</v>
      </c>
    </row>
    <row r="280" spans="1:7" ht="12.75">
      <c r="A280" s="30" t="str">
        <f>'De la BASE'!A276</f>
        <v>485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0.20463030136</v>
      </c>
      <c r="F280" s="9">
        <f>IF('De la BASE'!F276&gt;0,'De la BASE'!F276,'De la BASE'!F276+0.001)</f>
        <v>0.48549542061</v>
      </c>
      <c r="G280" s="15">
        <v>23224</v>
      </c>
    </row>
    <row r="281" spans="1:7" ht="12.75">
      <c r="A281" s="30" t="str">
        <f>'De la BASE'!A277</f>
        <v>485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0.37084441575</v>
      </c>
      <c r="F281" s="9">
        <f>IF('De la BASE'!F277&gt;0,'De la BASE'!F277,'De la BASE'!F277+0.001)</f>
        <v>1.04830452135</v>
      </c>
      <c r="G281" s="15">
        <v>23255</v>
      </c>
    </row>
    <row r="282" spans="1:7" ht="12.75">
      <c r="A282" s="30" t="str">
        <f>'De la BASE'!A278</f>
        <v>485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0.35239829166</v>
      </c>
      <c r="F282" s="9">
        <f>IF('De la BASE'!F278&gt;0,'De la BASE'!F278,'De la BASE'!F278+0.001)</f>
        <v>1.0103442383799999</v>
      </c>
      <c r="G282" s="15">
        <v>23285</v>
      </c>
    </row>
    <row r="283" spans="1:7" ht="12.75">
      <c r="A283" s="30" t="str">
        <f>'De la BASE'!A279</f>
        <v>485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1.81900113846</v>
      </c>
      <c r="F283" s="9">
        <f>IF('De la BASE'!F279&gt;0,'De la BASE'!F279,'De la BASE'!F279+0.001)</f>
        <v>5.170914016439999</v>
      </c>
      <c r="G283" s="15">
        <v>23316</v>
      </c>
    </row>
    <row r="284" spans="1:7" ht="12.75">
      <c r="A284" s="30" t="str">
        <f>'De la BASE'!A280</f>
        <v>485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3.6122791404</v>
      </c>
      <c r="F284" s="9">
        <f>IF('De la BASE'!F280&gt;0,'De la BASE'!F280,'De la BASE'!F280+0.001)</f>
        <v>8.936621095500001</v>
      </c>
      <c r="G284" s="15">
        <v>23346</v>
      </c>
    </row>
    <row r="285" spans="1:7" ht="12.75">
      <c r="A285" s="30" t="str">
        <f>'De la BASE'!A281</f>
        <v>485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0.42600068465</v>
      </c>
      <c r="F285" s="9">
        <f>IF('De la BASE'!F281&gt;0,'De la BASE'!F281,'De la BASE'!F281+0.001)</f>
        <v>0.54029354718</v>
      </c>
      <c r="G285" s="15">
        <v>23377</v>
      </c>
    </row>
    <row r="286" spans="1:7" ht="12.75">
      <c r="A286" s="30" t="str">
        <f>'De la BASE'!A282</f>
        <v>485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2.40945100776</v>
      </c>
      <c r="F286" s="9">
        <f>IF('De la BASE'!F282&gt;0,'De la BASE'!F282,'De la BASE'!F282+0.001)</f>
        <v>5.252553455939999</v>
      </c>
      <c r="G286" s="15">
        <v>23408</v>
      </c>
    </row>
    <row r="287" spans="1:7" ht="12.75">
      <c r="A287" s="30" t="str">
        <f>'De la BASE'!A283</f>
        <v>485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1.5943197899</v>
      </c>
      <c r="F287" s="9">
        <f>IF('De la BASE'!F283&gt;0,'De la BASE'!F283,'De la BASE'!F283+0.001)</f>
        <v>3.7114812310999996</v>
      </c>
      <c r="G287" s="15">
        <v>23437</v>
      </c>
    </row>
    <row r="288" spans="1:7" ht="12.75">
      <c r="A288" s="30" t="str">
        <f>'De la BASE'!A284</f>
        <v>485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1.49146425533</v>
      </c>
      <c r="F288" s="9">
        <f>IF('De la BASE'!F284&gt;0,'De la BASE'!F284,'De la BASE'!F284+0.001)</f>
        <v>3.72098059193</v>
      </c>
      <c r="G288" s="15">
        <v>23468</v>
      </c>
    </row>
    <row r="289" spans="1:7" ht="12.75">
      <c r="A289" s="30" t="str">
        <f>'De la BASE'!A285</f>
        <v>485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0.36998238156</v>
      </c>
      <c r="F289" s="9">
        <f>IF('De la BASE'!F285&gt;0,'De la BASE'!F285,'De la BASE'!F285+0.001)</f>
        <v>0.77021213796</v>
      </c>
      <c r="G289" s="15">
        <v>23498</v>
      </c>
    </row>
    <row r="290" spans="1:7" ht="12.75">
      <c r="A290" s="30" t="str">
        <f>'De la BASE'!A286</f>
        <v>485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0.4509828531</v>
      </c>
      <c r="F290" s="9">
        <f>IF('De la BASE'!F286&gt;0,'De la BASE'!F286,'De la BASE'!F286+0.001)</f>
        <v>1.1985877629600001</v>
      </c>
      <c r="G290" s="15">
        <v>23529</v>
      </c>
    </row>
    <row r="291" spans="1:7" ht="12.75">
      <c r="A291" s="30" t="str">
        <f>'De la BASE'!A287</f>
        <v>485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0.21412015846</v>
      </c>
      <c r="F291" s="9">
        <f>IF('De la BASE'!F287&gt;0,'De la BASE'!F287,'De la BASE'!F287+0.001)</f>
        <v>0.30509028485</v>
      </c>
      <c r="G291" s="15">
        <v>23559</v>
      </c>
    </row>
    <row r="292" spans="1:7" ht="12.75">
      <c r="A292" s="30" t="str">
        <f>'De la BASE'!A288</f>
        <v>485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0.2284564975</v>
      </c>
      <c r="F292" s="9">
        <f>IF('De la BASE'!F288&gt;0,'De la BASE'!F288,'De la BASE'!F288+0.001)</f>
        <v>0.29086412718</v>
      </c>
      <c r="G292" s="15">
        <v>23590</v>
      </c>
    </row>
    <row r="293" spans="1:7" ht="12.75">
      <c r="A293" s="30" t="str">
        <f>'De la BASE'!A289</f>
        <v>485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0.33913156038</v>
      </c>
      <c r="F293" s="9">
        <f>IF('De la BASE'!F289&gt;0,'De la BASE'!F289,'De la BASE'!F289+0.001)</f>
        <v>0.90936487132</v>
      </c>
      <c r="G293" s="15">
        <v>23621</v>
      </c>
    </row>
    <row r="294" spans="1:7" ht="12.75">
      <c r="A294" s="30" t="str">
        <f>'De la BASE'!A290</f>
        <v>485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0.32143208616</v>
      </c>
      <c r="F294" s="9">
        <f>IF('De la BASE'!F290&gt;0,'De la BASE'!F290,'De la BASE'!F290+0.001)</f>
        <v>1.05550150356</v>
      </c>
      <c r="G294" s="15">
        <v>23651</v>
      </c>
    </row>
    <row r="295" spans="1:7" ht="12.75">
      <c r="A295" s="30" t="str">
        <f>'De la BASE'!A291</f>
        <v>485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0.40084693984</v>
      </c>
      <c r="F295" s="9">
        <f>IF('De la BASE'!F291&gt;0,'De la BASE'!F291,'De la BASE'!F291+0.001)</f>
        <v>1.24412244878</v>
      </c>
      <c r="G295" s="15">
        <v>23682</v>
      </c>
    </row>
    <row r="296" spans="1:7" ht="12.75">
      <c r="A296" s="30" t="str">
        <f>'De la BASE'!A292</f>
        <v>485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0.504474698</v>
      </c>
      <c r="F296" s="9">
        <f>IF('De la BASE'!F292&gt;0,'De la BASE'!F292,'De la BASE'!F292+0.001)</f>
        <v>1.48120215656</v>
      </c>
      <c r="G296" s="15">
        <v>23712</v>
      </c>
    </row>
    <row r="297" spans="1:7" ht="12.75">
      <c r="A297" s="30" t="str">
        <f>'De la BASE'!A293</f>
        <v>485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1.224838343</v>
      </c>
      <c r="F297" s="9">
        <f>IF('De la BASE'!F293&gt;0,'De la BASE'!F293,'De la BASE'!F293+0.001)</f>
        <v>3.3117444405</v>
      </c>
      <c r="G297" s="15">
        <v>23743</v>
      </c>
    </row>
    <row r="298" spans="1:7" ht="12.75">
      <c r="A298" s="30" t="str">
        <f>'De la BASE'!A294</f>
        <v>485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0.83278990347</v>
      </c>
      <c r="F298" s="9">
        <f>IF('De la BASE'!F294&gt;0,'De la BASE'!F294,'De la BASE'!F294+0.001)</f>
        <v>2.15435425009</v>
      </c>
      <c r="G298" s="15">
        <v>23774</v>
      </c>
    </row>
    <row r="299" spans="1:7" ht="12.75">
      <c r="A299" s="30" t="str">
        <f>'De la BASE'!A295</f>
        <v>485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1.51425003392</v>
      </c>
      <c r="F299" s="9">
        <f>IF('De la BASE'!F295&gt;0,'De la BASE'!F295,'De la BASE'!F295+0.001)</f>
        <v>5.17940343472</v>
      </c>
      <c r="G299" s="15">
        <v>23802</v>
      </c>
    </row>
    <row r="300" spans="1:7" ht="12.75">
      <c r="A300" s="30" t="str">
        <f>'De la BASE'!A296</f>
        <v>485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0.3010394695</v>
      </c>
      <c r="F300" s="9">
        <f>IF('De la BASE'!F296&gt;0,'De la BASE'!F296,'De la BASE'!F296+0.001)</f>
        <v>1.074630502</v>
      </c>
      <c r="G300" s="15">
        <v>23833</v>
      </c>
    </row>
    <row r="301" spans="1:7" ht="12.75">
      <c r="A301" s="30" t="str">
        <f>'De la BASE'!A297</f>
        <v>485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0.24532469529</v>
      </c>
      <c r="F301" s="9">
        <f>IF('De la BASE'!F297&gt;0,'De la BASE'!F297,'De la BASE'!F297+0.001)</f>
        <v>0.94528392567</v>
      </c>
      <c r="G301" s="15">
        <v>23863</v>
      </c>
    </row>
    <row r="302" spans="1:7" ht="12.75">
      <c r="A302" s="30" t="str">
        <f>'De la BASE'!A298</f>
        <v>485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0.16531654896</v>
      </c>
      <c r="F302" s="9">
        <f>IF('De la BASE'!F298&gt;0,'De la BASE'!F298,'De la BASE'!F298+0.001)</f>
        <v>0.55015179468</v>
      </c>
      <c r="G302" s="15">
        <v>23894</v>
      </c>
    </row>
    <row r="303" spans="1:7" ht="12.75">
      <c r="A303" s="30" t="str">
        <f>'De la BASE'!A299</f>
        <v>485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0.17148547619</v>
      </c>
      <c r="F303" s="9">
        <f>IF('De la BASE'!F299&gt;0,'De la BASE'!F299,'De la BASE'!F299+0.001)</f>
        <v>0.2072116179</v>
      </c>
      <c r="G303" s="15">
        <v>23924</v>
      </c>
    </row>
    <row r="304" spans="1:7" ht="12.75">
      <c r="A304" s="30" t="str">
        <f>'De la BASE'!A300</f>
        <v>485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0.1949044594</v>
      </c>
      <c r="F304" s="9">
        <f>IF('De la BASE'!F300&gt;0,'De la BASE'!F300,'De la BASE'!F300+0.001)</f>
        <v>0.3861995774</v>
      </c>
      <c r="G304" s="15">
        <v>23955</v>
      </c>
    </row>
    <row r="305" spans="1:7" ht="12.75">
      <c r="A305" s="30" t="str">
        <f>'De la BASE'!A301</f>
        <v>485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0.3920172039</v>
      </c>
      <c r="F305" s="9">
        <f>IF('De la BASE'!F301&gt;0,'De la BASE'!F301,'De la BASE'!F301+0.001)</f>
        <v>1.29407829929</v>
      </c>
      <c r="G305" s="15">
        <v>23986</v>
      </c>
    </row>
    <row r="306" spans="1:7" ht="12.75">
      <c r="A306" s="30" t="str">
        <f>'De la BASE'!A302</f>
        <v>485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0.47226324411</v>
      </c>
      <c r="F306" s="9">
        <f>IF('De la BASE'!F302&gt;0,'De la BASE'!F302,'De la BASE'!F302+0.001)</f>
        <v>1.5499438211699998</v>
      </c>
      <c r="G306" s="15">
        <v>24016</v>
      </c>
    </row>
    <row r="307" spans="1:7" ht="12.75">
      <c r="A307" s="30" t="str">
        <f>'De la BASE'!A303</f>
        <v>485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1.59218096485</v>
      </c>
      <c r="F307" s="9">
        <f>IF('De la BASE'!F303&gt;0,'De la BASE'!F303,'De la BASE'!F303+0.001)</f>
        <v>4.44468843721</v>
      </c>
      <c r="G307" s="15">
        <v>24047</v>
      </c>
    </row>
    <row r="308" spans="1:7" ht="12.75">
      <c r="A308" s="30" t="str">
        <f>'De la BASE'!A304</f>
        <v>485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2.6338131864</v>
      </c>
      <c r="F308" s="9">
        <f>IF('De la BASE'!F304&gt;0,'De la BASE'!F304,'De la BASE'!F304+0.001)</f>
        <v>7.0080348096</v>
      </c>
      <c r="G308" s="15">
        <v>24077</v>
      </c>
    </row>
    <row r="309" spans="1:7" ht="12.75">
      <c r="A309" s="30" t="str">
        <f>'De la BASE'!A305</f>
        <v>485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7.01954368758</v>
      </c>
      <c r="F309" s="9">
        <f>IF('De la BASE'!F305&gt;0,'De la BASE'!F305,'De la BASE'!F305+0.001)</f>
        <v>14.02459916436</v>
      </c>
      <c r="G309" s="15">
        <v>24108</v>
      </c>
    </row>
    <row r="310" spans="1:7" ht="12.75">
      <c r="A310" s="30" t="str">
        <f>'De la BASE'!A306</f>
        <v>485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2.59106677082</v>
      </c>
      <c r="F310" s="9">
        <f>IF('De la BASE'!F306&gt;0,'De la BASE'!F306,'De la BASE'!F306+0.001)</f>
        <v>5.0626593065200005</v>
      </c>
      <c r="G310" s="15">
        <v>24139</v>
      </c>
    </row>
    <row r="311" spans="1:7" ht="12.75">
      <c r="A311" s="30" t="str">
        <f>'De la BASE'!A307</f>
        <v>485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0.98987358678</v>
      </c>
      <c r="F311" s="9">
        <f>IF('De la BASE'!F307&gt;0,'De la BASE'!F307,'De la BASE'!F307+0.001)</f>
        <v>1.6621768061600002</v>
      </c>
      <c r="G311" s="15">
        <v>24167</v>
      </c>
    </row>
    <row r="312" spans="1:7" ht="12.75">
      <c r="A312" s="30" t="str">
        <f>'De la BASE'!A308</f>
        <v>485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1.75687178815</v>
      </c>
      <c r="F312" s="9">
        <f>IF('De la BASE'!F308&gt;0,'De la BASE'!F308,'De la BASE'!F308+0.001)</f>
        <v>4.43922430175</v>
      </c>
      <c r="G312" s="15">
        <v>24198</v>
      </c>
    </row>
    <row r="313" spans="1:7" ht="12.75">
      <c r="A313" s="30" t="str">
        <f>'De la BASE'!A309</f>
        <v>485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0.76106078436</v>
      </c>
      <c r="F313" s="9">
        <f>IF('De la BASE'!F309&gt;0,'De la BASE'!F309,'De la BASE'!F309+0.001)</f>
        <v>1.49180216844</v>
      </c>
      <c r="G313" s="15">
        <v>24228</v>
      </c>
    </row>
    <row r="314" spans="1:7" ht="12.75">
      <c r="A314" s="30" t="str">
        <f>'De la BASE'!A310</f>
        <v>485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0.87994105151</v>
      </c>
      <c r="F314" s="9">
        <f>IF('De la BASE'!F310&gt;0,'De la BASE'!F310,'De la BASE'!F310+0.001)</f>
        <v>1.7524312868</v>
      </c>
      <c r="G314" s="15">
        <v>24259</v>
      </c>
    </row>
    <row r="315" spans="1:7" ht="12.75">
      <c r="A315" s="30" t="str">
        <f>'De la BASE'!A311</f>
        <v>485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0.23158678422</v>
      </c>
      <c r="F315" s="9">
        <f>IF('De la BASE'!F311&gt;0,'De la BASE'!F311,'De la BASE'!F311+0.001)</f>
        <v>0.26073029092</v>
      </c>
      <c r="G315" s="15">
        <v>24289</v>
      </c>
    </row>
    <row r="316" spans="1:7" ht="12.75">
      <c r="A316" s="30" t="str">
        <f>'De la BASE'!A312</f>
        <v>485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0.136593967</v>
      </c>
      <c r="F316" s="9">
        <f>IF('De la BASE'!F312&gt;0,'De la BASE'!F312,'De la BASE'!F312+0.001)</f>
        <v>0.15315081162000002</v>
      </c>
      <c r="G316" s="15">
        <v>24320</v>
      </c>
    </row>
    <row r="317" spans="1:7" ht="12.75">
      <c r="A317" s="30" t="str">
        <f>'De la BASE'!A313</f>
        <v>485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0.22447679344</v>
      </c>
      <c r="F317" s="9">
        <f>IF('De la BASE'!F313&gt;0,'De la BASE'!F313,'De la BASE'!F313+0.001)</f>
        <v>0.50240044074</v>
      </c>
      <c r="G317" s="15">
        <v>24351</v>
      </c>
    </row>
    <row r="318" spans="1:7" ht="12.75">
      <c r="A318" s="30" t="str">
        <f>'De la BASE'!A314</f>
        <v>485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0.75522940719</v>
      </c>
      <c r="F318" s="9">
        <f>IF('De la BASE'!F314&gt;0,'De la BASE'!F314,'De la BASE'!F314+0.001)</f>
        <v>2.0533861047</v>
      </c>
      <c r="G318" s="15">
        <v>24381</v>
      </c>
    </row>
    <row r="319" spans="1:7" ht="12.75">
      <c r="A319" s="30" t="str">
        <f>'De la BASE'!A315</f>
        <v>485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2.24267208232</v>
      </c>
      <c r="F319" s="9">
        <f>IF('De la BASE'!F315&gt;0,'De la BASE'!F315,'De la BASE'!F315+0.001)</f>
        <v>5.851434574</v>
      </c>
      <c r="G319" s="15">
        <v>24412</v>
      </c>
    </row>
    <row r="320" spans="1:7" ht="12.75">
      <c r="A320" s="30" t="str">
        <f>'De la BASE'!A316</f>
        <v>485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0.668676693</v>
      </c>
      <c r="F320" s="9">
        <f>IF('De la BASE'!F316&gt;0,'De la BASE'!F316,'De la BASE'!F316+0.001)</f>
        <v>1.2317096688</v>
      </c>
      <c r="G320" s="15">
        <v>24442</v>
      </c>
    </row>
    <row r="321" spans="1:7" ht="12.75">
      <c r="A321" s="30" t="str">
        <f>'De la BASE'!A317</f>
        <v>485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1.39993232379</v>
      </c>
      <c r="F321" s="9">
        <f>IF('De la BASE'!F317&gt;0,'De la BASE'!F317,'De la BASE'!F317+0.001)</f>
        <v>3.4279265185200005</v>
      </c>
      <c r="G321" s="15">
        <v>24473</v>
      </c>
    </row>
    <row r="322" spans="1:7" ht="12.75">
      <c r="A322" s="30" t="str">
        <f>'De la BASE'!A318</f>
        <v>485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1.0782348948</v>
      </c>
      <c r="F322" s="9">
        <f>IF('De la BASE'!F318&gt;0,'De la BASE'!F318,'De la BASE'!F318+0.001)</f>
        <v>2.169018621</v>
      </c>
      <c r="G322" s="15">
        <v>24504</v>
      </c>
    </row>
    <row r="323" spans="1:7" ht="12.75">
      <c r="A323" s="30" t="str">
        <f>'De la BASE'!A319</f>
        <v>485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0.85138934202</v>
      </c>
      <c r="F323" s="9">
        <f>IF('De la BASE'!F319&gt;0,'De la BASE'!F319,'De la BASE'!F319+0.001)</f>
        <v>2.74872211992</v>
      </c>
      <c r="G323" s="15">
        <v>24532</v>
      </c>
    </row>
    <row r="324" spans="1:7" ht="12.75">
      <c r="A324" s="30" t="str">
        <f>'De la BASE'!A320</f>
        <v>485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0.60365250566</v>
      </c>
      <c r="F324" s="9">
        <f>IF('De la BASE'!F320&gt;0,'De la BASE'!F320,'De la BASE'!F320+0.001)</f>
        <v>2.2189161449199997</v>
      </c>
      <c r="G324" s="15">
        <v>24563</v>
      </c>
    </row>
    <row r="325" spans="1:7" ht="12.75">
      <c r="A325" s="30" t="str">
        <f>'De la BASE'!A321</f>
        <v>485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1.08103859175</v>
      </c>
      <c r="F325" s="9">
        <f>IF('De la BASE'!F321&gt;0,'De la BASE'!F321,'De la BASE'!F321+0.001)</f>
        <v>3.15146951925</v>
      </c>
      <c r="G325" s="15">
        <v>24593</v>
      </c>
    </row>
    <row r="326" spans="1:7" ht="12.75">
      <c r="A326" s="30" t="str">
        <f>'De la BASE'!A322</f>
        <v>485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0.3334009705</v>
      </c>
      <c r="F326" s="9">
        <f>IF('De la BASE'!F322&gt;0,'De la BASE'!F322,'De la BASE'!F322+0.001)</f>
        <v>0.51862373134</v>
      </c>
      <c r="G326" s="15">
        <v>24624</v>
      </c>
    </row>
    <row r="327" spans="1:7" ht="12.75">
      <c r="A327" s="30" t="str">
        <f>'De la BASE'!A323</f>
        <v>485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0.20223613661</v>
      </c>
      <c r="F327" s="9">
        <f>IF('De la BASE'!F323&gt;0,'De la BASE'!F323,'De la BASE'!F323+0.001)</f>
        <v>0.26117352348</v>
      </c>
      <c r="G327" s="15">
        <v>24654</v>
      </c>
    </row>
    <row r="328" spans="1:7" ht="12.75">
      <c r="A328" s="30" t="str">
        <f>'De la BASE'!A324</f>
        <v>485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0.21561362514</v>
      </c>
      <c r="F328" s="9">
        <f>IF('De la BASE'!F324&gt;0,'De la BASE'!F324,'De la BASE'!F324+0.001)</f>
        <v>0.47834811072</v>
      </c>
      <c r="G328" s="15">
        <v>24685</v>
      </c>
    </row>
    <row r="329" spans="1:7" ht="12.75">
      <c r="A329" s="30" t="str">
        <f>'De la BASE'!A325</f>
        <v>485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0.16583394425</v>
      </c>
      <c r="F329" s="9">
        <f>IF('De la BASE'!F325&gt;0,'De la BASE'!F325,'De la BASE'!F325+0.001)</f>
        <v>0.22409992425</v>
      </c>
      <c r="G329" s="15">
        <v>24716</v>
      </c>
    </row>
    <row r="330" spans="1:7" ht="12.75">
      <c r="A330" s="30" t="str">
        <f>'De la BASE'!A326</f>
        <v>485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0.39027900978</v>
      </c>
      <c r="F330" s="9">
        <f>IF('De la BASE'!F326&gt;0,'De la BASE'!F326,'De la BASE'!F326+0.001)</f>
        <v>1.3346805744</v>
      </c>
      <c r="G330" s="15">
        <v>24746</v>
      </c>
    </row>
    <row r="331" spans="1:7" ht="12.75">
      <c r="A331" s="30" t="str">
        <f>'De la BASE'!A327</f>
        <v>485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1.329808452</v>
      </c>
      <c r="F331" s="9">
        <f>IF('De la BASE'!F327&gt;0,'De la BASE'!F327,'De la BASE'!F327+0.001)</f>
        <v>3.82217403575</v>
      </c>
      <c r="G331" s="15">
        <v>24777</v>
      </c>
    </row>
    <row r="332" spans="1:7" ht="12.75">
      <c r="A332" s="30" t="str">
        <f>'De la BASE'!A328</f>
        <v>485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0.88408133056</v>
      </c>
      <c r="F332" s="9">
        <f>IF('De la BASE'!F328&gt;0,'De la BASE'!F328,'De la BASE'!F328+0.001)</f>
        <v>1.96003493184</v>
      </c>
      <c r="G332" s="15">
        <v>24807</v>
      </c>
    </row>
    <row r="333" spans="1:7" ht="12.75">
      <c r="A333" s="30" t="str">
        <f>'De la BASE'!A329</f>
        <v>485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0.55412590489</v>
      </c>
      <c r="F333" s="9">
        <f>IF('De la BASE'!F329&gt;0,'De la BASE'!F329,'De la BASE'!F329+0.001)</f>
        <v>1.18268663766</v>
      </c>
      <c r="G333" s="15">
        <v>24838</v>
      </c>
    </row>
    <row r="334" spans="1:7" ht="12.75">
      <c r="A334" s="30" t="str">
        <f>'De la BASE'!A330</f>
        <v>485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1.3613954976</v>
      </c>
      <c r="F334" s="9">
        <f>IF('De la BASE'!F330&gt;0,'De la BASE'!F330,'De la BASE'!F330+0.001)</f>
        <v>3.35282415195</v>
      </c>
      <c r="G334" s="15">
        <v>24869</v>
      </c>
    </row>
    <row r="335" spans="1:7" ht="12.75">
      <c r="A335" s="30" t="str">
        <f>'De la BASE'!A331</f>
        <v>485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1.1077820202</v>
      </c>
      <c r="F335" s="9">
        <f>IF('De la BASE'!F331&gt;0,'De la BASE'!F331,'De la BASE'!F331+0.001)</f>
        <v>3.31729261044</v>
      </c>
      <c r="G335" s="15">
        <v>24898</v>
      </c>
    </row>
    <row r="336" spans="1:7" ht="12.75">
      <c r="A336" s="30" t="str">
        <f>'De la BASE'!A332</f>
        <v>485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0.90554861011</v>
      </c>
      <c r="F336" s="9">
        <f>IF('De la BASE'!F332&gt;0,'De la BASE'!F332,'De la BASE'!F332+0.001)</f>
        <v>2.60673095995</v>
      </c>
      <c r="G336" s="15">
        <v>24929</v>
      </c>
    </row>
    <row r="337" spans="1:7" ht="12.75">
      <c r="A337" s="30" t="str">
        <f>'De la BASE'!A333</f>
        <v>485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1.28559650384</v>
      </c>
      <c r="F337" s="9">
        <f>IF('De la BASE'!F333&gt;0,'De la BASE'!F333,'De la BASE'!F333+0.001)</f>
        <v>3.01869665264</v>
      </c>
      <c r="G337" s="15">
        <v>24959</v>
      </c>
    </row>
    <row r="338" spans="1:7" ht="12.75">
      <c r="A338" s="30" t="str">
        <f>'De la BASE'!A334</f>
        <v>485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0.31127863875</v>
      </c>
      <c r="F338" s="9">
        <f>IF('De la BASE'!F334&gt;0,'De la BASE'!F334,'De la BASE'!F334+0.001)</f>
        <v>0.371293801</v>
      </c>
      <c r="G338" s="15">
        <v>24990</v>
      </c>
    </row>
    <row r="339" spans="1:7" ht="12.75">
      <c r="A339" s="30" t="str">
        <f>'De la BASE'!A335</f>
        <v>485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0.22515160278</v>
      </c>
      <c r="F339" s="9">
        <f>IF('De la BASE'!F335&gt;0,'De la BASE'!F335,'De la BASE'!F335+0.001)</f>
        <v>0.24081432146999998</v>
      </c>
      <c r="G339" s="15">
        <v>25020</v>
      </c>
    </row>
    <row r="340" spans="1:7" ht="12.75">
      <c r="A340" s="30" t="str">
        <f>'De la BASE'!A336</f>
        <v>485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0.23656299806</v>
      </c>
      <c r="F340" s="9">
        <f>IF('De la BASE'!F336&gt;0,'De la BASE'!F336,'De la BASE'!F336+0.001)</f>
        <v>0.48008373341</v>
      </c>
      <c r="G340" s="15">
        <v>25051</v>
      </c>
    </row>
    <row r="341" spans="1:7" ht="12.75">
      <c r="A341" s="30" t="str">
        <f>'De la BASE'!A337</f>
        <v>485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0.3168975069</v>
      </c>
      <c r="F341" s="9">
        <f>IF('De la BASE'!F337&gt;0,'De la BASE'!F337,'De la BASE'!F337+0.001)</f>
        <v>0.8624653752</v>
      </c>
      <c r="G341" s="15">
        <v>25082</v>
      </c>
    </row>
    <row r="342" spans="1:7" ht="12.75">
      <c r="A342" s="30" t="str">
        <f>'De la BASE'!A338</f>
        <v>485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0.20735802513</v>
      </c>
      <c r="F342" s="9">
        <f>IF('De la BASE'!F338&gt;0,'De la BASE'!F338,'De la BASE'!F338+0.001)</f>
        <v>0.34027983462</v>
      </c>
      <c r="G342" s="15">
        <v>25112</v>
      </c>
    </row>
    <row r="343" spans="1:7" ht="12.75">
      <c r="A343" s="30" t="str">
        <f>'De la BASE'!A339</f>
        <v>485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0.52294044741</v>
      </c>
      <c r="F343" s="9">
        <f>IF('De la BASE'!F339&gt;0,'De la BASE'!F339,'De la BASE'!F339+0.001)</f>
        <v>1.6697642670900001</v>
      </c>
      <c r="G343" s="15">
        <v>25143</v>
      </c>
    </row>
    <row r="344" spans="1:7" ht="12.75">
      <c r="A344" s="30" t="str">
        <f>'De la BASE'!A340</f>
        <v>485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1.42906564636</v>
      </c>
      <c r="F344" s="9">
        <f>IF('De la BASE'!F340&gt;0,'De la BASE'!F340,'De la BASE'!F340+0.001)</f>
        <v>3.87946492942</v>
      </c>
      <c r="G344" s="15">
        <v>25173</v>
      </c>
    </row>
    <row r="345" spans="1:7" ht="12.75">
      <c r="A345" s="30" t="str">
        <f>'De la BASE'!A341</f>
        <v>485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0.96652038186</v>
      </c>
      <c r="F345" s="9">
        <f>IF('De la BASE'!F341&gt;0,'De la BASE'!F341,'De la BASE'!F341+0.001)</f>
        <v>2.4815526705</v>
      </c>
      <c r="G345" s="15">
        <v>25204</v>
      </c>
    </row>
    <row r="346" spans="1:7" ht="12.75">
      <c r="A346" s="30" t="str">
        <f>'De la BASE'!A342</f>
        <v>485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0.54164554467</v>
      </c>
      <c r="F346" s="9">
        <f>IF('De la BASE'!F342&gt;0,'De la BASE'!F342,'De la BASE'!F342+0.001)</f>
        <v>1.27871625813</v>
      </c>
      <c r="G346" s="15">
        <v>25235</v>
      </c>
    </row>
    <row r="347" spans="1:7" ht="12.75">
      <c r="A347" s="30" t="str">
        <f>'De la BASE'!A343</f>
        <v>485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3.58889993608</v>
      </c>
      <c r="F347" s="9">
        <f>IF('De la BASE'!F343&gt;0,'De la BASE'!F343,'De la BASE'!F343+0.001)</f>
        <v>8.325669897080001</v>
      </c>
      <c r="G347" s="15">
        <v>25263</v>
      </c>
    </row>
    <row r="348" spans="1:7" ht="12.75">
      <c r="A348" s="30" t="str">
        <f>'De la BASE'!A344</f>
        <v>485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0.7092043308</v>
      </c>
      <c r="F348" s="9">
        <f>IF('De la BASE'!F344&gt;0,'De la BASE'!F344,'De la BASE'!F344+0.001)</f>
        <v>1.72609542609</v>
      </c>
      <c r="G348" s="15">
        <v>25294</v>
      </c>
    </row>
    <row r="349" spans="1:7" ht="12.75">
      <c r="A349" s="30" t="str">
        <f>'De la BASE'!A345</f>
        <v>485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1.82623462153</v>
      </c>
      <c r="F349" s="9">
        <f>IF('De la BASE'!F345&gt;0,'De la BASE'!F345,'De la BASE'!F345+0.001)</f>
        <v>4.17880172939</v>
      </c>
      <c r="G349" s="15">
        <v>25324</v>
      </c>
    </row>
    <row r="350" spans="1:7" ht="12.75">
      <c r="A350" s="30" t="str">
        <f>'De la BASE'!A346</f>
        <v>485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0.63932707342</v>
      </c>
      <c r="F350" s="9">
        <f>IF('De la BASE'!F346&gt;0,'De la BASE'!F346,'De la BASE'!F346+0.001)</f>
        <v>1.23109261634</v>
      </c>
      <c r="G350" s="15">
        <v>25355</v>
      </c>
    </row>
    <row r="351" spans="1:7" ht="12.75">
      <c r="A351" s="30" t="str">
        <f>'De la BASE'!A347</f>
        <v>485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0.23006674248</v>
      </c>
      <c r="F351" s="9">
        <f>IF('De la BASE'!F347&gt;0,'De la BASE'!F347,'De la BASE'!F347+0.001)</f>
        <v>0.26593993624</v>
      </c>
      <c r="G351" s="15">
        <v>25385</v>
      </c>
    </row>
    <row r="352" spans="1:7" ht="12.75">
      <c r="A352" s="30" t="str">
        <f>'De la BASE'!A348</f>
        <v>485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0.1490740745</v>
      </c>
      <c r="F352" s="9">
        <f>IF('De la BASE'!F348&gt;0,'De la BASE'!F348,'De la BASE'!F348+0.001)</f>
        <v>0.1556267814</v>
      </c>
      <c r="G352" s="15">
        <v>25416</v>
      </c>
    </row>
    <row r="353" spans="1:7" ht="12.75">
      <c r="A353" s="30" t="str">
        <f>'De la BASE'!A349</f>
        <v>485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0.43680518098</v>
      </c>
      <c r="F353" s="9">
        <f>IF('De la BASE'!F349&gt;0,'De la BASE'!F349,'De la BASE'!F349+0.001)</f>
        <v>1.34593371402</v>
      </c>
      <c r="G353" s="15">
        <v>25447</v>
      </c>
    </row>
    <row r="354" spans="1:7" ht="12.75">
      <c r="A354" s="30" t="str">
        <f>'De la BASE'!A350</f>
        <v>485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0.29594979729</v>
      </c>
      <c r="F354" s="9">
        <f>IF('De la BASE'!F350&gt;0,'De la BASE'!F350,'De la BASE'!F350+0.001)</f>
        <v>0.60394844034</v>
      </c>
      <c r="G354" s="15">
        <v>25477</v>
      </c>
    </row>
    <row r="355" spans="1:7" ht="12.75">
      <c r="A355" s="30" t="str">
        <f>'De la BASE'!A351</f>
        <v>485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0.48849049593</v>
      </c>
      <c r="F355" s="9">
        <f>IF('De la BASE'!F351&gt;0,'De la BASE'!F351,'De la BASE'!F351+0.001)</f>
        <v>1.60809224112</v>
      </c>
      <c r="G355" s="15">
        <v>25508</v>
      </c>
    </row>
    <row r="356" spans="1:7" ht="12.75">
      <c r="A356" s="30" t="str">
        <f>'De la BASE'!A352</f>
        <v>485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0.6429893656</v>
      </c>
      <c r="F356" s="9">
        <f>IF('De la BASE'!F352&gt;0,'De la BASE'!F352,'De la BASE'!F352+0.001)</f>
        <v>1.7497965068</v>
      </c>
      <c r="G356" s="15">
        <v>25538</v>
      </c>
    </row>
    <row r="357" spans="1:7" ht="12.75">
      <c r="A357" s="30" t="str">
        <f>'De la BASE'!A353</f>
        <v>485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2.19825511686</v>
      </c>
      <c r="F357" s="9">
        <f>IF('De la BASE'!F353&gt;0,'De la BASE'!F353,'De la BASE'!F353+0.001)</f>
        <v>5.59724380314</v>
      </c>
      <c r="G357" s="15">
        <v>25569</v>
      </c>
    </row>
    <row r="358" spans="1:7" ht="12.75">
      <c r="A358" s="30" t="str">
        <f>'De la BASE'!A354</f>
        <v>485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0.79374335544</v>
      </c>
      <c r="F358" s="9">
        <f>IF('De la BASE'!F354&gt;0,'De la BASE'!F354,'De la BASE'!F354+0.001)</f>
        <v>1.15686048544</v>
      </c>
      <c r="G358" s="15">
        <v>25600</v>
      </c>
    </row>
    <row r="359" spans="1:7" ht="12.75">
      <c r="A359" s="30" t="str">
        <f>'De la BASE'!A355</f>
        <v>485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0.5623488808</v>
      </c>
      <c r="F359" s="9">
        <f>IF('De la BASE'!F355&gt;0,'De la BASE'!F355,'De la BASE'!F355+0.001)</f>
        <v>1.8002467364</v>
      </c>
      <c r="G359" s="15">
        <v>25628</v>
      </c>
    </row>
    <row r="360" spans="1:7" ht="12.75">
      <c r="A360" s="30" t="str">
        <f>'De la BASE'!A356</f>
        <v>485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0.37702976584</v>
      </c>
      <c r="F360" s="9">
        <f>IF('De la BASE'!F356&gt;0,'De la BASE'!F356,'De la BASE'!F356+0.001)</f>
        <v>0.88231599092</v>
      </c>
      <c r="G360" s="15">
        <v>25659</v>
      </c>
    </row>
    <row r="361" spans="1:7" ht="12.75">
      <c r="A361" s="30" t="str">
        <f>'De la BASE'!A357</f>
        <v>485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0.77407792105</v>
      </c>
      <c r="F361" s="9">
        <f>IF('De la BASE'!F357&gt;0,'De la BASE'!F357,'De la BASE'!F357+0.001)</f>
        <v>2.82859190925</v>
      </c>
      <c r="G361" s="15">
        <v>25689</v>
      </c>
    </row>
    <row r="362" spans="1:7" ht="12.75">
      <c r="A362" s="30" t="str">
        <f>'De la BASE'!A358</f>
        <v>485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0.32403352087</v>
      </c>
      <c r="F362" s="9">
        <f>IF('De la BASE'!F358&gt;0,'De la BASE'!F358,'De la BASE'!F358+0.001)</f>
        <v>0.81382265278</v>
      </c>
      <c r="G362" s="15">
        <v>25720</v>
      </c>
    </row>
    <row r="363" spans="1:7" ht="12.75">
      <c r="A363" s="30" t="str">
        <f>'De la BASE'!A359</f>
        <v>485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0.20911641005</v>
      </c>
      <c r="F363" s="9">
        <f>IF('De la BASE'!F359&gt;0,'De la BASE'!F359,'De la BASE'!F359+0.001)</f>
        <v>0.438148668</v>
      </c>
      <c r="G363" s="15">
        <v>25750</v>
      </c>
    </row>
    <row r="364" spans="1:7" ht="12.75">
      <c r="A364" s="30" t="str">
        <f>'De la BASE'!A360</f>
        <v>485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0.22882057152</v>
      </c>
      <c r="F364" s="9">
        <f>IF('De la BASE'!F360&gt;0,'De la BASE'!F360,'De la BASE'!F360+0.001)</f>
        <v>0.74607043016</v>
      </c>
      <c r="G364" s="15">
        <v>25781</v>
      </c>
    </row>
    <row r="365" spans="1:7" ht="12.75">
      <c r="A365" s="30" t="str">
        <f>'De la BASE'!A361</f>
        <v>485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0.26036433456</v>
      </c>
      <c r="F365" s="9">
        <f>IF('De la BASE'!F361&gt;0,'De la BASE'!F361,'De la BASE'!F361+0.001)</f>
        <v>0.52492809486</v>
      </c>
      <c r="G365" s="15">
        <v>25812</v>
      </c>
    </row>
    <row r="366" spans="1:7" ht="12.75">
      <c r="A366" s="30" t="str">
        <f>'De la BASE'!A362</f>
        <v>485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0.15921649575</v>
      </c>
      <c r="F366" s="9">
        <f>IF('De la BASE'!F362&gt;0,'De la BASE'!F362,'De la BASE'!F362+0.001)</f>
        <v>0.36547422912</v>
      </c>
      <c r="G366" s="15">
        <v>25842</v>
      </c>
    </row>
    <row r="367" spans="1:7" ht="12.75">
      <c r="A367" s="30" t="str">
        <f>'De la BASE'!A363</f>
        <v>485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0.50228327728</v>
      </c>
      <c r="F367" s="9">
        <f>IF('De la BASE'!F363&gt;0,'De la BASE'!F363,'De la BASE'!F363+0.001)</f>
        <v>1.7621474812</v>
      </c>
      <c r="G367" s="15">
        <v>25873</v>
      </c>
    </row>
    <row r="368" spans="1:7" ht="12.75">
      <c r="A368" s="30" t="str">
        <f>'De la BASE'!A364</f>
        <v>485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0.8354869341</v>
      </c>
      <c r="F368" s="9">
        <f>IF('De la BASE'!F364&gt;0,'De la BASE'!F364,'De la BASE'!F364+0.001)</f>
        <v>1.5443230399</v>
      </c>
      <c r="G368" s="15">
        <v>25903</v>
      </c>
    </row>
    <row r="369" spans="1:7" ht="12.75">
      <c r="A369" s="30" t="str">
        <f>'De la BASE'!A365</f>
        <v>485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1.21203621655</v>
      </c>
      <c r="F369" s="9">
        <f>IF('De la BASE'!F365&gt;0,'De la BASE'!F365,'De la BASE'!F365+0.001)</f>
        <v>3.05444258373</v>
      </c>
      <c r="G369" s="15">
        <v>25934</v>
      </c>
    </row>
    <row r="370" spans="1:7" ht="12.75">
      <c r="A370" s="30" t="str">
        <f>'De la BASE'!A366</f>
        <v>485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0.3841099353</v>
      </c>
      <c r="F370" s="9">
        <f>IF('De la BASE'!F366&gt;0,'De la BASE'!F366,'De la BASE'!F366+0.001)</f>
        <v>0.8906175936</v>
      </c>
      <c r="G370" s="15">
        <v>25965</v>
      </c>
    </row>
    <row r="371" spans="1:7" ht="12.75">
      <c r="A371" s="30" t="str">
        <f>'De la BASE'!A367</f>
        <v>485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0.514281027</v>
      </c>
      <c r="F371" s="9">
        <f>IF('De la BASE'!F367&gt;0,'De la BASE'!F367,'De la BASE'!F367+0.001)</f>
        <v>1.552090176</v>
      </c>
      <c r="G371" s="15">
        <v>25993</v>
      </c>
    </row>
    <row r="372" spans="1:7" ht="12.75">
      <c r="A372" s="30" t="str">
        <f>'De la BASE'!A368</f>
        <v>485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0.88073146056</v>
      </c>
      <c r="F372" s="9">
        <f>IF('De la BASE'!F368&gt;0,'De la BASE'!F368,'De la BASE'!F368+0.001)</f>
        <v>3.04571194536</v>
      </c>
      <c r="G372" s="15">
        <v>26024</v>
      </c>
    </row>
    <row r="373" spans="1:7" ht="12.75">
      <c r="A373" s="30" t="str">
        <f>'De la BASE'!A369</f>
        <v>485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1.45132810104</v>
      </c>
      <c r="F373" s="9">
        <f>IF('De la BASE'!F369&gt;0,'De la BASE'!F369,'De la BASE'!F369+0.001)</f>
        <v>3.9323146704000003</v>
      </c>
      <c r="G373" s="15">
        <v>26054</v>
      </c>
    </row>
    <row r="374" spans="1:7" ht="12.75">
      <c r="A374" s="30" t="str">
        <f>'De la BASE'!A370</f>
        <v>485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0.8518775268</v>
      </c>
      <c r="F374" s="9">
        <f>IF('De la BASE'!F370&gt;0,'De la BASE'!F370,'De la BASE'!F370+0.001)</f>
        <v>1.8872268651500002</v>
      </c>
      <c r="G374" s="15">
        <v>26085</v>
      </c>
    </row>
    <row r="375" spans="1:7" ht="12.75">
      <c r="A375" s="30" t="str">
        <f>'De la BASE'!A371</f>
        <v>485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0.15386800764</v>
      </c>
      <c r="F375" s="9">
        <f>IF('De la BASE'!F371&gt;0,'De la BASE'!F371,'De la BASE'!F371+0.001)</f>
        <v>0.29931537931999996</v>
      </c>
      <c r="G375" s="15">
        <v>26115</v>
      </c>
    </row>
    <row r="376" spans="1:7" ht="12.75">
      <c r="A376" s="30" t="str">
        <f>'De la BASE'!A372</f>
        <v>485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0.19122051746</v>
      </c>
      <c r="F376" s="9">
        <f>IF('De la BASE'!F372&gt;0,'De la BASE'!F372,'De la BASE'!F372+0.001)</f>
        <v>0.20475825293</v>
      </c>
      <c r="G376" s="15">
        <v>26146</v>
      </c>
    </row>
    <row r="377" spans="1:7" ht="12.75">
      <c r="A377" s="30" t="str">
        <f>'De la BASE'!A373</f>
        <v>485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0.24994565379</v>
      </c>
      <c r="F377" s="9">
        <f>IF('De la BASE'!F373&gt;0,'De la BASE'!F373,'De la BASE'!F373+0.001)</f>
        <v>0.38005435083</v>
      </c>
      <c r="G377" s="15">
        <v>26177</v>
      </c>
    </row>
    <row r="378" spans="1:7" ht="12.75">
      <c r="A378" s="30" t="str">
        <f>'De la BASE'!A374</f>
        <v>485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0.18114143788</v>
      </c>
      <c r="F378" s="9">
        <f>IF('De la BASE'!F374&gt;0,'De la BASE'!F374,'De la BASE'!F374+0.001)</f>
        <v>0.2463523554</v>
      </c>
      <c r="G378" s="15">
        <v>26207</v>
      </c>
    </row>
    <row r="379" spans="1:7" ht="12.75">
      <c r="A379" s="30" t="str">
        <f>'De la BASE'!A375</f>
        <v>485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0.38468373615</v>
      </c>
      <c r="F379" s="9">
        <f>IF('De la BASE'!F375&gt;0,'De la BASE'!F375,'De la BASE'!F375+0.001)</f>
        <v>1.05607931856</v>
      </c>
      <c r="G379" s="15">
        <v>26238</v>
      </c>
    </row>
    <row r="380" spans="1:7" ht="12.75">
      <c r="A380" s="30" t="str">
        <f>'De la BASE'!A376</f>
        <v>485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0.4271346141</v>
      </c>
      <c r="F380" s="9">
        <f>IF('De la BASE'!F376&gt;0,'De la BASE'!F376,'De la BASE'!F376+0.001)</f>
        <v>1.43796634564</v>
      </c>
      <c r="G380" s="15">
        <v>26268</v>
      </c>
    </row>
    <row r="381" spans="1:7" ht="12.75">
      <c r="A381" s="30" t="str">
        <f>'De la BASE'!A377</f>
        <v>485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0.5793594288</v>
      </c>
      <c r="F381" s="9">
        <f>IF('De la BASE'!F377&gt;0,'De la BASE'!F377,'De la BASE'!F377+0.001)</f>
        <v>0.9110320272000001</v>
      </c>
      <c r="G381" s="15">
        <v>26299</v>
      </c>
    </row>
    <row r="382" spans="1:7" ht="12.75">
      <c r="A382" s="30" t="str">
        <f>'De la BASE'!A378</f>
        <v>485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3.65718343168</v>
      </c>
      <c r="F382" s="9">
        <f>IF('De la BASE'!F378&gt;0,'De la BASE'!F378,'De la BASE'!F378+0.001)</f>
        <v>8.453065627520001</v>
      </c>
      <c r="G382" s="15">
        <v>26330</v>
      </c>
    </row>
    <row r="383" spans="1:7" ht="12.75">
      <c r="A383" s="30" t="str">
        <f>'De la BASE'!A379</f>
        <v>485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2.29901138663</v>
      </c>
      <c r="F383" s="9">
        <f>IF('De la BASE'!F379&gt;0,'De la BASE'!F379,'De la BASE'!F379+0.001)</f>
        <v>7.0656710286</v>
      </c>
      <c r="G383" s="15">
        <v>26359</v>
      </c>
    </row>
    <row r="384" spans="1:7" ht="12.75">
      <c r="A384" s="30" t="str">
        <f>'De la BASE'!A380</f>
        <v>485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0.6814961225</v>
      </c>
      <c r="F384" s="9">
        <f>IF('De la BASE'!F380&gt;0,'De la BASE'!F380,'De la BASE'!F380+0.001)</f>
        <v>2.4071785549999998</v>
      </c>
      <c r="G384" s="15">
        <v>26390</v>
      </c>
    </row>
    <row r="385" spans="1:7" ht="12.75">
      <c r="A385" s="30" t="str">
        <f>'De la BASE'!A381</f>
        <v>485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0.69780729668</v>
      </c>
      <c r="F385" s="9">
        <f>IF('De la BASE'!F381&gt;0,'De la BASE'!F381,'De la BASE'!F381+0.001)</f>
        <v>2.3276857619599998</v>
      </c>
      <c r="G385" s="15">
        <v>26420</v>
      </c>
    </row>
    <row r="386" spans="1:7" ht="12.75">
      <c r="A386" s="30" t="str">
        <f>'De la BASE'!A382</f>
        <v>485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0.32753183216</v>
      </c>
      <c r="F386" s="9">
        <f>IF('De la BASE'!F382&gt;0,'De la BASE'!F382,'De la BASE'!F382+0.001)</f>
        <v>0.90774403694</v>
      </c>
      <c r="G386" s="15">
        <v>26451</v>
      </c>
    </row>
    <row r="387" spans="1:7" ht="12.75">
      <c r="A387" s="30" t="str">
        <f>'De la BASE'!A383</f>
        <v>485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0.30068181738</v>
      </c>
      <c r="F387" s="9">
        <f>IF('De la BASE'!F383&gt;0,'De la BASE'!F383,'De la BASE'!F383+0.001)</f>
        <v>0.91061188596</v>
      </c>
      <c r="G387" s="15">
        <v>26481</v>
      </c>
    </row>
    <row r="388" spans="1:7" ht="12.75">
      <c r="A388" s="30" t="str">
        <f>'De la BASE'!A384</f>
        <v>485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0.36177814481</v>
      </c>
      <c r="F388" s="9">
        <f>IF('De la BASE'!F384&gt;0,'De la BASE'!F384,'De la BASE'!F384+0.001)</f>
        <v>0.8945231783500001</v>
      </c>
      <c r="G388" s="15">
        <v>26512</v>
      </c>
    </row>
    <row r="389" spans="1:7" ht="12.75">
      <c r="A389" s="30" t="str">
        <f>'De la BASE'!A385</f>
        <v>485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0.39869047544</v>
      </c>
      <c r="F389" s="9">
        <f>IF('De la BASE'!F385&gt;0,'De la BASE'!F385,'De la BASE'!F385+0.001)</f>
        <v>1.42716318252</v>
      </c>
      <c r="G389" s="15">
        <v>26543</v>
      </c>
    </row>
    <row r="390" spans="1:7" ht="12.75">
      <c r="A390" s="30" t="str">
        <f>'De la BASE'!A386</f>
        <v>485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0.49856354792</v>
      </c>
      <c r="F390" s="9">
        <f>IF('De la BASE'!F386&gt;0,'De la BASE'!F386,'De la BASE'!F386+0.001)</f>
        <v>1.71027581322</v>
      </c>
      <c r="G390" s="15">
        <v>26573</v>
      </c>
    </row>
    <row r="391" spans="1:7" ht="12.75">
      <c r="A391" s="30" t="str">
        <f>'De la BASE'!A387</f>
        <v>485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0.90111341967</v>
      </c>
      <c r="F391" s="9">
        <f>IF('De la BASE'!F387&gt;0,'De la BASE'!F387,'De la BASE'!F387+0.001)</f>
        <v>3.00712665201</v>
      </c>
      <c r="G391" s="15">
        <v>26604</v>
      </c>
    </row>
    <row r="392" spans="1:7" ht="12.75">
      <c r="A392" s="30" t="str">
        <f>'De la BASE'!A388</f>
        <v>485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1.29250709945</v>
      </c>
      <c r="F392" s="9">
        <f>IF('De la BASE'!F388&gt;0,'De la BASE'!F388,'De la BASE'!F388+0.001)</f>
        <v>3.31320517178</v>
      </c>
      <c r="G392" s="15">
        <v>26634</v>
      </c>
    </row>
    <row r="393" spans="1:7" ht="12.75">
      <c r="A393" s="30" t="str">
        <f>'De la BASE'!A389</f>
        <v>485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0.71077209304</v>
      </c>
      <c r="F393" s="9">
        <f>IF('De la BASE'!F389&gt;0,'De la BASE'!F389,'De la BASE'!F389+0.001)</f>
        <v>1.6787281584</v>
      </c>
      <c r="G393" s="15">
        <v>26665</v>
      </c>
    </row>
    <row r="394" spans="1:7" ht="12.75">
      <c r="A394" s="30" t="str">
        <f>'De la BASE'!A390</f>
        <v>485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0.56746038903</v>
      </c>
      <c r="F394" s="9">
        <f>IF('De la BASE'!F390&gt;0,'De la BASE'!F390,'De la BASE'!F390+0.001)</f>
        <v>1.1878196259</v>
      </c>
      <c r="G394" s="15">
        <v>26696</v>
      </c>
    </row>
    <row r="395" spans="1:7" ht="12.75">
      <c r="A395" s="30" t="str">
        <f>'De la BASE'!A391</f>
        <v>485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0.44280144366</v>
      </c>
      <c r="F395" s="9">
        <f>IF('De la BASE'!F391&gt;0,'De la BASE'!F391,'De la BASE'!F391+0.001)</f>
        <v>1.52811515518</v>
      </c>
      <c r="G395" s="15">
        <v>26724</v>
      </c>
    </row>
    <row r="396" spans="1:7" ht="12.75">
      <c r="A396" s="30" t="str">
        <f>'De la BASE'!A392</f>
        <v>485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0.22961317106</v>
      </c>
      <c r="F396" s="9">
        <f>IF('De la BASE'!F392&gt;0,'De la BASE'!F392,'De la BASE'!F392+0.001)</f>
        <v>1.1670683134500002</v>
      </c>
      <c r="G396" s="15">
        <v>26755</v>
      </c>
    </row>
    <row r="397" spans="1:7" ht="12.75">
      <c r="A397" s="30" t="str">
        <f>'De la BASE'!A393</f>
        <v>485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0.306628652</v>
      </c>
      <c r="F397" s="9">
        <f>IF('De la BASE'!F393&gt;0,'De la BASE'!F393,'De la BASE'!F393+0.001)</f>
        <v>1.4469039449799999</v>
      </c>
      <c r="G397" s="15">
        <v>26785</v>
      </c>
    </row>
    <row r="398" spans="1:7" ht="12.75">
      <c r="A398" s="30" t="str">
        <f>'De la BASE'!A394</f>
        <v>485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0.4405591936</v>
      </c>
      <c r="F398" s="9">
        <f>IF('De la BASE'!F394&gt;0,'De la BASE'!F394,'De la BASE'!F394+0.001)</f>
        <v>1.5764997376</v>
      </c>
      <c r="G398" s="15">
        <v>26816</v>
      </c>
    </row>
    <row r="399" spans="1:7" ht="12.75">
      <c r="A399" s="30" t="str">
        <f>'De la BASE'!A395</f>
        <v>485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0.18675038853</v>
      </c>
      <c r="F399" s="9">
        <f>IF('De la BASE'!F395&gt;0,'De la BASE'!F395,'De la BASE'!F395+0.001)</f>
        <v>0.53589241926</v>
      </c>
      <c r="G399" s="15">
        <v>26846</v>
      </c>
    </row>
    <row r="400" spans="1:7" ht="12.75">
      <c r="A400" s="30" t="str">
        <f>'De la BASE'!A396</f>
        <v>485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0.188153198</v>
      </c>
      <c r="F400" s="9">
        <f>IF('De la BASE'!F396&gt;0,'De la BASE'!F396,'De la BASE'!F396+0.001)</f>
        <v>0.5926322638</v>
      </c>
      <c r="G400" s="15">
        <v>26877</v>
      </c>
    </row>
    <row r="401" spans="1:7" ht="12.75">
      <c r="A401" s="30" t="str">
        <f>'De la BASE'!A397</f>
        <v>485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0.17832545466</v>
      </c>
      <c r="F401" s="9">
        <f>IF('De la BASE'!F397&gt;0,'De la BASE'!F397,'De la BASE'!F397+0.001)</f>
        <v>0.19521944516</v>
      </c>
      <c r="G401" s="15">
        <v>26908</v>
      </c>
    </row>
    <row r="402" spans="1:7" ht="12.75">
      <c r="A402" s="30" t="str">
        <f>'De la BASE'!A398</f>
        <v>485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0.24540645233</v>
      </c>
      <c r="F402" s="9">
        <f>IF('De la BASE'!F398&gt;0,'De la BASE'!F398,'De la BASE'!F398+0.001)</f>
        <v>0.87246774329</v>
      </c>
      <c r="G402" s="15">
        <v>26938</v>
      </c>
    </row>
    <row r="403" spans="1:7" ht="12.75">
      <c r="A403" s="30" t="str">
        <f>'De la BASE'!A399</f>
        <v>485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0.38236212024</v>
      </c>
      <c r="F403" s="9">
        <f>IF('De la BASE'!F399&gt;0,'De la BASE'!F399,'De la BASE'!F399+0.001)</f>
        <v>1.20650277738</v>
      </c>
      <c r="G403" s="15">
        <v>26969</v>
      </c>
    </row>
    <row r="404" spans="1:7" ht="12.75">
      <c r="A404" s="30" t="str">
        <f>'De la BASE'!A400</f>
        <v>485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0.62815767387</v>
      </c>
      <c r="F404" s="9">
        <f>IF('De la BASE'!F400&gt;0,'De la BASE'!F400,'De la BASE'!F400+0.001)</f>
        <v>1.6506885729</v>
      </c>
      <c r="G404" s="15">
        <v>26999</v>
      </c>
    </row>
    <row r="405" spans="1:7" ht="12.75">
      <c r="A405" s="30" t="str">
        <f>'De la BASE'!A401</f>
        <v>485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1.41464480212</v>
      </c>
      <c r="F405" s="9">
        <f>IF('De la BASE'!F401&gt;0,'De la BASE'!F401,'De la BASE'!F401+0.001)</f>
        <v>4.08178144253</v>
      </c>
      <c r="G405" s="15">
        <v>27030</v>
      </c>
    </row>
    <row r="406" spans="1:7" ht="12.75">
      <c r="A406" s="30" t="str">
        <f>'De la BASE'!A402</f>
        <v>485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1.85616535455</v>
      </c>
      <c r="F406" s="9">
        <f>IF('De la BASE'!F402&gt;0,'De la BASE'!F402,'De la BASE'!F402+0.001)</f>
        <v>4.33312179573</v>
      </c>
      <c r="G406" s="15">
        <v>27061</v>
      </c>
    </row>
    <row r="407" spans="1:7" ht="12.75">
      <c r="A407" s="30" t="str">
        <f>'De la BASE'!A403</f>
        <v>485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1.2878016411</v>
      </c>
      <c r="F407" s="9">
        <f>IF('De la BASE'!F403&gt;0,'De la BASE'!F403,'De la BASE'!F403+0.001)</f>
        <v>4.540502946</v>
      </c>
      <c r="G407" s="15">
        <v>27089</v>
      </c>
    </row>
    <row r="408" spans="1:7" ht="12.75">
      <c r="A408" s="30" t="str">
        <f>'De la BASE'!A404</f>
        <v>485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0.6896433531</v>
      </c>
      <c r="F408" s="9">
        <f>IF('De la BASE'!F404&gt;0,'De la BASE'!F404,'De la BASE'!F404+0.001)</f>
        <v>1.9574937813600002</v>
      </c>
      <c r="G408" s="15">
        <v>27120</v>
      </c>
    </row>
    <row r="409" spans="1:7" ht="12.75">
      <c r="A409" s="30" t="str">
        <f>'De la BASE'!A405</f>
        <v>485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0.42358438308</v>
      </c>
      <c r="F409" s="9">
        <f>IF('De la BASE'!F405&gt;0,'De la BASE'!F405,'De la BASE'!F405+0.001)</f>
        <v>1.62506308728</v>
      </c>
      <c r="G409" s="15">
        <v>27150</v>
      </c>
    </row>
    <row r="410" spans="1:7" ht="12.75">
      <c r="A410" s="30" t="str">
        <f>'De la BASE'!A406</f>
        <v>485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0.21646940832</v>
      </c>
      <c r="F410" s="9">
        <f>IF('De la BASE'!F406&gt;0,'De la BASE'!F406,'De la BASE'!F406+0.001)</f>
        <v>0.65051153376</v>
      </c>
      <c r="G410" s="15">
        <v>27181</v>
      </c>
    </row>
    <row r="411" spans="1:7" ht="12.75">
      <c r="A411" s="30" t="str">
        <f>'De la BASE'!A407</f>
        <v>485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0.22034962159</v>
      </c>
      <c r="F411" s="9">
        <f>IF('De la BASE'!F407&gt;0,'De la BASE'!F407,'De la BASE'!F407+0.001)</f>
        <v>0.47898694403</v>
      </c>
      <c r="G411" s="15">
        <v>27211</v>
      </c>
    </row>
    <row r="412" spans="1:7" ht="12.75">
      <c r="A412" s="30" t="str">
        <f>'De la BASE'!A408</f>
        <v>485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0.23133559482</v>
      </c>
      <c r="F412" s="9">
        <f>IF('De la BASE'!F408&gt;0,'De la BASE'!F408,'De la BASE'!F408+0.001)</f>
        <v>0.4798983057</v>
      </c>
      <c r="G412" s="15">
        <v>27242</v>
      </c>
    </row>
    <row r="413" spans="1:7" ht="12.75">
      <c r="A413" s="30" t="str">
        <f>'De la BASE'!A409</f>
        <v>485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0.1771247366</v>
      </c>
      <c r="F413" s="9">
        <f>IF('De la BASE'!F409&gt;0,'De la BASE'!F409,'De la BASE'!F409+0.001)</f>
        <v>0.40078224271999996</v>
      </c>
      <c r="G413" s="15">
        <v>27273</v>
      </c>
    </row>
    <row r="414" spans="1:7" ht="12.75">
      <c r="A414" s="30" t="str">
        <f>'De la BASE'!A410</f>
        <v>485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0.22628122822</v>
      </c>
      <c r="F414" s="9">
        <f>IF('De la BASE'!F410&gt;0,'De la BASE'!F410,'De la BASE'!F410+0.001)</f>
        <v>0.7527123498</v>
      </c>
      <c r="G414" s="15">
        <v>27303</v>
      </c>
    </row>
    <row r="415" spans="1:7" ht="12.75">
      <c r="A415" s="30" t="str">
        <f>'De la BASE'!A411</f>
        <v>485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0.36205377003</v>
      </c>
      <c r="F415" s="9">
        <f>IF('De la BASE'!F411&gt;0,'De la BASE'!F411,'De la BASE'!F411+0.001)</f>
        <v>1.28114491675</v>
      </c>
      <c r="G415" s="15">
        <v>27334</v>
      </c>
    </row>
    <row r="416" spans="1:7" ht="12.75">
      <c r="A416" s="30" t="str">
        <f>'De la BASE'!A412</f>
        <v>485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0.27562500084</v>
      </c>
      <c r="F416" s="9">
        <f>IF('De la BASE'!F412&gt;0,'De la BASE'!F412,'De la BASE'!F412+0.001)</f>
        <v>0.64531249993</v>
      </c>
      <c r="G416" s="15">
        <v>27364</v>
      </c>
    </row>
    <row r="417" spans="1:7" ht="12.75">
      <c r="A417" s="30" t="str">
        <f>'De la BASE'!A413</f>
        <v>485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0.7906853451</v>
      </c>
      <c r="F417" s="9">
        <f>IF('De la BASE'!F413&gt;0,'De la BASE'!F413,'De la BASE'!F413+0.001)</f>
        <v>2.63379175109</v>
      </c>
      <c r="G417" s="15">
        <v>27395</v>
      </c>
    </row>
    <row r="418" spans="1:7" ht="12.75">
      <c r="A418" s="30" t="str">
        <f>'De la BASE'!A414</f>
        <v>485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0.58173090456</v>
      </c>
      <c r="F418" s="9">
        <f>IF('De la BASE'!F414&gt;0,'De la BASE'!F414,'De la BASE'!F414+0.001)</f>
        <v>1.4933987370000001</v>
      </c>
      <c r="G418" s="15">
        <v>27426</v>
      </c>
    </row>
    <row r="419" spans="1:7" ht="12.75">
      <c r="A419" s="30" t="str">
        <f>'De la BASE'!A415</f>
        <v>485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0.75167639758</v>
      </c>
      <c r="F419" s="9">
        <f>IF('De la BASE'!F415&gt;0,'De la BASE'!F415,'De la BASE'!F415+0.001)</f>
        <v>2.37360350397</v>
      </c>
      <c r="G419" s="15">
        <v>27454</v>
      </c>
    </row>
    <row r="420" spans="1:7" ht="12.75">
      <c r="A420" s="30" t="str">
        <f>'De la BASE'!A416</f>
        <v>485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0.772086909</v>
      </c>
      <c r="F420" s="9">
        <f>IF('De la BASE'!F416&gt;0,'De la BASE'!F416,'De la BASE'!F416+0.001)</f>
        <v>2.762091966</v>
      </c>
      <c r="G420" s="15">
        <v>27485</v>
      </c>
    </row>
    <row r="421" spans="1:7" ht="12.75">
      <c r="A421" s="30" t="str">
        <f>'De la BASE'!A417</f>
        <v>485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0.85417888325</v>
      </c>
      <c r="F421" s="9">
        <f>IF('De la BASE'!F417&gt;0,'De la BASE'!F417,'De la BASE'!F417+0.001)</f>
        <v>2.0398557621</v>
      </c>
      <c r="G421" s="15">
        <v>27515</v>
      </c>
    </row>
    <row r="422" spans="1:7" ht="12.75">
      <c r="A422" s="30" t="str">
        <f>'De la BASE'!A418</f>
        <v>485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1.05377552026</v>
      </c>
      <c r="F422" s="9">
        <f>IF('De la BASE'!F418&gt;0,'De la BASE'!F418,'De la BASE'!F418+0.001)</f>
        <v>2.17249672007</v>
      </c>
      <c r="G422" s="15">
        <v>27546</v>
      </c>
    </row>
    <row r="423" spans="1:7" ht="12.75">
      <c r="A423" s="30" t="str">
        <f>'De la BASE'!A419</f>
        <v>485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0.1454383455</v>
      </c>
      <c r="F423" s="9">
        <f>IF('De la BASE'!F419&gt;0,'De la BASE'!F419,'De la BASE'!F419+0.001)</f>
        <v>0.1519244475</v>
      </c>
      <c r="G423" s="15">
        <v>27576</v>
      </c>
    </row>
    <row r="424" spans="1:7" ht="12.75">
      <c r="A424" s="30" t="str">
        <f>'De la BASE'!A420</f>
        <v>485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0.21856946774</v>
      </c>
      <c r="F424" s="9">
        <f>IF('De la BASE'!F420&gt;0,'De la BASE'!F420,'De la BASE'!F420+0.001)</f>
        <v>0.34959519815999995</v>
      </c>
      <c r="G424" s="15">
        <v>27607</v>
      </c>
    </row>
    <row r="425" spans="1:7" ht="12.75">
      <c r="A425" s="30" t="str">
        <f>'De la BASE'!A421</f>
        <v>485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0.25034507288</v>
      </c>
      <c r="F425" s="9">
        <f>IF('De la BASE'!F421&gt;0,'De la BASE'!F421,'De la BASE'!F421+0.001)</f>
        <v>0.68507292672</v>
      </c>
      <c r="G425" s="15">
        <v>27638</v>
      </c>
    </row>
    <row r="426" spans="1:7" ht="12.75">
      <c r="A426" s="30" t="str">
        <f>'De la BASE'!A422</f>
        <v>485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0.17339931411</v>
      </c>
      <c r="F426" s="9">
        <f>IF('De la BASE'!F422&gt;0,'De la BASE'!F422,'De la BASE'!F422+0.001)</f>
        <v>0.38848115664000005</v>
      </c>
      <c r="G426" s="15">
        <v>27668</v>
      </c>
    </row>
    <row r="427" spans="1:7" ht="12.75">
      <c r="A427" s="30" t="str">
        <f>'De la BASE'!A423</f>
        <v>485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0.31253800606</v>
      </c>
      <c r="F427" s="9">
        <f>IF('De la BASE'!F423&gt;0,'De la BASE'!F423,'De la BASE'!F423+0.001)</f>
        <v>0.8361762428599999</v>
      </c>
      <c r="G427" s="15">
        <v>27699</v>
      </c>
    </row>
    <row r="428" spans="1:7" ht="12.75">
      <c r="A428" s="30" t="str">
        <f>'De la BASE'!A424</f>
        <v>485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0.59824516196</v>
      </c>
      <c r="F428" s="9">
        <f>IF('De la BASE'!F424&gt;0,'De la BASE'!F424,'De la BASE'!F424+0.001)</f>
        <v>1.31167483804</v>
      </c>
      <c r="G428" s="15">
        <v>27729</v>
      </c>
    </row>
    <row r="429" spans="1:7" ht="12.75">
      <c r="A429" s="30" t="str">
        <f>'De la BASE'!A425</f>
        <v>485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0.21081048099</v>
      </c>
      <c r="F429" s="9">
        <f>IF('De la BASE'!F425&gt;0,'De la BASE'!F425,'De la BASE'!F425+0.001)</f>
        <v>0.72492992152</v>
      </c>
      <c r="G429" s="15">
        <v>27760</v>
      </c>
    </row>
    <row r="430" spans="1:7" ht="12.75">
      <c r="A430" s="30" t="str">
        <f>'De la BASE'!A426</f>
        <v>485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0.27885589611</v>
      </c>
      <c r="F430" s="9">
        <f>IF('De la BASE'!F426&gt;0,'De la BASE'!F426,'De la BASE'!F426+0.001)</f>
        <v>0.57053275372</v>
      </c>
      <c r="G430" s="15">
        <v>27791</v>
      </c>
    </row>
    <row r="431" spans="1:7" ht="12.75">
      <c r="A431" s="30" t="str">
        <f>'De la BASE'!A427</f>
        <v>485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0.3717917687</v>
      </c>
      <c r="F431" s="9">
        <f>IF('De la BASE'!F427&gt;0,'De la BASE'!F427,'De la BASE'!F427+0.001)</f>
        <v>1.7551251006500002</v>
      </c>
      <c r="G431" s="15">
        <v>27820</v>
      </c>
    </row>
    <row r="432" spans="1:7" ht="12.75">
      <c r="A432" s="30" t="str">
        <f>'De la BASE'!A428</f>
        <v>485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0.53027152656</v>
      </c>
      <c r="F432" s="9">
        <f>IF('De la BASE'!F428&gt;0,'De la BASE'!F428,'De la BASE'!F428+0.001)</f>
        <v>2.01668890332</v>
      </c>
      <c r="G432" s="15">
        <v>27851</v>
      </c>
    </row>
    <row r="433" spans="1:7" ht="12.75">
      <c r="A433" s="30" t="str">
        <f>'De la BASE'!A429</f>
        <v>485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0.2064032685</v>
      </c>
      <c r="F433" s="9">
        <f>IF('De la BASE'!F429&gt;0,'De la BASE'!F429,'De la BASE'!F429+0.001)</f>
        <v>1.3692098069999998</v>
      </c>
      <c r="G433" s="15">
        <v>27881</v>
      </c>
    </row>
    <row r="434" spans="1:7" ht="12.75">
      <c r="A434" s="30" t="str">
        <f>'De la BASE'!A430</f>
        <v>485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0.08044843032</v>
      </c>
      <c r="F434" s="9">
        <f>IF('De la BASE'!F430&gt;0,'De la BASE'!F430,'De la BASE'!F430+0.001)</f>
        <v>0.39450672719999996</v>
      </c>
      <c r="G434" s="15">
        <v>27912</v>
      </c>
    </row>
    <row r="435" spans="1:7" ht="12.75">
      <c r="A435" s="30" t="str">
        <f>'De la BASE'!A431</f>
        <v>485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0.18846291752</v>
      </c>
      <c r="F435" s="9">
        <f>IF('De la BASE'!F431&gt;0,'De la BASE'!F431,'De la BASE'!F431+0.001)</f>
        <v>0.71710139927</v>
      </c>
      <c r="G435" s="15">
        <v>27942</v>
      </c>
    </row>
    <row r="436" spans="1:7" ht="12.75">
      <c r="A436" s="30" t="str">
        <f>'De la BASE'!A432</f>
        <v>485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0.179320113</v>
      </c>
      <c r="F436" s="9">
        <f>IF('De la BASE'!F432&gt;0,'De la BASE'!F432,'De la BASE'!F432+0.001)</f>
        <v>0.6348441918000001</v>
      </c>
      <c r="G436" s="15">
        <v>27973</v>
      </c>
    </row>
    <row r="437" spans="1:7" ht="12.75">
      <c r="A437" s="30" t="str">
        <f>'De la BASE'!A433</f>
        <v>485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0.21740069205</v>
      </c>
      <c r="F437" s="9">
        <f>IF('De la BASE'!F433&gt;0,'De la BASE'!F433,'De la BASE'!F433+0.001)</f>
        <v>1.0984455958</v>
      </c>
      <c r="G437" s="15">
        <v>28004</v>
      </c>
    </row>
    <row r="438" spans="1:7" ht="12.75">
      <c r="A438" s="30" t="str">
        <f>'De la BASE'!A434</f>
        <v>485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0.36045690954</v>
      </c>
      <c r="F438" s="9">
        <f>IF('De la BASE'!F434&gt;0,'De la BASE'!F434,'De la BASE'!F434+0.001)</f>
        <v>1.22391166296</v>
      </c>
      <c r="G438" s="15">
        <v>28034</v>
      </c>
    </row>
    <row r="439" spans="1:7" ht="12.75">
      <c r="A439" s="30" t="str">
        <f>'De la BASE'!A435</f>
        <v>485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1.16832013035</v>
      </c>
      <c r="F439" s="9">
        <f>IF('De la BASE'!F435&gt;0,'De la BASE'!F435,'De la BASE'!F435+0.001)</f>
        <v>3.1847722327000003</v>
      </c>
      <c r="G439" s="15">
        <v>28065</v>
      </c>
    </row>
    <row r="440" spans="1:7" ht="12.75">
      <c r="A440" s="30" t="str">
        <f>'De la BASE'!A436</f>
        <v>485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1.12532683928</v>
      </c>
      <c r="F440" s="9">
        <f>IF('De la BASE'!F436&gt;0,'De la BASE'!F436,'De la BASE'!F436+0.001)</f>
        <v>2.73565704496</v>
      </c>
      <c r="G440" s="15">
        <v>28095</v>
      </c>
    </row>
    <row r="441" spans="1:7" ht="12.75">
      <c r="A441" s="30" t="str">
        <f>'De la BASE'!A437</f>
        <v>485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4.0076568858</v>
      </c>
      <c r="F441" s="9">
        <f>IF('De la BASE'!F437&gt;0,'De la BASE'!F437,'De la BASE'!F437+0.001)</f>
        <v>7.511294862150001</v>
      </c>
      <c r="G441" s="15">
        <v>28126</v>
      </c>
    </row>
    <row r="442" spans="1:7" ht="12.75">
      <c r="A442" s="30" t="str">
        <f>'De la BASE'!A438</f>
        <v>485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2.73681199741</v>
      </c>
      <c r="F442" s="9">
        <f>IF('De la BASE'!F438&gt;0,'De la BASE'!F438,'De la BASE'!F438+0.001)</f>
        <v>5.6550014518000005</v>
      </c>
      <c r="G442" s="15">
        <v>28157</v>
      </c>
    </row>
    <row r="443" spans="1:7" ht="12.75">
      <c r="A443" s="30" t="str">
        <f>'De la BASE'!A439</f>
        <v>485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0.83742211905</v>
      </c>
      <c r="F443" s="9">
        <f>IF('De la BASE'!F439&gt;0,'De la BASE'!F439,'De la BASE'!F439+0.001)</f>
        <v>2.4578209595500002</v>
      </c>
      <c r="G443" s="15">
        <v>28185</v>
      </c>
    </row>
    <row r="444" spans="1:7" ht="12.75">
      <c r="A444" s="30" t="str">
        <f>'De la BASE'!A440</f>
        <v>485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0.57198957595</v>
      </c>
      <c r="F444" s="9">
        <f>IF('De la BASE'!F440&gt;0,'De la BASE'!F440,'De la BASE'!F440+0.001)</f>
        <v>1.68754379963</v>
      </c>
      <c r="G444" s="15">
        <v>28216</v>
      </c>
    </row>
    <row r="445" spans="1:7" ht="12.75">
      <c r="A445" s="30" t="str">
        <f>'De la BASE'!A441</f>
        <v>485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0.9867728358</v>
      </c>
      <c r="F445" s="9">
        <f>IF('De la BASE'!F441&gt;0,'De la BASE'!F441,'De la BASE'!F441+0.001)</f>
        <v>2.2677189749999997</v>
      </c>
      <c r="G445" s="15">
        <v>28246</v>
      </c>
    </row>
    <row r="446" spans="1:7" ht="12.75">
      <c r="A446" s="30" t="str">
        <f>'De la BASE'!A442</f>
        <v>485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1.12608392238</v>
      </c>
      <c r="F446" s="9">
        <f>IF('De la BASE'!F442&gt;0,'De la BASE'!F442,'De la BASE'!F442+0.001)</f>
        <v>2.5115934627</v>
      </c>
      <c r="G446" s="15">
        <v>28277</v>
      </c>
    </row>
    <row r="447" spans="1:7" ht="12.75">
      <c r="A447" s="30" t="str">
        <f>'De la BASE'!A443</f>
        <v>485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0.428583512</v>
      </c>
      <c r="F447" s="9">
        <f>IF('De la BASE'!F443&gt;0,'De la BASE'!F443,'De la BASE'!F443+0.001)</f>
        <v>0.8663002152</v>
      </c>
      <c r="G447" s="15">
        <v>28307</v>
      </c>
    </row>
    <row r="448" spans="1:7" ht="12.75">
      <c r="A448" s="30" t="str">
        <f>'De la BASE'!A444</f>
        <v>485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0.23309787501</v>
      </c>
      <c r="F448" s="9">
        <f>IF('De la BASE'!F444&gt;0,'De la BASE'!F444,'De la BASE'!F444+0.001)</f>
        <v>0.35008332489</v>
      </c>
      <c r="G448" s="15">
        <v>28338</v>
      </c>
    </row>
    <row r="449" spans="1:7" ht="12.75">
      <c r="A449" s="30" t="str">
        <f>'De la BASE'!A445</f>
        <v>485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0.22746881833</v>
      </c>
      <c r="F449" s="9">
        <f>IF('De la BASE'!F445&gt;0,'De la BASE'!F445,'De la BASE'!F445+0.001)</f>
        <v>0.30743226051</v>
      </c>
      <c r="G449" s="15">
        <v>28369</v>
      </c>
    </row>
    <row r="450" spans="1:7" ht="12.75">
      <c r="A450" s="30" t="str">
        <f>'De la BASE'!A446</f>
        <v>485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0.37447587863</v>
      </c>
      <c r="F450" s="9">
        <f>IF('De la BASE'!F446&gt;0,'De la BASE'!F446,'De la BASE'!F446+0.001)</f>
        <v>0.95132631916</v>
      </c>
      <c r="G450" s="15">
        <v>28399</v>
      </c>
    </row>
    <row r="451" spans="1:7" ht="12.75">
      <c r="A451" s="30" t="str">
        <f>'De la BASE'!A447</f>
        <v>485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0.35589743741</v>
      </c>
      <c r="F451" s="9">
        <f>IF('De la BASE'!F447&gt;0,'De la BASE'!F447,'De la BASE'!F447+0.001)</f>
        <v>0.98606445557</v>
      </c>
      <c r="G451" s="15">
        <v>28430</v>
      </c>
    </row>
    <row r="452" spans="1:7" ht="12.75">
      <c r="A452" s="30" t="str">
        <f>'De la BASE'!A448</f>
        <v>485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0.6232572754</v>
      </c>
      <c r="F452" s="9">
        <f>IF('De la BASE'!F448&gt;0,'De la BASE'!F448,'De la BASE'!F448+0.001)</f>
        <v>1.8892182254</v>
      </c>
      <c r="G452" s="15">
        <v>28460</v>
      </c>
    </row>
    <row r="453" spans="1:7" ht="12.75">
      <c r="A453" s="30" t="str">
        <f>'De la BASE'!A449</f>
        <v>485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1.26193912757</v>
      </c>
      <c r="F453" s="9">
        <f>IF('De la BASE'!F449&gt;0,'De la BASE'!F449,'De la BASE'!F449+0.001)</f>
        <v>2.43122738408</v>
      </c>
      <c r="G453" s="15">
        <v>28491</v>
      </c>
    </row>
    <row r="454" spans="1:7" ht="12.75">
      <c r="A454" s="30" t="str">
        <f>'De la BASE'!A450</f>
        <v>485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2.97302987088</v>
      </c>
      <c r="F454" s="9">
        <f>IF('De la BASE'!F450&gt;0,'De la BASE'!F450,'De la BASE'!F450+0.001)</f>
        <v>5.98304814309</v>
      </c>
      <c r="G454" s="15">
        <v>28522</v>
      </c>
    </row>
    <row r="455" spans="1:7" ht="12.75">
      <c r="A455" s="30" t="str">
        <f>'De la BASE'!A451</f>
        <v>485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2.21545174008</v>
      </c>
      <c r="F455" s="9">
        <f>IF('De la BASE'!F451&gt;0,'De la BASE'!F451,'De la BASE'!F451+0.001)</f>
        <v>5.69650719264</v>
      </c>
      <c r="G455" s="15">
        <v>28550</v>
      </c>
    </row>
    <row r="456" spans="1:7" ht="12.75">
      <c r="A456" s="30" t="str">
        <f>'De la BASE'!A452</f>
        <v>485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1.48570254</v>
      </c>
      <c r="F456" s="9">
        <f>IF('De la BASE'!F452&gt;0,'De la BASE'!F452,'De la BASE'!F452+0.001)</f>
        <v>3.01954805775</v>
      </c>
      <c r="G456" s="15">
        <v>28581</v>
      </c>
    </row>
    <row r="457" spans="1:7" ht="12.75">
      <c r="A457" s="30" t="str">
        <f>'De la BASE'!A453</f>
        <v>485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1.21745327516</v>
      </c>
      <c r="F457" s="9">
        <f>IF('De la BASE'!F453&gt;0,'De la BASE'!F453,'De la BASE'!F453+0.001)</f>
        <v>2.92286237813</v>
      </c>
      <c r="G457" s="15">
        <v>28611</v>
      </c>
    </row>
    <row r="458" spans="1:7" ht="12.75">
      <c r="A458" s="30" t="str">
        <f>'De la BASE'!A454</f>
        <v>485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0.70433786245</v>
      </c>
      <c r="F458" s="9">
        <f>IF('De la BASE'!F454&gt;0,'De la BASE'!F454,'De la BASE'!F454+0.001)</f>
        <v>1.56279103137</v>
      </c>
      <c r="G458" s="15">
        <v>28642</v>
      </c>
    </row>
    <row r="459" spans="1:7" ht="12.75">
      <c r="A459" s="30" t="str">
        <f>'De la BASE'!A455</f>
        <v>485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0.24600771855</v>
      </c>
      <c r="F459" s="9">
        <f>IF('De la BASE'!F455&gt;0,'De la BASE'!F455,'De la BASE'!F455+0.001)</f>
        <v>0.2954766633</v>
      </c>
      <c r="G459" s="15">
        <v>28672</v>
      </c>
    </row>
    <row r="460" spans="1:7" ht="12.75">
      <c r="A460" s="30" t="str">
        <f>'De la BASE'!A456</f>
        <v>485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0.22516141824</v>
      </c>
      <c r="F460" s="9">
        <f>IF('De la BASE'!F456&gt;0,'De la BASE'!F456,'De la BASE'!F456+0.001)</f>
        <v>0.25974734016</v>
      </c>
      <c r="G460" s="15">
        <v>28703</v>
      </c>
    </row>
    <row r="461" spans="1:7" ht="12.75">
      <c r="A461" s="30" t="str">
        <f>'De la BASE'!A457</f>
        <v>485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0.18250230755</v>
      </c>
      <c r="F461" s="9">
        <f>IF('De la BASE'!F457&gt;0,'De la BASE'!F457,'De la BASE'!F457+0.001)</f>
        <v>0.2696675889</v>
      </c>
      <c r="G461" s="15">
        <v>28734</v>
      </c>
    </row>
    <row r="462" spans="1:7" ht="12.75">
      <c r="A462" s="30" t="str">
        <f>'De la BASE'!A458</f>
        <v>485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0.14741132854</v>
      </c>
      <c r="F462" s="9">
        <f>IF('De la BASE'!F458&gt;0,'De la BASE'!F458,'De la BASE'!F458+0.001)</f>
        <v>0.15623080886</v>
      </c>
      <c r="G462" s="15">
        <v>28764</v>
      </c>
    </row>
    <row r="463" spans="1:7" ht="12.75">
      <c r="A463" s="30" t="str">
        <f>'De la BASE'!A459</f>
        <v>485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0.18359329835</v>
      </c>
      <c r="F463" s="9">
        <f>IF('De la BASE'!F459&gt;0,'De la BASE'!F459,'De la BASE'!F459+0.001)</f>
        <v>0.60061236288</v>
      </c>
      <c r="G463" s="15">
        <v>28795</v>
      </c>
    </row>
    <row r="464" spans="1:7" ht="12.75">
      <c r="A464" s="30" t="str">
        <f>'De la BASE'!A460</f>
        <v>485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0.55568405558</v>
      </c>
      <c r="F464" s="9">
        <f>IF('De la BASE'!F460&gt;0,'De la BASE'!F460,'De la BASE'!F460+0.001)</f>
        <v>1.4823372412</v>
      </c>
      <c r="G464" s="15">
        <v>28825</v>
      </c>
    </row>
    <row r="465" spans="1:7" ht="12.75">
      <c r="A465" s="30" t="str">
        <f>'De la BASE'!A461</f>
        <v>485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1.301706468</v>
      </c>
      <c r="F465" s="9">
        <f>IF('De la BASE'!F461&gt;0,'De la BASE'!F461,'De la BASE'!F461+0.001)</f>
        <v>2.93613916752</v>
      </c>
      <c r="G465" s="15">
        <v>28856</v>
      </c>
    </row>
    <row r="466" spans="1:7" ht="12.75">
      <c r="A466" s="30" t="str">
        <f>'De la BASE'!A462</f>
        <v>485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4.0862616303</v>
      </c>
      <c r="F466" s="9">
        <f>IF('De la BASE'!F462&gt;0,'De la BASE'!F462,'De la BASE'!F462+0.001)</f>
        <v>7.48137517734</v>
      </c>
      <c r="G466" s="15">
        <v>28887</v>
      </c>
    </row>
    <row r="467" spans="1:7" ht="12.75">
      <c r="A467" s="30" t="str">
        <f>'De la BASE'!A463</f>
        <v>485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1.4580870056</v>
      </c>
      <c r="F467" s="9">
        <f>IF('De la BASE'!F463&gt;0,'De la BASE'!F463,'De la BASE'!F463+0.001)</f>
        <v>3.3516232223999998</v>
      </c>
      <c r="G467" s="15">
        <v>28915</v>
      </c>
    </row>
    <row r="468" spans="1:7" ht="12.75">
      <c r="A468" s="30" t="str">
        <f>'De la BASE'!A464</f>
        <v>485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1.9970945341</v>
      </c>
      <c r="F468" s="9">
        <f>IF('De la BASE'!F464&gt;0,'De la BASE'!F464,'De la BASE'!F464+0.001)</f>
        <v>4.1366962923</v>
      </c>
      <c r="G468" s="15">
        <v>28946</v>
      </c>
    </row>
    <row r="469" spans="1:7" ht="12.75">
      <c r="A469" s="30" t="str">
        <f>'De la BASE'!A465</f>
        <v>485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0.51082884944</v>
      </c>
      <c r="F469" s="9">
        <f>IF('De la BASE'!F465&gt;0,'De la BASE'!F465,'De la BASE'!F465+0.001)</f>
        <v>1.45667264626</v>
      </c>
      <c r="G469" s="15">
        <v>28976</v>
      </c>
    </row>
    <row r="470" spans="1:7" ht="12.75">
      <c r="A470" s="30" t="str">
        <f>'De la BASE'!A466</f>
        <v>485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0.30747145276</v>
      </c>
      <c r="F470" s="9">
        <f>IF('De la BASE'!F466&gt;0,'De la BASE'!F466,'De la BASE'!F466+0.001)</f>
        <v>0.86425774696</v>
      </c>
      <c r="G470" s="15">
        <v>29007</v>
      </c>
    </row>
    <row r="471" spans="1:7" ht="12.75">
      <c r="A471" s="30" t="str">
        <f>'De la BASE'!A467</f>
        <v>485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0.24932249274</v>
      </c>
      <c r="F471" s="9">
        <f>IF('De la BASE'!F467&gt;0,'De la BASE'!F467,'De la BASE'!F467+0.001)</f>
        <v>0.570325204</v>
      </c>
      <c r="G471" s="15">
        <v>29037</v>
      </c>
    </row>
    <row r="472" spans="1:7" ht="12.75">
      <c r="A472" s="30" t="str">
        <f>'De la BASE'!A468</f>
        <v>485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0.17934497883</v>
      </c>
      <c r="F472" s="9">
        <f>IF('De la BASE'!F468&gt;0,'De la BASE'!F468,'De la BASE'!F468+0.001)</f>
        <v>0.31797380123999996</v>
      </c>
      <c r="G472" s="15">
        <v>29068</v>
      </c>
    </row>
    <row r="473" spans="1:7" ht="12.75">
      <c r="A473" s="30" t="str">
        <f>'De la BASE'!A469</f>
        <v>485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0.239035088</v>
      </c>
      <c r="F473" s="9">
        <f>IF('De la BASE'!F469&gt;0,'De la BASE'!F469,'De la BASE'!F469+0.001)</f>
        <v>0.7971491239999999</v>
      </c>
      <c r="G473" s="15">
        <v>29099</v>
      </c>
    </row>
    <row r="474" spans="1:7" ht="12.75">
      <c r="A474" s="30" t="str">
        <f>'De la BASE'!A470</f>
        <v>485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0.23162625108</v>
      </c>
      <c r="F474" s="9">
        <f>IF('De la BASE'!F470&gt;0,'De la BASE'!F470,'De la BASE'!F470+0.001)</f>
        <v>0.88044598968</v>
      </c>
      <c r="G474" s="15">
        <v>29129</v>
      </c>
    </row>
    <row r="475" spans="1:7" ht="12.75">
      <c r="A475" s="30" t="str">
        <f>'De la BASE'!A471</f>
        <v>485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0.72755755332</v>
      </c>
      <c r="F475" s="9">
        <f>IF('De la BASE'!F471&gt;0,'De la BASE'!F471,'De la BASE'!F471+0.001)</f>
        <v>2.05401460212</v>
      </c>
      <c r="G475" s="15">
        <v>29160</v>
      </c>
    </row>
    <row r="476" spans="1:7" ht="12.75">
      <c r="A476" s="30" t="str">
        <f>'De la BASE'!A472</f>
        <v>485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0.66083728259</v>
      </c>
      <c r="F476" s="9">
        <f>IF('De la BASE'!F472&gt;0,'De la BASE'!F472,'De la BASE'!F472+0.001)</f>
        <v>2.03415920801</v>
      </c>
      <c r="G476" s="15">
        <v>29190</v>
      </c>
    </row>
    <row r="477" spans="1:7" ht="12.75">
      <c r="A477" s="30" t="str">
        <f>'De la BASE'!A473</f>
        <v>485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1.0316117388</v>
      </c>
      <c r="F477" s="9">
        <f>IF('De la BASE'!F473&gt;0,'De la BASE'!F473,'De la BASE'!F473+0.001)</f>
        <v>2.6753416422</v>
      </c>
      <c r="G477" s="15">
        <v>29221</v>
      </c>
    </row>
    <row r="478" spans="1:7" ht="12.75">
      <c r="A478" s="30" t="str">
        <f>'De la BASE'!A474</f>
        <v>485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0.368391785</v>
      </c>
      <c r="F478" s="9">
        <f>IF('De la BASE'!F474&gt;0,'De la BASE'!F474,'De la BASE'!F474+0.001)</f>
        <v>0.96997433175</v>
      </c>
      <c r="G478" s="15">
        <v>29252</v>
      </c>
    </row>
    <row r="479" spans="1:7" ht="12.75">
      <c r="A479" s="30" t="str">
        <f>'De la BASE'!A475</f>
        <v>485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0.8821429011</v>
      </c>
      <c r="F479" s="9">
        <f>IF('De la BASE'!F475&gt;0,'De la BASE'!F475,'De la BASE'!F475+0.001)</f>
        <v>2.91390847584</v>
      </c>
      <c r="G479" s="15">
        <v>29281</v>
      </c>
    </row>
    <row r="480" spans="1:7" ht="12.75">
      <c r="A480" s="30" t="str">
        <f>'De la BASE'!A476</f>
        <v>485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0.92077592915</v>
      </c>
      <c r="F480" s="9">
        <f>IF('De la BASE'!F476&gt;0,'De la BASE'!F476,'De la BASE'!F476+0.001)</f>
        <v>2.78228269814</v>
      </c>
      <c r="G480" s="15">
        <v>29312</v>
      </c>
    </row>
    <row r="481" spans="1:7" ht="12.75">
      <c r="A481" s="30" t="str">
        <f>'De la BASE'!A477</f>
        <v>485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1.7669538285</v>
      </c>
      <c r="F481" s="9">
        <f>IF('De la BASE'!F477&gt;0,'De la BASE'!F477,'De la BASE'!F477+0.001)</f>
        <v>4.26475863964</v>
      </c>
      <c r="G481" s="15">
        <v>29342</v>
      </c>
    </row>
    <row r="482" spans="1:7" ht="12.75">
      <c r="A482" s="30" t="str">
        <f>'De la BASE'!A478</f>
        <v>485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0.60209719026</v>
      </c>
      <c r="F482" s="9">
        <f>IF('De la BASE'!F478&gt;0,'De la BASE'!F478,'De la BASE'!F478+0.001)</f>
        <v>1.37720204724</v>
      </c>
      <c r="G482" s="15">
        <v>29373</v>
      </c>
    </row>
    <row r="483" spans="1:7" ht="12.75">
      <c r="A483" s="30" t="str">
        <f>'De la BASE'!A479</f>
        <v>485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0.26639999815</v>
      </c>
      <c r="F483" s="9">
        <f>IF('De la BASE'!F479&gt;0,'De la BASE'!F479,'De la BASE'!F479+0.001)</f>
        <v>0.39184761792</v>
      </c>
      <c r="G483" s="15">
        <v>29403</v>
      </c>
    </row>
    <row r="484" spans="1:7" ht="12.75">
      <c r="A484" s="30" t="str">
        <f>'De la BASE'!A480</f>
        <v>485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0.3305400385</v>
      </c>
      <c r="F484" s="9">
        <f>IF('De la BASE'!F480&gt;0,'De la BASE'!F480,'De la BASE'!F480+0.001)</f>
        <v>0.62273743154</v>
      </c>
      <c r="G484" s="15">
        <v>29434</v>
      </c>
    </row>
    <row r="485" spans="1:7" ht="12.75">
      <c r="A485" s="30" t="str">
        <f>'De la BASE'!A481</f>
        <v>485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0.31748849052</v>
      </c>
      <c r="F485" s="9">
        <f>IF('De la BASE'!F481&gt;0,'De la BASE'!F481,'De la BASE'!F481+0.001)</f>
        <v>0.54516115767</v>
      </c>
      <c r="G485" s="15">
        <v>29465</v>
      </c>
    </row>
    <row r="486" spans="1:7" ht="12.75">
      <c r="A486" s="30" t="str">
        <f>'De la BASE'!A482</f>
        <v>485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0.16434463088</v>
      </c>
      <c r="F486" s="9">
        <f>IF('De la BASE'!F482&gt;0,'De la BASE'!F482,'De la BASE'!F482+0.001)</f>
        <v>0.49478970992</v>
      </c>
      <c r="G486" s="15">
        <v>29495</v>
      </c>
    </row>
    <row r="487" spans="1:7" ht="12.75">
      <c r="A487" s="30" t="str">
        <f>'De la BASE'!A483</f>
        <v>485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0.27451472377</v>
      </c>
      <c r="F487" s="9">
        <f>IF('De la BASE'!F483&gt;0,'De la BASE'!F483,'De la BASE'!F483+0.001)</f>
        <v>0.7840896284200001</v>
      </c>
      <c r="G487" s="15">
        <v>29526</v>
      </c>
    </row>
    <row r="488" spans="1:7" ht="12.75">
      <c r="A488" s="30" t="str">
        <f>'De la BASE'!A484</f>
        <v>485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0.40726509966</v>
      </c>
      <c r="F488" s="9">
        <f>IF('De la BASE'!F484&gt;0,'De la BASE'!F484,'De la BASE'!F484+0.001)</f>
        <v>0.66005033499</v>
      </c>
      <c r="G488" s="15">
        <v>29556</v>
      </c>
    </row>
    <row r="489" spans="1:7" ht="12.75">
      <c r="A489" s="30" t="str">
        <f>'De la BASE'!A485</f>
        <v>485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0.32864758024</v>
      </c>
      <c r="F489" s="9">
        <f>IF('De la BASE'!F485&gt;0,'De la BASE'!F485,'De la BASE'!F485+0.001)</f>
        <v>0.9972754178800001</v>
      </c>
      <c r="G489" s="15">
        <v>29587</v>
      </c>
    </row>
    <row r="490" spans="1:7" ht="12.75">
      <c r="A490" s="30" t="str">
        <f>'De la BASE'!A486</f>
        <v>485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0.19972081248</v>
      </c>
      <c r="F490" s="9">
        <f>IF('De la BASE'!F486&gt;0,'De la BASE'!F486,'De la BASE'!F486+0.001)</f>
        <v>0.42730964576</v>
      </c>
      <c r="G490" s="15">
        <v>29618</v>
      </c>
    </row>
    <row r="491" spans="1:7" ht="12.75">
      <c r="A491" s="30" t="str">
        <f>'De la BASE'!A487</f>
        <v>485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0.3596992464</v>
      </c>
      <c r="F491" s="9">
        <f>IF('De la BASE'!F487&gt;0,'De la BASE'!F487,'De la BASE'!F487+0.001)</f>
        <v>1.5145488683</v>
      </c>
      <c r="G491" s="15">
        <v>29646</v>
      </c>
    </row>
    <row r="492" spans="1:7" ht="12.75">
      <c r="A492" s="30" t="str">
        <f>'De la BASE'!A488</f>
        <v>485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0.7565967794</v>
      </c>
      <c r="F492" s="9">
        <f>IF('De la BASE'!F488&gt;0,'De la BASE'!F488,'De la BASE'!F488+0.001)</f>
        <v>2.4548245106</v>
      </c>
      <c r="G492" s="15">
        <v>29677</v>
      </c>
    </row>
    <row r="493" spans="1:7" ht="12.75">
      <c r="A493" s="30" t="str">
        <f>'De la BASE'!A489</f>
        <v>485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0.74034032037</v>
      </c>
      <c r="F493" s="9">
        <f>IF('De la BASE'!F489&gt;0,'De la BASE'!F489,'De la BASE'!F489+0.001)</f>
        <v>2.25949533697</v>
      </c>
      <c r="G493" s="15">
        <v>29707</v>
      </c>
    </row>
    <row r="494" spans="1:7" ht="12.75">
      <c r="A494" s="30" t="str">
        <f>'De la BASE'!A490</f>
        <v>485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0.26530487682</v>
      </c>
      <c r="F494" s="9">
        <f>IF('De la BASE'!F490&gt;0,'De la BASE'!F490,'De la BASE'!F490+0.001)</f>
        <v>0.8331504060199999</v>
      </c>
      <c r="G494" s="15">
        <v>29738</v>
      </c>
    </row>
    <row r="495" spans="1:7" ht="12.75">
      <c r="A495" s="30" t="str">
        <f>'De la BASE'!A491</f>
        <v>485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0.19212516202</v>
      </c>
      <c r="F495" s="9">
        <f>IF('De la BASE'!F491&gt;0,'De la BASE'!F491,'De la BASE'!F491+0.001)</f>
        <v>0.34822685808</v>
      </c>
      <c r="G495" s="15">
        <v>29768</v>
      </c>
    </row>
    <row r="496" spans="1:7" ht="12.75">
      <c r="A496" s="30" t="str">
        <f>'De la BASE'!A492</f>
        <v>485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0.25844937789</v>
      </c>
      <c r="F496" s="9">
        <f>IF('De la BASE'!F492&gt;0,'De la BASE'!F492,'De la BASE'!F492+0.001)</f>
        <v>0.83934512382</v>
      </c>
      <c r="G496" s="15">
        <v>29799</v>
      </c>
    </row>
    <row r="497" spans="1:7" ht="12.75">
      <c r="A497" s="30" t="str">
        <f>'De la BASE'!A493</f>
        <v>485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0.11480590737</v>
      </c>
      <c r="F497" s="9">
        <f>IF('De la BASE'!F493&gt;0,'De la BASE'!F493,'De la BASE'!F493+0.001)</f>
        <v>0.5047383971</v>
      </c>
      <c r="G497" s="15">
        <v>29830</v>
      </c>
    </row>
    <row r="498" spans="1:7" ht="12.75">
      <c r="A498" s="30" t="str">
        <f>'De la BASE'!A494</f>
        <v>485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0.09588642707</v>
      </c>
      <c r="F498" s="9">
        <f>IF('De la BASE'!F494&gt;0,'De la BASE'!F494,'De la BASE'!F494+0.001)</f>
        <v>0.12487534647000001</v>
      </c>
      <c r="G498" s="15">
        <v>29860</v>
      </c>
    </row>
    <row r="499" spans="1:7" ht="12.75">
      <c r="A499" s="30" t="str">
        <f>'De la BASE'!A495</f>
        <v>485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0.10247422616</v>
      </c>
      <c r="F499" s="9">
        <f>IF('De la BASE'!F495&gt;0,'De la BASE'!F495,'De la BASE'!F495+0.001)</f>
        <v>0.3970876285</v>
      </c>
      <c r="G499" s="15">
        <v>29891</v>
      </c>
    </row>
    <row r="500" spans="1:7" ht="12.75">
      <c r="A500" s="30" t="str">
        <f>'De la BASE'!A496</f>
        <v>485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0.81511002351</v>
      </c>
      <c r="F500" s="9">
        <f>IF('De la BASE'!F496&gt;0,'De la BASE'!F496,'De la BASE'!F496+0.001)</f>
        <v>1.89142630722</v>
      </c>
      <c r="G500" s="15">
        <v>29921</v>
      </c>
    </row>
    <row r="501" spans="1:7" ht="12.75">
      <c r="A501" s="30" t="str">
        <f>'De la BASE'!A497</f>
        <v>485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0.5547163344</v>
      </c>
      <c r="F501" s="9">
        <f>IF('De la BASE'!F497&gt;0,'De la BASE'!F497,'De la BASE'!F497+0.001)</f>
        <v>0.92237715824</v>
      </c>
      <c r="G501" s="15">
        <v>29952</v>
      </c>
    </row>
    <row r="502" spans="1:7" ht="12.75">
      <c r="A502" s="30" t="str">
        <f>'De la BASE'!A498</f>
        <v>485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0.28169686818</v>
      </c>
      <c r="F502" s="9">
        <f>IF('De la BASE'!F498&gt;0,'De la BASE'!F498,'De la BASE'!F498+0.001)</f>
        <v>0.5457026295</v>
      </c>
      <c r="G502" s="15">
        <v>29983</v>
      </c>
    </row>
    <row r="503" spans="1:7" ht="12.75">
      <c r="A503" s="30" t="str">
        <f>'De la BASE'!A499</f>
        <v>485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0.2061750348</v>
      </c>
      <c r="F503" s="9">
        <f>IF('De la BASE'!F499&gt;0,'De la BASE'!F499,'De la BASE'!F499+0.001)</f>
        <v>0.6353176368</v>
      </c>
      <c r="G503" s="15">
        <v>30011</v>
      </c>
    </row>
    <row r="504" spans="1:7" ht="12.75">
      <c r="A504" s="30" t="str">
        <f>'De la BASE'!A500</f>
        <v>485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0.17453982948</v>
      </c>
      <c r="F504" s="9">
        <f>IF('De la BASE'!F500&gt;0,'De la BASE'!F500,'De la BASE'!F500+0.001)</f>
        <v>0.68952822972</v>
      </c>
      <c r="G504" s="15">
        <v>30042</v>
      </c>
    </row>
    <row r="505" spans="1:7" ht="12.75">
      <c r="A505" s="30" t="str">
        <f>'De la BASE'!A501</f>
        <v>485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0.19879772528</v>
      </c>
      <c r="F505" s="9">
        <f>IF('De la BASE'!F501&gt;0,'De la BASE'!F501,'De la BASE'!F501+0.001)</f>
        <v>0.8516913073200001</v>
      </c>
      <c r="G505" s="15">
        <v>30072</v>
      </c>
    </row>
    <row r="506" spans="1:7" ht="12.75">
      <c r="A506" s="30" t="str">
        <f>'De la BASE'!A502</f>
        <v>485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0.10348101172</v>
      </c>
      <c r="F506" s="9">
        <f>IF('De la BASE'!F502&gt;0,'De la BASE'!F502,'De la BASE'!F502+0.001)</f>
        <v>0.38690400854</v>
      </c>
      <c r="G506" s="15">
        <v>30103</v>
      </c>
    </row>
    <row r="507" spans="1:7" ht="12.75">
      <c r="A507" s="30" t="str">
        <f>'De la BASE'!A503</f>
        <v>485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0.10677952792</v>
      </c>
      <c r="F507" s="9">
        <f>IF('De la BASE'!F503&gt;0,'De la BASE'!F503,'De la BASE'!F503+0.001)</f>
        <v>0.18197637881</v>
      </c>
      <c r="G507" s="15">
        <v>30133</v>
      </c>
    </row>
    <row r="508" spans="1:7" ht="12.75">
      <c r="A508" s="30" t="str">
        <f>'De la BASE'!A504</f>
        <v>485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0.05641791048</v>
      </c>
      <c r="F508" s="9">
        <f>IF('De la BASE'!F504&gt;0,'De la BASE'!F504,'De la BASE'!F504+0.001)</f>
        <v>0.13902985044</v>
      </c>
      <c r="G508" s="15">
        <v>30164</v>
      </c>
    </row>
    <row r="509" spans="1:7" ht="12.75">
      <c r="A509" s="30" t="str">
        <f>'De la BASE'!A505</f>
        <v>485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0.12406892688</v>
      </c>
      <c r="F509" s="9">
        <f>IF('De la BASE'!F505&gt;0,'De la BASE'!F505,'De la BASE'!F505+0.001)</f>
        <v>0.44744858208</v>
      </c>
      <c r="G509" s="15">
        <v>30195</v>
      </c>
    </row>
    <row r="510" spans="1:7" ht="12.75">
      <c r="A510" s="30" t="str">
        <f>'De la BASE'!A506</f>
        <v>485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0.14838132813</v>
      </c>
      <c r="F510" s="9">
        <f>IF('De la BASE'!F506&gt;0,'De la BASE'!F506,'De la BASE'!F506+0.001)</f>
        <v>0.34711427813999995</v>
      </c>
      <c r="G510" s="15">
        <v>30225</v>
      </c>
    </row>
    <row r="511" spans="1:7" ht="12.75">
      <c r="A511" s="30" t="str">
        <f>'De la BASE'!A507</f>
        <v>485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0.61663103112</v>
      </c>
      <c r="F511" s="9">
        <f>IF('De la BASE'!F507&gt;0,'De la BASE'!F507,'De la BASE'!F507+0.001)</f>
        <v>2.04511990518</v>
      </c>
      <c r="G511" s="15">
        <v>30256</v>
      </c>
    </row>
    <row r="512" spans="1:7" ht="12.75">
      <c r="A512" s="30" t="str">
        <f>'De la BASE'!A508</f>
        <v>485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0.62789783832</v>
      </c>
      <c r="F512" s="9">
        <f>IF('De la BASE'!F508&gt;0,'De la BASE'!F508,'De la BASE'!F508+0.001)</f>
        <v>1.83225932952</v>
      </c>
      <c r="G512" s="15">
        <v>30286</v>
      </c>
    </row>
    <row r="513" spans="1:7" ht="12.75">
      <c r="A513" s="30" t="str">
        <f>'De la BASE'!A509</f>
        <v>485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0.28029619023</v>
      </c>
      <c r="F513" s="9">
        <f>IF('De la BASE'!F509&gt;0,'De la BASE'!F509,'De la BASE'!F509+0.001)</f>
        <v>0.88452750099</v>
      </c>
      <c r="G513" s="15">
        <v>30317</v>
      </c>
    </row>
    <row r="514" spans="1:7" ht="12.75">
      <c r="A514" s="30" t="str">
        <f>'De la BASE'!A510</f>
        <v>485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0.28354497426</v>
      </c>
      <c r="F514" s="9">
        <f>IF('De la BASE'!F510&gt;0,'De la BASE'!F510,'De la BASE'!F510+0.001)</f>
        <v>0.45737037201</v>
      </c>
      <c r="G514" s="15">
        <v>30348</v>
      </c>
    </row>
    <row r="515" spans="1:7" ht="12.75">
      <c r="A515" s="30" t="str">
        <f>'De la BASE'!A511</f>
        <v>485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0.07546516682</v>
      </c>
      <c r="F515" s="9">
        <f>IF('De la BASE'!F511&gt;0,'De la BASE'!F511,'De la BASE'!F511+0.001)</f>
        <v>0.6754132418400001</v>
      </c>
      <c r="G515" s="15">
        <v>30376</v>
      </c>
    </row>
    <row r="516" spans="1:7" ht="12.75">
      <c r="A516" s="30" t="str">
        <f>'De la BASE'!A512</f>
        <v>485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0.33615521865</v>
      </c>
      <c r="F516" s="9">
        <f>IF('De la BASE'!F512&gt;0,'De la BASE'!F512,'De la BASE'!F512+0.001)</f>
        <v>1.1335548602999999</v>
      </c>
      <c r="G516" s="15">
        <v>30407</v>
      </c>
    </row>
    <row r="517" spans="1:7" ht="12.75">
      <c r="A517" s="30" t="str">
        <f>'De la BASE'!A513</f>
        <v>485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0.68342105146</v>
      </c>
      <c r="F517" s="9">
        <f>IF('De la BASE'!F513&gt;0,'De la BASE'!F513,'De la BASE'!F513+0.001)</f>
        <v>2.14266447374</v>
      </c>
      <c r="G517" s="15">
        <v>30437</v>
      </c>
    </row>
    <row r="518" spans="1:7" ht="12.75">
      <c r="A518" s="30" t="str">
        <f>'De la BASE'!A514</f>
        <v>485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0.28368184689</v>
      </c>
      <c r="F518" s="9">
        <f>IF('De la BASE'!F514&gt;0,'De la BASE'!F514,'De la BASE'!F514+0.001)</f>
        <v>0.98463117402</v>
      </c>
      <c r="G518" s="15">
        <v>30468</v>
      </c>
    </row>
    <row r="519" spans="1:7" ht="12.75">
      <c r="A519" s="30" t="str">
        <f>'De la BASE'!A515</f>
        <v>485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0.16134797822</v>
      </c>
      <c r="F519" s="9">
        <f>IF('De la BASE'!F515&gt;0,'De la BASE'!F515,'De la BASE'!F515+0.001)</f>
        <v>0.4197903138</v>
      </c>
      <c r="G519" s="15">
        <v>30498</v>
      </c>
    </row>
    <row r="520" spans="1:7" ht="12.75">
      <c r="A520" s="30" t="str">
        <f>'De la BASE'!A516</f>
        <v>485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0.10443820257</v>
      </c>
      <c r="F520" s="9">
        <f>IF('De la BASE'!F516&gt;0,'De la BASE'!F516,'De la BASE'!F516+0.001)</f>
        <v>0.33230337166</v>
      </c>
      <c r="G520" s="15">
        <v>30529</v>
      </c>
    </row>
    <row r="521" spans="1:7" ht="12.75">
      <c r="A521" s="30" t="str">
        <f>'De la BASE'!A517</f>
        <v>485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0.12460829472</v>
      </c>
      <c r="F521" s="9">
        <f>IF('De la BASE'!F517&gt;0,'De la BASE'!F517,'De la BASE'!F517+0.001)</f>
        <v>0.170617512</v>
      </c>
      <c r="G521" s="15">
        <v>30560</v>
      </c>
    </row>
    <row r="522" spans="1:7" ht="12.75">
      <c r="A522" s="30" t="str">
        <f>'De la BASE'!A518</f>
        <v>485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0.01692307702</v>
      </c>
      <c r="F522" s="9">
        <f>IF('De la BASE'!F518&gt;0,'De la BASE'!F518,'De la BASE'!F518+0.001)</f>
        <v>0.024615384730000002</v>
      </c>
      <c r="G522" s="15">
        <v>30590</v>
      </c>
    </row>
    <row r="523" spans="1:7" ht="12.75">
      <c r="A523" s="30" t="str">
        <f>'De la BASE'!A519</f>
        <v>485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0.06447173022</v>
      </c>
      <c r="F523" s="9">
        <f>IF('De la BASE'!F519&gt;0,'De la BASE'!F519,'De la BASE'!F519+0.001)</f>
        <v>0.24850371184</v>
      </c>
      <c r="G523" s="15">
        <v>30621</v>
      </c>
    </row>
    <row r="524" spans="1:7" ht="12.75">
      <c r="A524" s="30" t="str">
        <f>'De la BASE'!A520</f>
        <v>485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0.11110391537</v>
      </c>
      <c r="F524" s="9">
        <f>IF('De la BASE'!F520&gt;0,'De la BASE'!F520,'De la BASE'!F520+0.001)</f>
        <v>0.26628348526</v>
      </c>
      <c r="G524" s="15">
        <v>30651</v>
      </c>
    </row>
    <row r="525" spans="1:7" ht="12.75">
      <c r="A525" s="30" t="str">
        <f>'De la BASE'!A521</f>
        <v>485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0.52044642972</v>
      </c>
      <c r="F525" s="9">
        <f>IF('De la BASE'!F521&gt;0,'De la BASE'!F521,'De la BASE'!F521+0.001)</f>
        <v>1.1985399164900001</v>
      </c>
      <c r="G525" s="15">
        <v>30682</v>
      </c>
    </row>
    <row r="526" spans="1:7" ht="12.75">
      <c r="A526" s="30" t="str">
        <f>'De la BASE'!A522</f>
        <v>485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0.35666102745</v>
      </c>
      <c r="F526" s="9">
        <f>IF('De la BASE'!F522&gt;0,'De la BASE'!F522,'De la BASE'!F522+0.001)</f>
        <v>0.60640727455</v>
      </c>
      <c r="G526" s="15">
        <v>30713</v>
      </c>
    </row>
    <row r="527" spans="1:7" ht="12.75">
      <c r="A527" s="30" t="str">
        <f>'De la BASE'!A523</f>
        <v>485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0.41681279952</v>
      </c>
      <c r="F527" s="9">
        <f>IF('De la BASE'!F523&gt;0,'De la BASE'!F523,'De la BASE'!F523+0.001)</f>
        <v>1.24008022429</v>
      </c>
      <c r="G527" s="15">
        <v>30742</v>
      </c>
    </row>
    <row r="528" spans="1:7" ht="12.75">
      <c r="A528" s="30" t="str">
        <f>'De la BASE'!A524</f>
        <v>485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0.6894954738</v>
      </c>
      <c r="F528" s="9">
        <f>IF('De la BASE'!F524&gt;0,'De la BASE'!F524,'De la BASE'!F524+0.001)</f>
        <v>2.15976713904</v>
      </c>
      <c r="G528" s="15">
        <v>30773</v>
      </c>
    </row>
    <row r="529" spans="1:7" ht="12.75">
      <c r="A529" s="30" t="str">
        <f>'De la BASE'!A525</f>
        <v>485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1.26670140751</v>
      </c>
      <c r="F529" s="9">
        <f>IF('De la BASE'!F525&gt;0,'De la BASE'!F525,'De la BASE'!F525+0.001)</f>
        <v>2.83777188681</v>
      </c>
      <c r="G529" s="15">
        <v>30803</v>
      </c>
    </row>
    <row r="530" spans="1:7" ht="12.75">
      <c r="A530" s="30" t="str">
        <f>'De la BASE'!A526</f>
        <v>485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0.892033903</v>
      </c>
      <c r="F530" s="9">
        <f>IF('De la BASE'!F526&gt;0,'De la BASE'!F526,'De la BASE'!F526+0.001)</f>
        <v>1.9200101265</v>
      </c>
      <c r="G530" s="15">
        <v>30834</v>
      </c>
    </row>
    <row r="531" spans="1:7" ht="12.75">
      <c r="A531" s="30" t="str">
        <f>'De la BASE'!A527</f>
        <v>485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0.30364076694</v>
      </c>
      <c r="F531" s="9">
        <f>IF('De la BASE'!F527&gt;0,'De la BASE'!F527,'De la BASE'!F527+0.001)</f>
        <v>0.40283375909999997</v>
      </c>
      <c r="G531" s="15">
        <v>30864</v>
      </c>
    </row>
    <row r="532" spans="1:7" ht="12.75">
      <c r="A532" s="30" t="str">
        <f>'De la BASE'!A528</f>
        <v>485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0.2044321336</v>
      </c>
      <c r="F532" s="9">
        <f>IF('De la BASE'!F528&gt;0,'De la BASE'!F528,'De la BASE'!F528+0.001)</f>
        <v>0.28685397768</v>
      </c>
      <c r="G532" s="15">
        <v>30895</v>
      </c>
    </row>
    <row r="533" spans="1:7" ht="12.75">
      <c r="A533" s="30" t="str">
        <f>'De la BASE'!A529</f>
        <v>485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0.2189267463</v>
      </c>
      <c r="F533" s="9">
        <f>IF('De la BASE'!F529&gt;0,'De la BASE'!F529,'De la BASE'!F529+0.001)</f>
        <v>0.31327086825</v>
      </c>
      <c r="G533" s="15">
        <v>30926</v>
      </c>
    </row>
    <row r="534" spans="1:7" ht="12.75">
      <c r="A534" s="30" t="str">
        <f>'De la BASE'!A530</f>
        <v>485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0.22011008292</v>
      </c>
      <c r="F534" s="9">
        <f>IF('De la BASE'!F530&gt;0,'De la BASE'!F530,'De la BASE'!F530+0.001)</f>
        <v>0.61927344703</v>
      </c>
      <c r="G534" s="15">
        <v>30956</v>
      </c>
    </row>
    <row r="535" spans="1:7" ht="12.75">
      <c r="A535" s="30" t="str">
        <f>'De la BASE'!A531</f>
        <v>485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0.49247622303</v>
      </c>
      <c r="F535" s="9">
        <f>IF('De la BASE'!F531&gt;0,'De la BASE'!F531,'De la BASE'!F531+0.001)</f>
        <v>1.47177367689</v>
      </c>
      <c r="G535" s="15">
        <v>30987</v>
      </c>
    </row>
    <row r="536" spans="1:7" ht="12.75">
      <c r="A536" s="30" t="str">
        <f>'De la BASE'!A532</f>
        <v>485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0.4833693875</v>
      </c>
      <c r="F536" s="9">
        <f>IF('De la BASE'!F532&gt;0,'De la BASE'!F532,'De la BASE'!F532+0.001)</f>
        <v>0.816883</v>
      </c>
      <c r="G536" s="15">
        <v>31017</v>
      </c>
    </row>
    <row r="537" spans="1:7" ht="12.75">
      <c r="A537" s="30" t="str">
        <f>'De la BASE'!A533</f>
        <v>485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0.57511098138</v>
      </c>
      <c r="F537" s="9">
        <f>IF('De la BASE'!F533&gt;0,'De la BASE'!F533,'De la BASE'!F533+0.001)</f>
        <v>0.79513450341</v>
      </c>
      <c r="G537" s="15">
        <v>31048</v>
      </c>
    </row>
    <row r="538" spans="1:7" ht="12.75">
      <c r="A538" s="30" t="str">
        <f>'De la BASE'!A534</f>
        <v>485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1.33152613412</v>
      </c>
      <c r="F538" s="9">
        <f>IF('De la BASE'!F534&gt;0,'De la BASE'!F534,'De la BASE'!F534+0.001)</f>
        <v>3.16517417764</v>
      </c>
      <c r="G538" s="15">
        <v>31079</v>
      </c>
    </row>
    <row r="539" spans="1:7" ht="12.75">
      <c r="A539" s="30" t="str">
        <f>'De la BASE'!A535</f>
        <v>485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0.89921221008</v>
      </c>
      <c r="F539" s="9">
        <f>IF('De la BASE'!F535&gt;0,'De la BASE'!F535,'De la BASE'!F535+0.001)</f>
        <v>2.36544358064</v>
      </c>
      <c r="G539" s="15">
        <v>31107</v>
      </c>
    </row>
    <row r="540" spans="1:7" ht="12.75">
      <c r="A540" s="30" t="str">
        <f>'De la BASE'!A536</f>
        <v>485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1.22152713602</v>
      </c>
      <c r="F540" s="9">
        <f>IF('De la BASE'!F536&gt;0,'De la BASE'!F536,'De la BASE'!F536+0.001)</f>
        <v>3.4275935108799995</v>
      </c>
      <c r="G540" s="15">
        <v>31138</v>
      </c>
    </row>
    <row r="541" spans="1:7" ht="12.75">
      <c r="A541" s="30" t="str">
        <f>'De la BASE'!A537</f>
        <v>485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0.59331153646</v>
      </c>
      <c r="F541" s="9">
        <f>IF('De la BASE'!F537&gt;0,'De la BASE'!F537,'De la BASE'!F537+0.001)</f>
        <v>1.39214929378</v>
      </c>
      <c r="G541" s="15">
        <v>31168</v>
      </c>
    </row>
    <row r="542" spans="1:7" ht="12.75">
      <c r="A542" s="30" t="str">
        <f>'De la BASE'!A538</f>
        <v>485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0.2334231668</v>
      </c>
      <c r="F542" s="9">
        <f>IF('De la BASE'!F538&gt;0,'De la BASE'!F538,'De la BASE'!F538+0.001)</f>
        <v>0.42459779736000003</v>
      </c>
      <c r="G542" s="15">
        <v>31199</v>
      </c>
    </row>
    <row r="543" spans="1:7" ht="12.75">
      <c r="A543" s="30" t="str">
        <f>'De la BASE'!A539</f>
        <v>485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0.05538538278</v>
      </c>
      <c r="F543" s="9">
        <f>IF('De la BASE'!F539&gt;0,'De la BASE'!F539,'De la BASE'!F539+0.001)</f>
        <v>0.07127463161</v>
      </c>
      <c r="G543" s="15">
        <v>31229</v>
      </c>
    </row>
    <row r="544" spans="1:7" ht="12.75">
      <c r="A544" s="30" t="str">
        <f>'De la BASE'!A540</f>
        <v>485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0.0523478259</v>
      </c>
      <c r="F544" s="9">
        <f>IF('De la BASE'!F540&gt;0,'De la BASE'!F540,'De la BASE'!F540+0.001)</f>
        <v>0.0584664034</v>
      </c>
      <c r="G544" s="15">
        <v>31260</v>
      </c>
    </row>
    <row r="545" spans="1:7" ht="12.75">
      <c r="A545" s="30" t="str">
        <f>'De la BASE'!A541</f>
        <v>485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0.038056032</v>
      </c>
      <c r="F545" s="9">
        <f>IF('De la BASE'!F541&gt;0,'De la BASE'!F541,'De la BASE'!F541+0.001)</f>
        <v>0.04061749568</v>
      </c>
      <c r="G545" s="15">
        <v>31291</v>
      </c>
    </row>
    <row r="546" spans="1:7" ht="12.75">
      <c r="A546" s="30" t="str">
        <f>'De la BASE'!A542</f>
        <v>485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0.03550042062</v>
      </c>
      <c r="F546" s="9">
        <f>IF('De la BASE'!F542&gt;0,'De la BASE'!F542,'De la BASE'!F542+0.001)</f>
        <v>0.04662741825</v>
      </c>
      <c r="G546" s="15">
        <v>31321</v>
      </c>
    </row>
    <row r="547" spans="1:7" ht="12.75">
      <c r="A547" s="30" t="str">
        <f>'De la BASE'!A543</f>
        <v>485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0.09467583491</v>
      </c>
      <c r="F547" s="9">
        <f>IF('De la BASE'!F543&gt;0,'De la BASE'!F543,'De la BASE'!F543+0.001)</f>
        <v>0.28195808788</v>
      </c>
      <c r="G547" s="15">
        <v>31352</v>
      </c>
    </row>
    <row r="548" spans="1:7" ht="12.75">
      <c r="A548" s="30" t="str">
        <f>'De la BASE'!A544</f>
        <v>485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0.1038005085</v>
      </c>
      <c r="F548" s="9">
        <f>IF('De la BASE'!F544&gt;0,'De la BASE'!F544,'De la BASE'!F544+0.001)</f>
        <v>0.34306725081</v>
      </c>
      <c r="G548" s="15">
        <v>31382</v>
      </c>
    </row>
    <row r="549" spans="1:7" ht="12.75">
      <c r="A549" s="30" t="str">
        <f>'De la BASE'!A545</f>
        <v>485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0.30053689288</v>
      </c>
      <c r="F549" s="9">
        <f>IF('De la BASE'!F545&gt;0,'De la BASE'!F545,'De la BASE'!F545+0.001)</f>
        <v>0.78405890432</v>
      </c>
      <c r="G549" s="15">
        <v>31413</v>
      </c>
    </row>
    <row r="550" spans="1:7" ht="12.75">
      <c r="A550" s="30" t="str">
        <f>'De la BASE'!A546</f>
        <v>485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1.693026409</v>
      </c>
      <c r="F550" s="9">
        <f>IF('De la BASE'!F546&gt;0,'De la BASE'!F546,'De la BASE'!F546+0.001)</f>
        <v>3.43196300168</v>
      </c>
      <c r="G550" s="15">
        <v>31444</v>
      </c>
    </row>
    <row r="551" spans="1:7" ht="12.75">
      <c r="A551" s="30" t="str">
        <f>'De la BASE'!A547</f>
        <v>485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0.65269460028</v>
      </c>
      <c r="F551" s="9">
        <f>IF('De la BASE'!F547&gt;0,'De la BASE'!F547,'De la BASE'!F547+0.001)</f>
        <v>2.1518263453</v>
      </c>
      <c r="G551" s="15">
        <v>31472</v>
      </c>
    </row>
    <row r="552" spans="1:7" ht="12.75">
      <c r="A552" s="30" t="str">
        <f>'De la BASE'!A548</f>
        <v>485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0.93457286412</v>
      </c>
      <c r="F552" s="9">
        <f>IF('De la BASE'!F548&gt;0,'De la BASE'!F548,'De la BASE'!F548+0.001)</f>
        <v>2.03359296112</v>
      </c>
      <c r="G552" s="15">
        <v>31503</v>
      </c>
    </row>
    <row r="553" spans="1:7" ht="12.75">
      <c r="A553" s="30" t="str">
        <f>'De la BASE'!A549</f>
        <v>485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0.4911646656</v>
      </c>
      <c r="F553" s="9">
        <f>IF('De la BASE'!F549&gt;0,'De la BASE'!F549,'De la BASE'!F549+0.001)</f>
        <v>1.48288169344</v>
      </c>
      <c r="G553" s="15">
        <v>31533</v>
      </c>
    </row>
    <row r="554" spans="1:7" ht="12.75">
      <c r="A554" s="30" t="str">
        <f>'De la BASE'!A550</f>
        <v>485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0.11016492456</v>
      </c>
      <c r="F554" s="9">
        <f>IF('De la BASE'!F550&gt;0,'De la BASE'!F550,'De la BASE'!F550+0.001)</f>
        <v>0.26156476284</v>
      </c>
      <c r="G554" s="15">
        <v>31564</v>
      </c>
    </row>
    <row r="555" spans="1:7" ht="12.75">
      <c r="A555" s="30" t="str">
        <f>'De la BASE'!A551</f>
        <v>485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0.0725232564</v>
      </c>
      <c r="F555" s="9">
        <f>IF('De la BASE'!F551&gt;0,'De la BASE'!F551,'De la BASE'!F551+0.001)</f>
        <v>0.12160465128</v>
      </c>
      <c r="G555" s="15">
        <v>31594</v>
      </c>
    </row>
    <row r="556" spans="1:7" ht="12.75">
      <c r="A556" s="30" t="str">
        <f>'De la BASE'!A552</f>
        <v>485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0.0630028692</v>
      </c>
      <c r="F556" s="9">
        <f>IF('De la BASE'!F552&gt;0,'De la BASE'!F552,'De la BASE'!F552+0.001)</f>
        <v>0.10087344612000002</v>
      </c>
      <c r="G556" s="15">
        <v>31625</v>
      </c>
    </row>
    <row r="557" spans="1:7" ht="12.75">
      <c r="A557" s="30" t="str">
        <f>'De la BASE'!A553</f>
        <v>485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0.09968314304</v>
      </c>
      <c r="F557" s="9">
        <f>IF('De la BASE'!F553&gt;0,'De la BASE'!F553,'De la BASE'!F553+0.001)</f>
        <v>0.33084917632</v>
      </c>
      <c r="G557" s="15">
        <v>31656</v>
      </c>
    </row>
    <row r="558" spans="1:7" ht="12.75">
      <c r="A558" s="30" t="str">
        <f>'De la BASE'!A554</f>
        <v>485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0.07077697068</v>
      </c>
      <c r="F558" s="9">
        <f>IF('De la BASE'!F554&gt;0,'De la BASE'!F554,'De la BASE'!F554+0.001)</f>
        <v>0.22948015662</v>
      </c>
      <c r="G558" s="15">
        <v>31686</v>
      </c>
    </row>
    <row r="559" spans="1:7" ht="12.75">
      <c r="A559" s="30" t="str">
        <f>'De la BASE'!A555</f>
        <v>485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0.09965002572</v>
      </c>
      <c r="F559" s="9">
        <f>IF('De la BASE'!F555&gt;0,'De la BASE'!F555,'De la BASE'!F555+0.001)</f>
        <v>0.3350488932</v>
      </c>
      <c r="G559" s="15">
        <v>31717</v>
      </c>
    </row>
    <row r="560" spans="1:7" ht="12.75">
      <c r="A560" s="30" t="str">
        <f>'De la BASE'!A556</f>
        <v>485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0.21608205048</v>
      </c>
      <c r="F560" s="9">
        <f>IF('De la BASE'!F556&gt;0,'De la BASE'!F556,'De la BASE'!F556+0.001)</f>
        <v>0.65862564112</v>
      </c>
      <c r="G560" s="15">
        <v>31747</v>
      </c>
    </row>
    <row r="561" spans="1:7" ht="12.75">
      <c r="A561" s="30" t="str">
        <f>'De la BASE'!A557</f>
        <v>485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0.3614665821</v>
      </c>
      <c r="F561" s="9">
        <f>IF('De la BASE'!F557&gt;0,'De la BASE'!F557,'De la BASE'!F557+0.001)</f>
        <v>1.0090750709</v>
      </c>
      <c r="G561" s="15">
        <v>31778</v>
      </c>
    </row>
    <row r="562" spans="1:7" ht="12.75">
      <c r="A562" s="30" t="str">
        <f>'De la BASE'!A558</f>
        <v>485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0.89277740172</v>
      </c>
      <c r="F562" s="9">
        <f>IF('De la BASE'!F558&gt;0,'De la BASE'!F558,'De la BASE'!F558+0.001)</f>
        <v>2.16244741756</v>
      </c>
      <c r="G562" s="15">
        <v>31809</v>
      </c>
    </row>
    <row r="563" spans="1:7" ht="12.75">
      <c r="A563" s="30" t="str">
        <f>'De la BASE'!A559</f>
        <v>485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0.45838686816</v>
      </c>
      <c r="F563" s="9">
        <f>IF('De la BASE'!F559&gt;0,'De la BASE'!F559,'De la BASE'!F559+0.001)</f>
        <v>1.5805531778400002</v>
      </c>
      <c r="G563" s="15">
        <v>31837</v>
      </c>
    </row>
    <row r="564" spans="1:7" ht="12.75">
      <c r="A564" s="30" t="str">
        <f>'De la BASE'!A560</f>
        <v>485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0.50847697238</v>
      </c>
      <c r="F564" s="9">
        <f>IF('De la BASE'!F560&gt;0,'De la BASE'!F560,'De la BASE'!F560+0.001)</f>
        <v>1.75465280354</v>
      </c>
      <c r="G564" s="15">
        <v>31868</v>
      </c>
    </row>
    <row r="565" spans="1:7" ht="12.75">
      <c r="A565" s="30" t="str">
        <f>'De la BASE'!A561</f>
        <v>485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0.07623987072</v>
      </c>
      <c r="F565" s="9">
        <f>IF('De la BASE'!F561&gt;0,'De la BASE'!F561,'De la BASE'!F561+0.001)</f>
        <v>0.29147487936</v>
      </c>
      <c r="G565" s="15">
        <v>31898</v>
      </c>
    </row>
    <row r="566" spans="1:7" ht="12.75">
      <c r="A566" s="30" t="str">
        <f>'De la BASE'!A562</f>
        <v>485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0.06453892206</v>
      </c>
      <c r="F566" s="9">
        <f>IF('De la BASE'!F562&gt;0,'De la BASE'!F562,'De la BASE'!F562+0.001)</f>
        <v>0.22720958082</v>
      </c>
      <c r="G566" s="15">
        <v>31929</v>
      </c>
    </row>
    <row r="567" spans="1:7" ht="12.75">
      <c r="A567" s="30" t="str">
        <f>'De la BASE'!A563</f>
        <v>485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0.07221929381</v>
      </c>
      <c r="F567" s="9">
        <f>IF('De la BASE'!F563&gt;0,'De la BASE'!F563,'De la BASE'!F563+0.001)</f>
        <v>0.24771217696</v>
      </c>
      <c r="G567" s="15">
        <v>31959</v>
      </c>
    </row>
    <row r="568" spans="1:7" ht="12.75">
      <c r="A568" s="30" t="str">
        <f>'De la BASE'!A564</f>
        <v>485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0.1093923376</v>
      </c>
      <c r="F568" s="9">
        <f>IF('De la BASE'!F564&gt;0,'De la BASE'!F564,'De la BASE'!F564+0.001)</f>
        <v>0.1430515177</v>
      </c>
      <c r="G568" s="15">
        <v>31990</v>
      </c>
    </row>
    <row r="569" spans="1:7" ht="12.75">
      <c r="A569" s="30" t="str">
        <f>'De la BASE'!A565</f>
        <v>485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0.0564722481</v>
      </c>
      <c r="F569" s="9">
        <f>IF('De la BASE'!F565&gt;0,'De la BASE'!F565,'De la BASE'!F565+0.001)</f>
        <v>0.19260583218</v>
      </c>
      <c r="G569" s="15">
        <v>32021</v>
      </c>
    </row>
    <row r="570" spans="1:7" ht="12.75">
      <c r="A570" s="30" t="str">
        <f>'De la BASE'!A566</f>
        <v>485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0.1332283458</v>
      </c>
      <c r="F570" s="9">
        <f>IF('De la BASE'!F566&gt;0,'De la BASE'!F566,'De la BASE'!F566+0.001)</f>
        <v>0.42722159700000006</v>
      </c>
      <c r="G570" s="15">
        <v>32051</v>
      </c>
    </row>
    <row r="571" spans="1:7" ht="12.75">
      <c r="A571" s="30" t="str">
        <f>'De la BASE'!A567</f>
        <v>485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0.17026911079</v>
      </c>
      <c r="F571" s="9">
        <f>IF('De la BASE'!F567&gt;0,'De la BASE'!F567,'De la BASE'!F567+0.001)</f>
        <v>0.56891965677</v>
      </c>
      <c r="G571" s="15">
        <v>32082</v>
      </c>
    </row>
    <row r="572" spans="1:7" ht="12.75">
      <c r="A572" s="30" t="str">
        <f>'De la BASE'!A568</f>
        <v>485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0.540147504</v>
      </c>
      <c r="F572" s="9">
        <f>IF('De la BASE'!F568&gt;0,'De la BASE'!F568,'De la BASE'!F568+0.001)</f>
        <v>1.8514594400000002</v>
      </c>
      <c r="G572" s="15">
        <v>32112</v>
      </c>
    </row>
    <row r="573" spans="1:7" ht="12.75">
      <c r="A573" s="30" t="str">
        <f>'De la BASE'!A569</f>
        <v>485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0.58290738829</v>
      </c>
      <c r="F573" s="9">
        <f>IF('De la BASE'!F569&gt;0,'De la BASE'!F569,'De la BASE'!F569+0.001)</f>
        <v>1.59879742918</v>
      </c>
      <c r="G573" s="15">
        <v>32143</v>
      </c>
    </row>
    <row r="574" spans="1:7" ht="12.75">
      <c r="A574" s="30" t="str">
        <f>'De la BASE'!A570</f>
        <v>485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0.53936903475</v>
      </c>
      <c r="F574" s="9">
        <f>IF('De la BASE'!F570&gt;0,'De la BASE'!F570,'De la BASE'!F570+0.001)</f>
        <v>0.8254241775</v>
      </c>
      <c r="G574" s="15">
        <v>32174</v>
      </c>
    </row>
    <row r="575" spans="1:7" ht="12.75">
      <c r="A575" s="30" t="str">
        <f>'De la BASE'!A571</f>
        <v>485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0.14238095352</v>
      </c>
      <c r="F575" s="9">
        <f>IF('De la BASE'!F571&gt;0,'De la BASE'!F571,'De la BASE'!F571+0.001)</f>
        <v>0.55257369843</v>
      </c>
      <c r="G575" s="15">
        <v>32203</v>
      </c>
    </row>
    <row r="576" spans="1:7" ht="12.75">
      <c r="A576" s="30" t="str">
        <f>'De la BASE'!A572</f>
        <v>485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1.08366752928</v>
      </c>
      <c r="F576" s="9">
        <f>IF('De la BASE'!F572&gt;0,'De la BASE'!F572,'De la BASE'!F572+0.001)</f>
        <v>3.29203084812</v>
      </c>
      <c r="G576" s="15">
        <v>32234</v>
      </c>
    </row>
    <row r="577" spans="1:7" ht="12.75">
      <c r="A577" s="30" t="str">
        <f>'De la BASE'!A573</f>
        <v>485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0.67066900432</v>
      </c>
      <c r="F577" s="9">
        <f>IF('De la BASE'!F573&gt;0,'De la BASE'!F573,'De la BASE'!F573+0.001)</f>
        <v>1.94331125224</v>
      </c>
      <c r="G577" s="15">
        <v>32264</v>
      </c>
    </row>
    <row r="578" spans="1:7" ht="12.75">
      <c r="A578" s="30" t="str">
        <f>'De la BASE'!A574</f>
        <v>485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0.3150531132</v>
      </c>
      <c r="F578" s="9">
        <f>IF('De la BASE'!F574&gt;0,'De la BASE'!F574,'De la BASE'!F574+0.001)</f>
        <v>0.79220030624</v>
      </c>
      <c r="G578" s="15">
        <v>32295</v>
      </c>
    </row>
    <row r="579" spans="1:7" ht="12.75">
      <c r="A579" s="30" t="str">
        <f>'De la BASE'!A575</f>
        <v>485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0.21565393353</v>
      </c>
      <c r="F579" s="9">
        <f>IF('De la BASE'!F575&gt;0,'De la BASE'!F575,'De la BASE'!F575+0.001)</f>
        <v>0.28599418287</v>
      </c>
      <c r="G579" s="15">
        <v>32325</v>
      </c>
    </row>
    <row r="580" spans="1:7" ht="12.75">
      <c r="A580" s="30" t="str">
        <f>'De la BASE'!A576</f>
        <v>485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0.001</v>
      </c>
      <c r="F580" s="9">
        <f>IF('De la BASE'!F576&gt;0,'De la BASE'!F576,'De la BASE'!F576+0.001)</f>
        <v>0.001</v>
      </c>
      <c r="G580" s="15">
        <v>32356</v>
      </c>
    </row>
    <row r="581" spans="1:7" ht="12.75">
      <c r="A581" s="30" t="str">
        <f>'De la BASE'!A577</f>
        <v>485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0.001</v>
      </c>
      <c r="F581" s="9">
        <f>IF('De la BASE'!F577&gt;0,'De la BASE'!F577,'De la BASE'!F577+0.001)</f>
        <v>0.001</v>
      </c>
      <c r="G581" s="15">
        <v>32387</v>
      </c>
    </row>
    <row r="582" spans="1:7" ht="12.75">
      <c r="A582" s="30" t="str">
        <f>'De la BASE'!A578</f>
        <v>485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0.05882788416</v>
      </c>
      <c r="F582" s="9">
        <f>IF('De la BASE'!F578&gt;0,'De la BASE'!F578,'De la BASE'!F578+0.001)</f>
        <v>0.2270203584</v>
      </c>
      <c r="G582" s="15">
        <v>32417</v>
      </c>
    </row>
    <row r="583" spans="1:7" ht="12.75">
      <c r="A583" s="30" t="str">
        <f>'De la BASE'!A579</f>
        <v>485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0.11272065552</v>
      </c>
      <c r="F583" s="9">
        <f>IF('De la BASE'!F579&gt;0,'De la BASE'!F579,'De la BASE'!F579+0.001)</f>
        <v>0.41146496862</v>
      </c>
      <c r="G583" s="15">
        <v>32448</v>
      </c>
    </row>
    <row r="584" spans="1:7" ht="12.75">
      <c r="A584" s="30" t="str">
        <f>'De la BASE'!A580</f>
        <v>485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0.07398797536</v>
      </c>
      <c r="F584" s="9">
        <f>IF('De la BASE'!F580&gt;0,'De la BASE'!F580,'De la BASE'!F580+0.001)</f>
        <v>0.07683366672</v>
      </c>
      <c r="G584" s="15">
        <v>32478</v>
      </c>
    </row>
    <row r="585" spans="1:7" ht="12.75">
      <c r="A585" s="30" t="str">
        <f>'De la BASE'!A581</f>
        <v>485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0.13522190735</v>
      </c>
      <c r="F585" s="9">
        <f>IF('De la BASE'!F581&gt;0,'De la BASE'!F581,'De la BASE'!F581+0.001)</f>
        <v>0.34481586419</v>
      </c>
      <c r="G585" s="15">
        <v>32509</v>
      </c>
    </row>
    <row r="586" spans="1:7" ht="12.75">
      <c r="A586" s="30" t="str">
        <f>'De la BASE'!A582</f>
        <v>485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0.21836117656</v>
      </c>
      <c r="F586" s="9">
        <f>IF('De la BASE'!F582&gt;0,'De la BASE'!F582,'De la BASE'!F582+0.001)</f>
        <v>0.5881543340000001</v>
      </c>
      <c r="G586" s="15">
        <v>32540</v>
      </c>
    </row>
    <row r="587" spans="1:7" ht="12.75">
      <c r="A587" s="30" t="str">
        <f>'De la BASE'!A583</f>
        <v>485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0.10866666558</v>
      </c>
      <c r="F587" s="9">
        <f>IF('De la BASE'!F583&gt;0,'De la BASE'!F583,'De la BASE'!F583+0.001)</f>
        <v>0.59598625294</v>
      </c>
      <c r="G587" s="15">
        <v>32568</v>
      </c>
    </row>
    <row r="588" spans="1:7" ht="12.75">
      <c r="A588" s="30" t="str">
        <f>'De la BASE'!A584</f>
        <v>485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0.67107472964</v>
      </c>
      <c r="F588" s="9">
        <f>IF('De la BASE'!F584&gt;0,'De la BASE'!F584,'De la BASE'!F584+0.001)</f>
        <v>2.1591679508</v>
      </c>
      <c r="G588" s="15">
        <v>32599</v>
      </c>
    </row>
    <row r="589" spans="1:7" ht="12.75">
      <c r="A589" s="30" t="str">
        <f>'De la BASE'!A585</f>
        <v>485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0.22504875972</v>
      </c>
      <c r="F589" s="9">
        <f>IF('De la BASE'!F585&gt;0,'De la BASE'!F585,'De la BASE'!F585+0.001)</f>
        <v>0.81872102044</v>
      </c>
      <c r="G589" s="15">
        <v>32629</v>
      </c>
    </row>
    <row r="590" spans="1:7" ht="12.75">
      <c r="A590" s="30" t="str">
        <f>'De la BASE'!A586</f>
        <v>485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0.1646060961</v>
      </c>
      <c r="F590" s="9">
        <f>IF('De la BASE'!F586&gt;0,'De la BASE'!F586,'De la BASE'!F586+0.001)</f>
        <v>0.4092665248</v>
      </c>
      <c r="G590" s="15">
        <v>32660</v>
      </c>
    </row>
    <row r="591" spans="1:7" ht="12.75">
      <c r="A591" s="30" t="str">
        <f>'De la BASE'!A587</f>
        <v>485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0.001</v>
      </c>
      <c r="F591" s="9">
        <f>IF('De la BASE'!F587&gt;0,'De la BASE'!F587,'De la BASE'!F587+0.001)</f>
        <v>0.001</v>
      </c>
      <c r="G591" s="15">
        <v>32690</v>
      </c>
    </row>
    <row r="592" spans="1:7" ht="12.75">
      <c r="A592" s="30" t="str">
        <f>'De la BASE'!A588</f>
        <v>485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0.001</v>
      </c>
      <c r="F592" s="9">
        <f>IF('De la BASE'!F588&gt;0,'De la BASE'!F588,'De la BASE'!F588+0.001)</f>
        <v>0.001</v>
      </c>
      <c r="G592" s="15">
        <v>32721</v>
      </c>
    </row>
    <row r="593" spans="1:7" ht="12.75">
      <c r="A593" s="30" t="str">
        <f>'De la BASE'!A589</f>
        <v>485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0.13733961373</v>
      </c>
      <c r="F593" s="9">
        <f>IF('De la BASE'!F589&gt;0,'De la BASE'!F589,'De la BASE'!F589+0.001)</f>
        <v>0.41599970005</v>
      </c>
      <c r="G593" s="15">
        <v>32752</v>
      </c>
    </row>
    <row r="594" spans="1:7" ht="12.75">
      <c r="A594" s="30" t="str">
        <f>'De la BASE'!A590</f>
        <v>485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0.07942992816</v>
      </c>
      <c r="F594" s="9">
        <f>IF('De la BASE'!F590&gt;0,'De la BASE'!F590,'De la BASE'!F590+0.001)</f>
        <v>0.11914489224</v>
      </c>
      <c r="G594" s="15">
        <v>32782</v>
      </c>
    </row>
    <row r="595" spans="1:7" ht="12.75">
      <c r="A595" s="30" t="str">
        <f>'De la BASE'!A591</f>
        <v>485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0.21190765215</v>
      </c>
      <c r="F595" s="9">
        <f>IF('De la BASE'!F591&gt;0,'De la BASE'!F591,'De la BASE'!F591+0.001)</f>
        <v>0.82347175281</v>
      </c>
      <c r="G595" s="15">
        <v>32813</v>
      </c>
    </row>
    <row r="596" spans="1:7" ht="12.75">
      <c r="A596" s="30" t="str">
        <f>'De la BASE'!A592</f>
        <v>485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1.15490018295</v>
      </c>
      <c r="F596" s="9">
        <f>IF('De la BASE'!F592&gt;0,'De la BASE'!F592,'De la BASE'!F592+0.001)</f>
        <v>3.49364035845</v>
      </c>
      <c r="G596" s="15">
        <v>32843</v>
      </c>
    </row>
    <row r="597" spans="1:7" ht="12.75">
      <c r="A597" s="30" t="str">
        <f>'De la BASE'!A593</f>
        <v>485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0.6235720612</v>
      </c>
      <c r="F597" s="9">
        <f>IF('De la BASE'!F593&gt;0,'De la BASE'!F593,'De la BASE'!F593+0.001)</f>
        <v>1.62856763996</v>
      </c>
      <c r="G597" s="15">
        <v>32874</v>
      </c>
    </row>
    <row r="598" spans="1:7" ht="12.75">
      <c r="A598" s="30" t="str">
        <f>'De la BASE'!A594</f>
        <v>485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0.27303335055</v>
      </c>
      <c r="F598" s="9">
        <f>IF('De la BASE'!F594&gt;0,'De la BASE'!F594,'De la BASE'!F594+0.001)</f>
        <v>0.5180632765</v>
      </c>
      <c r="G598" s="15">
        <v>32905</v>
      </c>
    </row>
    <row r="599" spans="1:7" ht="12.75">
      <c r="A599" s="30" t="str">
        <f>'De la BASE'!A595</f>
        <v>485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0.12321206694</v>
      </c>
      <c r="F599" s="9">
        <f>IF('De la BASE'!F595&gt;0,'De la BASE'!F595,'De la BASE'!F595+0.001)</f>
        <v>0.54175687764</v>
      </c>
      <c r="G599" s="15">
        <v>32933</v>
      </c>
    </row>
    <row r="600" spans="1:7" ht="12.75">
      <c r="A600" s="30" t="str">
        <f>'De la BASE'!A596</f>
        <v>485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0.18835288664</v>
      </c>
      <c r="F600" s="9">
        <f>IF('De la BASE'!F596&gt;0,'De la BASE'!F596,'De la BASE'!F596+0.001)</f>
        <v>0.78718911316</v>
      </c>
      <c r="G600" s="15">
        <v>32964</v>
      </c>
    </row>
    <row r="601" spans="1:7" ht="12.75">
      <c r="A601" s="30" t="str">
        <f>'De la BASE'!A597</f>
        <v>485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0.04973931174</v>
      </c>
      <c r="F601" s="9">
        <f>IF('De la BASE'!F597&gt;0,'De la BASE'!F597,'De la BASE'!F597+0.001)</f>
        <v>0.1915884598</v>
      </c>
      <c r="G601" s="15">
        <v>32994</v>
      </c>
    </row>
    <row r="602" spans="1:7" ht="12.75">
      <c r="A602" s="30" t="str">
        <f>'De la BASE'!A598</f>
        <v>485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0.001</v>
      </c>
      <c r="F602" s="9">
        <f>IF('De la BASE'!F598&gt;0,'De la BASE'!F598,'De la BASE'!F598+0.001)</f>
        <v>0.001</v>
      </c>
      <c r="G602" s="15">
        <v>33025</v>
      </c>
    </row>
    <row r="603" spans="1:7" ht="12.75">
      <c r="A603" s="30" t="str">
        <f>'De la BASE'!A599</f>
        <v>485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0.001</v>
      </c>
      <c r="F603" s="9">
        <f>IF('De la BASE'!F599&gt;0,'De la BASE'!F599,'De la BASE'!F599+0.001)</f>
        <v>0.001</v>
      </c>
      <c r="G603" s="15">
        <v>33055</v>
      </c>
    </row>
    <row r="604" spans="1:7" ht="12.75">
      <c r="A604" s="30" t="str">
        <f>'De la BASE'!A600</f>
        <v>485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0.00053017945</v>
      </c>
      <c r="F604" s="9">
        <f>IF('De la BASE'!F600&gt;0,'De la BASE'!F600,'De la BASE'!F600+0.001)</f>
        <v>0.00245106036</v>
      </c>
      <c r="G604" s="15">
        <v>33086</v>
      </c>
    </row>
    <row r="605" spans="1:7" ht="12.75">
      <c r="A605" s="30" t="str">
        <f>'De la BASE'!A601</f>
        <v>485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0.0504308392</v>
      </c>
      <c r="F605" s="9">
        <f>IF('De la BASE'!F601&gt;0,'De la BASE'!F601,'De la BASE'!F601+0.001)</f>
        <v>0.1708843536</v>
      </c>
      <c r="G605" s="15">
        <v>33117</v>
      </c>
    </row>
    <row r="606" spans="1:7" ht="12.75">
      <c r="A606" s="30" t="str">
        <f>'De la BASE'!A602</f>
        <v>485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0.1442426745</v>
      </c>
      <c r="F606" s="9">
        <f>IF('De la BASE'!F602&gt;0,'De la BASE'!F602,'De la BASE'!F602+0.001)</f>
        <v>0.45284770950000003</v>
      </c>
      <c r="G606" s="15">
        <v>33147</v>
      </c>
    </row>
    <row r="607" spans="1:7" ht="12.75">
      <c r="A607" s="30" t="str">
        <f>'De la BASE'!A603</f>
        <v>485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0.20831796766</v>
      </c>
      <c r="F607" s="9">
        <f>IF('De la BASE'!F603&gt;0,'De la BASE'!F603,'De la BASE'!F603+0.001)</f>
        <v>0.64192097773</v>
      </c>
      <c r="G607" s="15">
        <v>33178</v>
      </c>
    </row>
    <row r="608" spans="1:7" ht="12.75">
      <c r="A608" s="30" t="str">
        <f>'De la BASE'!A604</f>
        <v>485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0.6405106386</v>
      </c>
      <c r="F608" s="9">
        <f>IF('De la BASE'!F604&gt;0,'De la BASE'!F604,'De la BASE'!F604+0.001)</f>
        <v>1.43947044786</v>
      </c>
      <c r="G608" s="15">
        <v>33208</v>
      </c>
    </row>
    <row r="609" spans="1:7" ht="12.75">
      <c r="A609" s="30" t="str">
        <f>'De la BASE'!A605</f>
        <v>485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0.80921879649</v>
      </c>
      <c r="F609" s="9">
        <f>IF('De la BASE'!F605&gt;0,'De la BASE'!F605,'De la BASE'!F605+0.001)</f>
        <v>2.33171157464</v>
      </c>
      <c r="G609" s="15">
        <v>33239</v>
      </c>
    </row>
    <row r="610" spans="1:7" ht="12.75">
      <c r="A610" s="30" t="str">
        <f>'De la BASE'!A606</f>
        <v>485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0.73124637845</v>
      </c>
      <c r="F610" s="9">
        <f>IF('De la BASE'!F606&gt;0,'De la BASE'!F606,'De la BASE'!F606+0.001)</f>
        <v>1.6783188443000001</v>
      </c>
      <c r="G610" s="15">
        <v>33270</v>
      </c>
    </row>
    <row r="611" spans="1:7" ht="12.75">
      <c r="A611" s="30" t="str">
        <f>'De la BASE'!A607</f>
        <v>485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1.80977510798</v>
      </c>
      <c r="F611" s="9">
        <f>IF('De la BASE'!F607&gt;0,'De la BASE'!F607,'De la BASE'!F607+0.001)</f>
        <v>6.3715120076</v>
      </c>
      <c r="G611" s="15">
        <v>33298</v>
      </c>
    </row>
    <row r="612" spans="1:7" ht="12.75">
      <c r="A612" s="30" t="str">
        <f>'De la BASE'!A608</f>
        <v>485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1.00055526619</v>
      </c>
      <c r="F612" s="9">
        <f>IF('De la BASE'!F608&gt;0,'De la BASE'!F608,'De la BASE'!F608+0.001)</f>
        <v>2.86046995894</v>
      </c>
      <c r="G612" s="15">
        <v>33329</v>
      </c>
    </row>
    <row r="613" spans="1:7" ht="12.75">
      <c r="A613" s="30" t="str">
        <f>'De la BASE'!A609</f>
        <v>485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0.13864143872</v>
      </c>
      <c r="F613" s="9">
        <f>IF('De la BASE'!F609&gt;0,'De la BASE'!F609,'De la BASE'!F609+0.001)</f>
        <v>0.37078524256</v>
      </c>
      <c r="G613" s="15">
        <v>33359</v>
      </c>
    </row>
    <row r="614" spans="1:7" ht="12.75">
      <c r="A614" s="30" t="str">
        <f>'De la BASE'!A610</f>
        <v>485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0.0945043356</v>
      </c>
      <c r="F614" s="9">
        <f>IF('De la BASE'!F610&gt;0,'De la BASE'!F610,'De la BASE'!F610+0.001)</f>
        <v>0.27899846958</v>
      </c>
      <c r="G614" s="15">
        <v>33390</v>
      </c>
    </row>
    <row r="615" spans="1:7" ht="12.75">
      <c r="A615" s="30" t="str">
        <f>'De la BASE'!A611</f>
        <v>485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0.08668701272</v>
      </c>
      <c r="F615" s="9">
        <f>IF('De la BASE'!F611&gt;0,'De la BASE'!F611,'De la BASE'!F611+0.001)</f>
        <v>0.18381824384</v>
      </c>
      <c r="G615" s="15">
        <v>33420</v>
      </c>
    </row>
    <row r="616" spans="1:7" ht="12.75">
      <c r="A616" s="30" t="str">
        <f>'De la BASE'!A612</f>
        <v>485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0.0679898653</v>
      </c>
      <c r="F616" s="9">
        <f>IF('De la BASE'!F612&gt;0,'De la BASE'!F612,'De la BASE'!F612+0.001)</f>
        <v>0.10489864955</v>
      </c>
      <c r="G616" s="15">
        <v>33451</v>
      </c>
    </row>
    <row r="617" spans="1:7" ht="12.75">
      <c r="A617" s="30" t="str">
        <f>'De la BASE'!A613</f>
        <v>485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0.04206177392</v>
      </c>
      <c r="F617" s="9">
        <f>IF('De la BASE'!F613&gt;0,'De la BASE'!F613,'De la BASE'!F613+0.001)</f>
        <v>0.1367317843</v>
      </c>
      <c r="G617" s="15">
        <v>33482</v>
      </c>
    </row>
    <row r="618" spans="1:7" ht="12.75">
      <c r="A618" s="30" t="str">
        <f>'De la BASE'!A614</f>
        <v>485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0.11777697794</v>
      </c>
      <c r="F618" s="9">
        <f>IF('De la BASE'!F614&gt;0,'De la BASE'!F614,'De la BASE'!F614+0.001)</f>
        <v>0.29534052688</v>
      </c>
      <c r="G618" s="15">
        <v>33512</v>
      </c>
    </row>
    <row r="619" spans="1:7" ht="12.75">
      <c r="A619" s="30" t="str">
        <f>'De la BASE'!A615</f>
        <v>485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0.26777274278</v>
      </c>
      <c r="F619" s="9">
        <f>IF('De la BASE'!F615&gt;0,'De la BASE'!F615,'De la BASE'!F615+0.001)</f>
        <v>0.7387417218800001</v>
      </c>
      <c r="G619" s="15">
        <v>33543</v>
      </c>
    </row>
    <row r="620" spans="1:7" ht="12.75">
      <c r="A620" s="30" t="str">
        <f>'De la BASE'!A616</f>
        <v>485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0.11313456804</v>
      </c>
      <c r="F620" s="9">
        <f>IF('De la BASE'!F616&gt;0,'De la BASE'!F616,'De la BASE'!F616+0.001)</f>
        <v>0.19421434187999997</v>
      </c>
      <c r="G620" s="15">
        <v>33573</v>
      </c>
    </row>
    <row r="621" spans="1:7" ht="12.75">
      <c r="A621" s="30" t="str">
        <f>'De la BASE'!A617</f>
        <v>485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0.17884273036</v>
      </c>
      <c r="F621" s="9">
        <f>IF('De la BASE'!F617&gt;0,'De la BASE'!F617,'De la BASE'!F617+0.001)</f>
        <v>0.585964393</v>
      </c>
      <c r="G621" s="15">
        <v>33604</v>
      </c>
    </row>
    <row r="622" spans="1:7" ht="12.75">
      <c r="A622" s="30" t="str">
        <f>'De la BASE'!A618</f>
        <v>485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0.05610364646</v>
      </c>
      <c r="F622" s="9">
        <f>IF('De la BASE'!F618&gt;0,'De la BASE'!F618,'De la BASE'!F618+0.001)</f>
        <v>0.09249520186</v>
      </c>
      <c r="G622" s="15">
        <v>33635</v>
      </c>
    </row>
    <row r="623" spans="1:7" ht="12.75">
      <c r="A623" s="30" t="str">
        <f>'De la BASE'!A619</f>
        <v>485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0.08459770024</v>
      </c>
      <c r="F623" s="9">
        <f>IF('De la BASE'!F619&gt;0,'De la BASE'!F619,'De la BASE'!F619+0.001)</f>
        <v>0.56854631408</v>
      </c>
      <c r="G623" s="15">
        <v>33664</v>
      </c>
    </row>
    <row r="624" spans="1:7" ht="12.75">
      <c r="A624" s="30" t="str">
        <f>'De la BASE'!A620</f>
        <v>485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0.1503506912</v>
      </c>
      <c r="F624" s="9">
        <f>IF('De la BASE'!F620&gt;0,'De la BASE'!F620,'De la BASE'!F620+0.001)</f>
        <v>0.90628055296</v>
      </c>
      <c r="G624" s="15">
        <v>33695</v>
      </c>
    </row>
    <row r="625" spans="1:7" ht="12.75">
      <c r="A625" s="30" t="str">
        <f>'De la BASE'!A621</f>
        <v>485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0.08613912096</v>
      </c>
      <c r="F625" s="9">
        <f>IF('De la BASE'!F621&gt;0,'De la BASE'!F621,'De la BASE'!F621+0.001)</f>
        <v>0.39230217071999995</v>
      </c>
      <c r="G625" s="15">
        <v>33725</v>
      </c>
    </row>
    <row r="626" spans="1:7" ht="12.75">
      <c r="A626" s="30" t="str">
        <f>'De la BASE'!A622</f>
        <v>485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0.1961591216</v>
      </c>
      <c r="F626" s="9">
        <f>IF('De la BASE'!F622&gt;0,'De la BASE'!F622,'De la BASE'!F622+0.001)</f>
        <v>0.7535104122</v>
      </c>
      <c r="G626" s="15">
        <v>33756</v>
      </c>
    </row>
    <row r="627" spans="1:7" ht="12.75">
      <c r="A627" s="30" t="str">
        <f>'De la BASE'!A623</f>
        <v>485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0.0946568883</v>
      </c>
      <c r="F627" s="9">
        <f>IF('De la BASE'!F623&gt;0,'De la BASE'!F623,'De la BASE'!F623+0.001)</f>
        <v>0.288056574</v>
      </c>
      <c r="G627" s="15">
        <v>33786</v>
      </c>
    </row>
    <row r="628" spans="1:7" ht="12.75">
      <c r="A628" s="30" t="str">
        <f>'De la BASE'!A624</f>
        <v>485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0.09357983204</v>
      </c>
      <c r="F628" s="9">
        <f>IF('De la BASE'!F624&gt;0,'De la BASE'!F624,'De la BASE'!F624+0.001)</f>
        <v>0.35238655508000005</v>
      </c>
      <c r="G628" s="15">
        <v>33817</v>
      </c>
    </row>
    <row r="629" spans="1:7" ht="12.75">
      <c r="A629" s="30" t="str">
        <f>'De la BASE'!A625</f>
        <v>485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0.13725324245</v>
      </c>
      <c r="F629" s="9">
        <f>IF('De la BASE'!F625&gt;0,'De la BASE'!F625,'De la BASE'!F625+0.001)</f>
        <v>0.5297800335</v>
      </c>
      <c r="G629" s="15">
        <v>33848</v>
      </c>
    </row>
    <row r="630" spans="1:7" ht="12.75">
      <c r="A630" s="30" t="str">
        <f>'De la BASE'!A626</f>
        <v>485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0.23319226316</v>
      </c>
      <c r="F630" s="9">
        <f>IF('De la BASE'!F626&gt;0,'De la BASE'!F626,'De la BASE'!F626+0.001)</f>
        <v>0.59391154424</v>
      </c>
      <c r="G630" s="15">
        <v>33878</v>
      </c>
    </row>
    <row r="631" spans="1:7" ht="12.75">
      <c r="A631" s="30" t="str">
        <f>'De la BASE'!A627</f>
        <v>485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0.478078216</v>
      </c>
      <c r="F631" s="9">
        <f>IF('De la BASE'!F627&gt;0,'De la BASE'!F627,'De la BASE'!F627+0.001)</f>
        <v>1.3073632769999999</v>
      </c>
      <c r="G631" s="15">
        <v>33909</v>
      </c>
    </row>
    <row r="632" spans="1:7" ht="12.75">
      <c r="A632" s="30" t="str">
        <f>'De la BASE'!A628</f>
        <v>485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0.76067121845</v>
      </c>
      <c r="F632" s="9">
        <f>IF('De la BASE'!F628&gt;0,'De la BASE'!F628,'De la BASE'!F628+0.001)</f>
        <v>1.75151179545</v>
      </c>
      <c r="G632" s="15">
        <v>33939</v>
      </c>
    </row>
    <row r="633" spans="1:7" ht="12.75">
      <c r="A633" s="30" t="str">
        <f>'De la BASE'!A629</f>
        <v>485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0.22233981278</v>
      </c>
      <c r="F633" s="9">
        <f>IF('De la BASE'!F629&gt;0,'De la BASE'!F629,'De la BASE'!F629+0.001)</f>
        <v>0.47382529372000004</v>
      </c>
      <c r="G633" s="15">
        <v>33970</v>
      </c>
    </row>
    <row r="634" spans="1:7" ht="12.75">
      <c r="A634" s="30" t="str">
        <f>'De la BASE'!A630</f>
        <v>485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0.09807972264</v>
      </c>
      <c r="F634" s="9">
        <f>IF('De la BASE'!F630&gt;0,'De la BASE'!F630,'De la BASE'!F630+0.001)</f>
        <v>0.10406932488000001</v>
      </c>
      <c r="G634" s="15">
        <v>34001</v>
      </c>
    </row>
    <row r="635" spans="1:7" ht="12.75">
      <c r="A635" s="30" t="str">
        <f>'De la BASE'!A631</f>
        <v>485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0.14246283456</v>
      </c>
      <c r="F635" s="9">
        <f>IF('De la BASE'!F631&gt;0,'De la BASE'!F631,'De la BASE'!F631+0.001)</f>
        <v>0.57700198266</v>
      </c>
      <c r="G635" s="15">
        <v>34029</v>
      </c>
    </row>
    <row r="636" spans="1:7" ht="12.75">
      <c r="A636" s="30" t="str">
        <f>'De la BASE'!A632</f>
        <v>485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0.24248957954</v>
      </c>
      <c r="F636" s="9">
        <f>IF('De la BASE'!F632&gt;0,'De la BASE'!F632,'De la BASE'!F632+0.001)</f>
        <v>0.8540697245</v>
      </c>
      <c r="G636" s="15">
        <v>34060</v>
      </c>
    </row>
    <row r="637" spans="1:7" ht="12.75">
      <c r="A637" s="30" t="str">
        <f>'De la BASE'!A633</f>
        <v>485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0.480193161</v>
      </c>
      <c r="F637" s="9">
        <f>IF('De la BASE'!F633&gt;0,'De la BASE'!F633,'De la BASE'!F633+0.001)</f>
        <v>1.5294463939199998</v>
      </c>
      <c r="G637" s="15">
        <v>34090</v>
      </c>
    </row>
    <row r="638" spans="1:7" ht="12.75">
      <c r="A638" s="30" t="str">
        <f>'De la BASE'!A634</f>
        <v>485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0.20000828518</v>
      </c>
      <c r="F638" s="9">
        <f>IF('De la BASE'!F634&gt;0,'De la BASE'!F634,'De la BASE'!F634+0.001)</f>
        <v>0.57271094947</v>
      </c>
      <c r="G638" s="15">
        <v>34121</v>
      </c>
    </row>
    <row r="639" spans="1:7" ht="12.75">
      <c r="A639" s="30" t="str">
        <f>'De la BASE'!A635</f>
        <v>485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0.12289685376</v>
      </c>
      <c r="F639" s="9">
        <f>IF('De la BASE'!F635&gt;0,'De la BASE'!F635,'De la BASE'!F635+0.001)</f>
        <v>0.14536942079999998</v>
      </c>
      <c r="G639" s="15">
        <v>34151</v>
      </c>
    </row>
    <row r="640" spans="1:7" ht="12.75">
      <c r="A640" s="30" t="str">
        <f>'De la BASE'!A636</f>
        <v>485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0.1045360823</v>
      </c>
      <c r="F640" s="9">
        <f>IF('De la BASE'!F636&gt;0,'De la BASE'!F636,'De la BASE'!F636+0.001)</f>
        <v>0.12583046931</v>
      </c>
      <c r="G640" s="15">
        <v>34182</v>
      </c>
    </row>
    <row r="641" spans="1:7" ht="12.75">
      <c r="A641" s="30" t="str">
        <f>'De la BASE'!A637</f>
        <v>485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0.03111187821</v>
      </c>
      <c r="F641" s="9">
        <f>IF('De la BASE'!F637&gt;0,'De la BASE'!F637,'De la BASE'!F637+0.001)</f>
        <v>0.0468508287</v>
      </c>
      <c r="G641" s="15">
        <v>34213</v>
      </c>
    </row>
    <row r="642" spans="1:7" ht="12.75">
      <c r="A642" s="30" t="str">
        <f>'De la BASE'!A638</f>
        <v>485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0.18632908884</v>
      </c>
      <c r="F642" s="9">
        <f>IF('De la BASE'!F638&gt;0,'De la BASE'!F638,'De la BASE'!F638+0.001)</f>
        <v>0.54831789102</v>
      </c>
      <c r="G642" s="15">
        <v>34243</v>
      </c>
    </row>
    <row r="643" spans="1:7" ht="12.75">
      <c r="A643" s="30" t="str">
        <f>'De la BASE'!A639</f>
        <v>485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0.48395981582</v>
      </c>
      <c r="F643" s="9">
        <f>IF('De la BASE'!F639&gt;0,'De la BASE'!F639,'De la BASE'!F639+0.001)</f>
        <v>1.1545185683199999</v>
      </c>
      <c r="G643" s="15">
        <v>34274</v>
      </c>
    </row>
    <row r="644" spans="1:7" ht="12.75">
      <c r="A644" s="30" t="str">
        <f>'De la BASE'!A640</f>
        <v>485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0.2981434284</v>
      </c>
      <c r="F644" s="9">
        <f>IF('De la BASE'!F640&gt;0,'De la BASE'!F640,'De la BASE'!F640+0.001)</f>
        <v>0.7437204216</v>
      </c>
      <c r="G644" s="15">
        <v>34304</v>
      </c>
    </row>
    <row r="645" spans="1:7" ht="12.75">
      <c r="A645" s="30" t="str">
        <f>'De la BASE'!A641</f>
        <v>485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1.49048797163</v>
      </c>
      <c r="F645" s="9">
        <f>IF('De la BASE'!F641&gt;0,'De la BASE'!F641,'De la BASE'!F641+0.001)</f>
        <v>4.04674784234</v>
      </c>
      <c r="G645" s="15">
        <v>34335</v>
      </c>
    </row>
    <row r="646" spans="1:7" ht="12.75">
      <c r="A646" s="30" t="str">
        <f>'De la BASE'!A642</f>
        <v>485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0.48733922118</v>
      </c>
      <c r="F646" s="9">
        <f>IF('De la BASE'!F642&gt;0,'De la BASE'!F642,'De la BASE'!F642+0.001)</f>
        <v>1.19031162166</v>
      </c>
      <c r="G646" s="15">
        <v>34366</v>
      </c>
    </row>
    <row r="647" spans="1:7" ht="12.75">
      <c r="A647" s="30" t="str">
        <f>'De la BASE'!A643</f>
        <v>485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0.33679266551</v>
      </c>
      <c r="F647" s="9">
        <f>IF('De la BASE'!F643&gt;0,'De la BASE'!F643,'De la BASE'!F643+0.001)</f>
        <v>1.1035134009599998</v>
      </c>
      <c r="G647" s="15">
        <v>34394</v>
      </c>
    </row>
    <row r="648" spans="1:7" ht="12.75">
      <c r="A648" s="30" t="str">
        <f>'De la BASE'!A644</f>
        <v>485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0.06045528114</v>
      </c>
      <c r="F648" s="9">
        <f>IF('De la BASE'!F644&gt;0,'De la BASE'!F644,'De la BASE'!F644+0.001)</f>
        <v>0.17086202926</v>
      </c>
      <c r="G648" s="15">
        <v>34425</v>
      </c>
    </row>
    <row r="649" spans="1:7" ht="12.75">
      <c r="A649" s="30" t="str">
        <f>'De la BASE'!A645</f>
        <v>485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0.18340711004</v>
      </c>
      <c r="F649" s="9">
        <f>IF('De la BASE'!F645&gt;0,'De la BASE'!F645,'De la BASE'!F645+0.001)</f>
        <v>0.7309909474999999</v>
      </c>
      <c r="G649" s="15">
        <v>34455</v>
      </c>
    </row>
    <row r="650" spans="1:7" ht="12.75">
      <c r="A650" s="30" t="str">
        <f>'De la BASE'!A646</f>
        <v>485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0.02493260674</v>
      </c>
      <c r="F650" s="9">
        <f>IF('De la BASE'!F646&gt;0,'De la BASE'!F646,'De la BASE'!F646+0.001)</f>
        <v>0.05817608269999999</v>
      </c>
      <c r="G650" s="15">
        <v>34486</v>
      </c>
    </row>
    <row r="651" spans="1:7" ht="12.75">
      <c r="A651" s="30" t="str">
        <f>'De la BASE'!A647</f>
        <v>485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0.09229156198</v>
      </c>
      <c r="F651" s="9">
        <f>IF('De la BASE'!F647&gt;0,'De la BASE'!F647,'De la BASE'!F647+0.001)</f>
        <v>0.13331003362</v>
      </c>
      <c r="G651" s="15">
        <v>34516</v>
      </c>
    </row>
    <row r="652" spans="1:7" ht="12.75">
      <c r="A652" s="30" t="str">
        <f>'De la BASE'!A648</f>
        <v>485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0.09209072971</v>
      </c>
      <c r="F652" s="9">
        <f>IF('De la BASE'!F648&gt;0,'De la BASE'!F648,'De la BASE'!F648+0.001)</f>
        <v>0.11537804019</v>
      </c>
      <c r="G652" s="15">
        <v>34547</v>
      </c>
    </row>
    <row r="653" spans="1:7" ht="12.75">
      <c r="A653" s="30" t="str">
        <f>'De la BASE'!A649</f>
        <v>485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0.01418474882</v>
      </c>
      <c r="F653" s="9">
        <f>IF('De la BASE'!F649&gt;0,'De la BASE'!F649,'De la BASE'!F649+0.001)</f>
        <v>0.03273403584</v>
      </c>
      <c r="G653" s="15">
        <v>34578</v>
      </c>
    </row>
    <row r="654" spans="1:7" ht="12.75">
      <c r="A654" s="30" t="str">
        <f>'De la BASE'!A650</f>
        <v>485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0.09432283518</v>
      </c>
      <c r="F654" s="9">
        <f>IF('De la BASE'!F650&gt;0,'De la BASE'!F650,'De la BASE'!F650+0.001)</f>
        <v>0.2507805839</v>
      </c>
      <c r="G654" s="15">
        <v>34608</v>
      </c>
    </row>
    <row r="655" spans="1:7" ht="12.75">
      <c r="A655" s="30" t="str">
        <f>'De la BASE'!A651</f>
        <v>485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0.44041067739</v>
      </c>
      <c r="F655" s="9">
        <f>IF('De la BASE'!F651&gt;0,'De la BASE'!F651,'De la BASE'!F651+0.001)</f>
        <v>1.22207124482</v>
      </c>
      <c r="G655" s="15">
        <v>34639</v>
      </c>
    </row>
    <row r="656" spans="1:7" ht="12.75">
      <c r="A656" s="30" t="str">
        <f>'De la BASE'!A652</f>
        <v>485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0.191267642</v>
      </c>
      <c r="F656" s="9">
        <f>IF('De la BASE'!F652&gt;0,'De la BASE'!F652,'De la BASE'!F652+0.001)</f>
        <v>0.46352723799999995</v>
      </c>
      <c r="G656" s="15">
        <v>34669</v>
      </c>
    </row>
    <row r="657" spans="1:7" ht="12.75">
      <c r="A657" s="30" t="str">
        <f>'De la BASE'!A653</f>
        <v>485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0.42811072128</v>
      </c>
      <c r="F657" s="9">
        <f>IF('De la BASE'!F653&gt;0,'De la BASE'!F653,'De la BASE'!F653+0.001)</f>
        <v>1.07313087864</v>
      </c>
      <c r="G657" s="15">
        <v>34700</v>
      </c>
    </row>
    <row r="658" spans="1:7" ht="12.75">
      <c r="A658" s="30" t="str">
        <f>'De la BASE'!A654</f>
        <v>485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0.75775438886</v>
      </c>
      <c r="F658" s="9">
        <f>IF('De la BASE'!F654&gt;0,'De la BASE'!F654,'De la BASE'!F654+0.001)</f>
        <v>1.69794320004</v>
      </c>
      <c r="G658" s="15">
        <v>34731</v>
      </c>
    </row>
    <row r="659" spans="1:7" ht="12.75">
      <c r="A659" s="30" t="str">
        <f>'De la BASE'!A655</f>
        <v>485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0.31468931108</v>
      </c>
      <c r="F659" s="9">
        <f>IF('De la BASE'!F655&gt;0,'De la BASE'!F655,'De la BASE'!F655+0.001)</f>
        <v>0.95203475034</v>
      </c>
      <c r="G659" s="15">
        <v>34759</v>
      </c>
    </row>
    <row r="660" spans="1:7" ht="12.75">
      <c r="A660" s="30" t="str">
        <f>'De la BASE'!A656</f>
        <v>485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0.084800661</v>
      </c>
      <c r="F660" s="9">
        <f>IF('De la BASE'!F656&gt;0,'De la BASE'!F656,'De la BASE'!F656+0.001)</f>
        <v>0.25249328676</v>
      </c>
      <c r="G660" s="15">
        <v>34790</v>
      </c>
    </row>
    <row r="661" spans="1:7" ht="12.75">
      <c r="A661" s="30" t="str">
        <f>'De la BASE'!A657</f>
        <v>485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0.22097006988</v>
      </c>
      <c r="F661" s="9">
        <f>IF('De la BASE'!F657&gt;0,'De la BASE'!F657,'De la BASE'!F657+0.001)</f>
        <v>0.5538380273100001</v>
      </c>
      <c r="G661" s="15">
        <v>34820</v>
      </c>
    </row>
    <row r="662" spans="1:7" ht="12.75">
      <c r="A662" s="30" t="str">
        <f>'De la BASE'!A658</f>
        <v>485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0.04786387144</v>
      </c>
      <c r="F662" s="9">
        <f>IF('De la BASE'!F658&gt;0,'De la BASE'!F658,'De la BASE'!F658+0.001)</f>
        <v>0.13155879704</v>
      </c>
      <c r="G662" s="15">
        <v>34851</v>
      </c>
    </row>
    <row r="663" spans="1:7" ht="12.75">
      <c r="A663" s="30" t="str">
        <f>'De la BASE'!A659</f>
        <v>485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0.05124999978</v>
      </c>
      <c r="F663" s="9">
        <f>IF('De la BASE'!F659&gt;0,'De la BASE'!F659,'De la BASE'!F659+0.001)</f>
        <v>0.06687500008</v>
      </c>
      <c r="G663" s="15">
        <v>34881</v>
      </c>
    </row>
    <row r="664" spans="1:7" ht="12.75">
      <c r="A664" s="30" t="str">
        <f>'De la BASE'!A660</f>
        <v>485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0.07444444504</v>
      </c>
      <c r="F664" s="9">
        <f>IF('De la BASE'!F660&gt;0,'De la BASE'!F660,'De la BASE'!F660+0.001)</f>
        <v>0.14888889008</v>
      </c>
      <c r="G664" s="15">
        <v>34912</v>
      </c>
    </row>
    <row r="665" spans="1:7" ht="12.75">
      <c r="A665" s="30" t="str">
        <f>'De la BASE'!A661</f>
        <v>485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0.0476739459</v>
      </c>
      <c r="F665" s="9">
        <f>IF('De la BASE'!F661&gt;0,'De la BASE'!F661,'De la BASE'!F661+0.001)</f>
        <v>0.17693753175</v>
      </c>
      <c r="G665" s="15">
        <v>34943</v>
      </c>
    </row>
    <row r="666" spans="1:7" ht="12.75">
      <c r="A666" s="30" t="str">
        <f>'De la BASE'!A662</f>
        <v>485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0.0557550156</v>
      </c>
      <c r="F666" s="9">
        <f>IF('De la BASE'!F662&gt;0,'De la BASE'!F662,'De la BASE'!F662+0.001)</f>
        <v>0.0887011608</v>
      </c>
      <c r="G666" s="15">
        <v>34973</v>
      </c>
    </row>
    <row r="667" spans="1:7" ht="12.75">
      <c r="A667" s="30" t="str">
        <f>'De la BASE'!A663</f>
        <v>485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0.14359899237</v>
      </c>
      <c r="F667" s="9">
        <f>IF('De la BASE'!F663&gt;0,'De la BASE'!F663,'De la BASE'!F663+0.001)</f>
        <v>0.45809574318</v>
      </c>
      <c r="G667" s="15">
        <v>35004</v>
      </c>
    </row>
    <row r="668" spans="1:7" ht="12.75">
      <c r="A668" s="30" t="str">
        <f>'De la BASE'!A664</f>
        <v>485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0.60709165866</v>
      </c>
      <c r="F668" s="9">
        <f>IF('De la BASE'!F664&gt;0,'De la BASE'!F664,'De la BASE'!F664+0.001)</f>
        <v>1.4356418503500001</v>
      </c>
      <c r="G668" s="15">
        <v>35034</v>
      </c>
    </row>
    <row r="669" spans="1:7" ht="12.75">
      <c r="A669" s="30" t="str">
        <f>'De la BASE'!A665</f>
        <v>485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1.8342476191</v>
      </c>
      <c r="F669" s="9">
        <f>IF('De la BASE'!F665&gt;0,'De la BASE'!F665,'De la BASE'!F665+0.001)</f>
        <v>4.3903125156</v>
      </c>
      <c r="G669" s="15">
        <v>35065</v>
      </c>
    </row>
    <row r="670" spans="1:7" ht="12.75">
      <c r="A670" s="30" t="str">
        <f>'De la BASE'!A666</f>
        <v>485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0.98865610437</v>
      </c>
      <c r="F670" s="9">
        <f>IF('De la BASE'!F666&gt;0,'De la BASE'!F666,'De la BASE'!F666+0.001)</f>
        <v>1.69445962198</v>
      </c>
      <c r="G670" s="15">
        <v>35096</v>
      </c>
    </row>
    <row r="671" spans="1:7" ht="12.75">
      <c r="A671" s="30" t="str">
        <f>'De la BASE'!A667</f>
        <v>485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0.51037825899</v>
      </c>
      <c r="F671" s="9">
        <f>IF('De la BASE'!F667&gt;0,'De la BASE'!F667,'De la BASE'!F667+0.001)</f>
        <v>1.28464528143</v>
      </c>
      <c r="G671" s="15">
        <v>35125</v>
      </c>
    </row>
    <row r="672" spans="1:7" ht="12.75">
      <c r="A672" s="30" t="str">
        <f>'De la BASE'!A668</f>
        <v>485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0.98259022946</v>
      </c>
      <c r="F672" s="9">
        <f>IF('De la BASE'!F668&gt;0,'De la BASE'!F668,'De la BASE'!F668+0.001)</f>
        <v>2.2025173584399997</v>
      </c>
      <c r="G672" s="15">
        <v>35156</v>
      </c>
    </row>
    <row r="673" spans="1:7" ht="12.75">
      <c r="A673" s="30" t="str">
        <f>'De la BASE'!A669</f>
        <v>485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0.8492715598</v>
      </c>
      <c r="F673" s="9">
        <f>IF('De la BASE'!F669&gt;0,'De la BASE'!F669,'De la BASE'!F669+0.001)</f>
        <v>1.8325153575000002</v>
      </c>
      <c r="G673" s="15">
        <v>35186</v>
      </c>
    </row>
    <row r="674" spans="1:7" ht="12.75">
      <c r="A674" s="30" t="str">
        <f>'De la BASE'!A670</f>
        <v>485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0.1023781209</v>
      </c>
      <c r="F674" s="9">
        <f>IF('De la BASE'!F670&gt;0,'De la BASE'!F670,'De la BASE'!F670+0.001)</f>
        <v>0.13894173645</v>
      </c>
      <c r="G674" s="15">
        <v>35217</v>
      </c>
    </row>
    <row r="675" spans="1:7" ht="12.75">
      <c r="A675" s="30" t="str">
        <f>'De la BASE'!A671</f>
        <v>485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0.08845702016</v>
      </c>
      <c r="F675" s="9">
        <f>IF('De la BASE'!F671&gt;0,'De la BASE'!F671,'De la BASE'!F671+0.001)</f>
        <v>0.10847481671999999</v>
      </c>
      <c r="G675" s="15">
        <v>35247</v>
      </c>
    </row>
    <row r="676" spans="1:7" ht="12.75">
      <c r="A676" s="30" t="str">
        <f>'De la BASE'!A672</f>
        <v>485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0.0780521742</v>
      </c>
      <c r="F676" s="9">
        <f>IF('De la BASE'!F672&gt;0,'De la BASE'!F672,'De la BASE'!F672+0.001)</f>
        <v>0.13812173892000001</v>
      </c>
      <c r="G676" s="15">
        <v>35278</v>
      </c>
    </row>
    <row r="677" spans="1:7" ht="12.75">
      <c r="A677" s="30" t="str">
        <f>'De la BASE'!A673</f>
        <v>485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0.1090977718</v>
      </c>
      <c r="F677" s="9">
        <f>IF('De la BASE'!F673&gt;0,'De la BASE'!F673,'De la BASE'!F673+0.001)</f>
        <v>0.20734004337</v>
      </c>
      <c r="G677" s="15">
        <v>35309</v>
      </c>
    </row>
    <row r="678" spans="1:7" ht="12.75">
      <c r="A678" s="30" t="str">
        <f>'De la BASE'!A674</f>
        <v>485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0.0721712742</v>
      </c>
      <c r="F678" s="9">
        <f>IF('De la BASE'!F674&gt;0,'De la BASE'!F674,'De la BASE'!F674+0.001)</f>
        <v>0.13496965608</v>
      </c>
      <c r="G678" s="15">
        <v>35339</v>
      </c>
    </row>
    <row r="679" spans="1:7" ht="12.75">
      <c r="A679" s="30" t="str">
        <f>'De la BASE'!A675</f>
        <v>485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0.21866548671</v>
      </c>
      <c r="F679" s="9">
        <f>IF('De la BASE'!F675&gt;0,'De la BASE'!F675,'De la BASE'!F675+0.001)</f>
        <v>0.6127646013</v>
      </c>
      <c r="G679" s="15">
        <v>35370</v>
      </c>
    </row>
    <row r="680" spans="1:7" ht="12.75">
      <c r="A680" s="30" t="str">
        <f>'De la BASE'!A676</f>
        <v>485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0.78200548928</v>
      </c>
      <c r="F680" s="9">
        <f>IF('De la BASE'!F676&gt;0,'De la BASE'!F676,'De la BASE'!F676+0.001)</f>
        <v>2.04371820792</v>
      </c>
      <c r="G680" s="15">
        <v>35400</v>
      </c>
    </row>
    <row r="681" spans="1:7" ht="12.75">
      <c r="A681" s="30" t="str">
        <f>'De la BASE'!A677</f>
        <v>485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1.73698293886</v>
      </c>
      <c r="F681" s="9">
        <f>IF('De la BASE'!F677&gt;0,'De la BASE'!F677,'De la BASE'!F677+0.001)</f>
        <v>3.9138241782599996</v>
      </c>
      <c r="G681" s="15">
        <v>35431</v>
      </c>
    </row>
    <row r="682" spans="1:7" ht="12.75">
      <c r="A682" s="30" t="str">
        <f>'De la BASE'!A678</f>
        <v>485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0.44068098604</v>
      </c>
      <c r="F682" s="9">
        <f>IF('De la BASE'!F678&gt;0,'De la BASE'!F678,'De la BASE'!F678+0.001)</f>
        <v>0.72224883872</v>
      </c>
      <c r="G682" s="15">
        <v>35462</v>
      </c>
    </row>
    <row r="683" spans="1:7" ht="12.75">
      <c r="A683" s="30" t="str">
        <f>'De la BASE'!A679</f>
        <v>485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0.21249220028</v>
      </c>
      <c r="F683" s="9">
        <f>IF('De la BASE'!F679&gt;0,'De la BASE'!F679,'De la BASE'!F679+0.001)</f>
        <v>0.47071057303999997</v>
      </c>
      <c r="G683" s="15">
        <v>35490</v>
      </c>
    </row>
    <row r="684" spans="1:7" ht="12.75">
      <c r="A684" s="30" t="str">
        <f>'De la BASE'!A680</f>
        <v>485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0.24268940973</v>
      </c>
      <c r="F684" s="9">
        <f>IF('De la BASE'!F680&gt;0,'De la BASE'!F680,'De la BASE'!F680+0.001)</f>
        <v>0.61436487826</v>
      </c>
      <c r="G684" s="15">
        <v>35521</v>
      </c>
    </row>
    <row r="685" spans="1:7" ht="12.75">
      <c r="A685" s="30" t="str">
        <f>'De la BASE'!A681</f>
        <v>485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0.4013506892</v>
      </c>
      <c r="F685" s="9">
        <f>IF('De la BASE'!F681&gt;0,'De la BASE'!F681,'De la BASE'!F681+0.001)</f>
        <v>0.9037804614</v>
      </c>
      <c r="G685" s="15">
        <v>35551</v>
      </c>
    </row>
    <row r="686" spans="1:7" ht="12.75">
      <c r="A686" s="30" t="str">
        <f>'De la BASE'!A682</f>
        <v>485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0.41406220704</v>
      </c>
      <c r="F686" s="9">
        <f>IF('De la BASE'!F682&gt;0,'De la BASE'!F682,'De la BASE'!F682+0.001)</f>
        <v>0.88690296104</v>
      </c>
      <c r="G686" s="15">
        <v>35582</v>
      </c>
    </row>
    <row r="687" spans="1:7" ht="12.75">
      <c r="A687" s="30" t="str">
        <f>'De la BASE'!A683</f>
        <v>485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0.15513409581</v>
      </c>
      <c r="F687" s="9">
        <f>IF('De la BASE'!F683&gt;0,'De la BASE'!F683,'De la BASE'!F683+0.001)</f>
        <v>0.34015391798</v>
      </c>
      <c r="G687" s="15">
        <v>35612</v>
      </c>
    </row>
    <row r="688" spans="1:7" ht="12.75">
      <c r="A688" s="30" t="str">
        <f>'De la BASE'!A684</f>
        <v>485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0.13070062483</v>
      </c>
      <c r="F688" s="9">
        <f>IF('De la BASE'!F684&gt;0,'De la BASE'!F684,'De la BASE'!F684+0.001)</f>
        <v>0.28852068712</v>
      </c>
      <c r="G688" s="15">
        <v>35643</v>
      </c>
    </row>
    <row r="689" spans="1:7" ht="12.75">
      <c r="A689" s="30" t="str">
        <f>'De la BASE'!A685</f>
        <v>485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0.09935483866</v>
      </c>
      <c r="F689" s="9">
        <f>IF('De la BASE'!F685&gt;0,'De la BASE'!F685,'De la BASE'!F685+0.001)</f>
        <v>0.15126495076000002</v>
      </c>
      <c r="G689" s="15">
        <v>35674</v>
      </c>
    </row>
    <row r="690" spans="1:7" ht="12.75">
      <c r="A690" s="30" t="str">
        <f>'De la BASE'!A686</f>
        <v>485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0.17895799936</v>
      </c>
      <c r="F690" s="9">
        <f>IF('De la BASE'!F686&gt;0,'De la BASE'!F686,'De la BASE'!F686+0.001)</f>
        <v>0.5016582511500001</v>
      </c>
      <c r="G690" s="15">
        <v>35704</v>
      </c>
    </row>
    <row r="691" spans="1:7" ht="12.75">
      <c r="A691" s="30" t="str">
        <f>'De la BASE'!A687</f>
        <v>485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1.55878860201</v>
      </c>
      <c r="F691" s="9">
        <f>IF('De la BASE'!F687&gt;0,'De la BASE'!F687,'De la BASE'!F687+0.001)</f>
        <v>3.4902657491399998</v>
      </c>
      <c r="G691" s="15">
        <v>35735</v>
      </c>
    </row>
    <row r="692" spans="1:7" ht="12.75">
      <c r="A692" s="30" t="str">
        <f>'De la BASE'!A688</f>
        <v>485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2.8585629108</v>
      </c>
      <c r="F692" s="9">
        <f>IF('De la BASE'!F688&gt;0,'De la BASE'!F688,'De la BASE'!F688+0.001)</f>
        <v>5.6181251268</v>
      </c>
      <c r="G692" s="15">
        <v>35765</v>
      </c>
    </row>
    <row r="693" spans="1:7" ht="12.75">
      <c r="A693" s="30" t="str">
        <f>'De la BASE'!A689</f>
        <v>485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1.38433518465</v>
      </c>
      <c r="F693" s="9">
        <f>IF('De la BASE'!F689&gt;0,'De la BASE'!F689,'De la BASE'!F689+0.001)</f>
        <v>2.7368554884</v>
      </c>
      <c r="G693" s="15">
        <v>35796</v>
      </c>
    </row>
    <row r="694" spans="1:7" ht="12.75">
      <c r="A694" s="30" t="str">
        <f>'De la BASE'!A690</f>
        <v>485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0.56891286483</v>
      </c>
      <c r="F694" s="9">
        <f>IF('De la BASE'!F690&gt;0,'De la BASE'!F690,'De la BASE'!F690+0.001)</f>
        <v>0.9519960966100001</v>
      </c>
      <c r="G694" s="15">
        <v>35827</v>
      </c>
    </row>
    <row r="695" spans="1:7" ht="12.75">
      <c r="A695" s="30" t="str">
        <f>'De la BASE'!A691</f>
        <v>485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0.35766545002</v>
      </c>
      <c r="F695" s="9">
        <f>IF('De la BASE'!F691&gt;0,'De la BASE'!F691,'De la BASE'!F691+0.001)</f>
        <v>0.8895566960700001</v>
      </c>
      <c r="G695" s="15">
        <v>35855</v>
      </c>
    </row>
    <row r="696" spans="1:7" ht="12.75">
      <c r="A696" s="30" t="str">
        <f>'De la BASE'!A692</f>
        <v>485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0.68676838846</v>
      </c>
      <c r="F696" s="9">
        <f>IF('De la BASE'!F692&gt;0,'De la BASE'!F692,'De la BASE'!F692+0.001)</f>
        <v>1.75049442117</v>
      </c>
      <c r="G696" s="15">
        <v>35886</v>
      </c>
    </row>
    <row r="697" spans="1:7" ht="12.75">
      <c r="A697" s="30" t="str">
        <f>'De la BASE'!A693</f>
        <v>485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0.63357333875</v>
      </c>
      <c r="F697" s="9">
        <f>IF('De la BASE'!F693&gt;0,'De la BASE'!F693,'De la BASE'!F693+0.001)</f>
        <v>1.617661312</v>
      </c>
      <c r="G697" s="15">
        <v>35916</v>
      </c>
    </row>
    <row r="698" spans="1:7" ht="12.75">
      <c r="A698" s="30" t="str">
        <f>'De la BASE'!A694</f>
        <v>485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0.37609115032</v>
      </c>
      <c r="F698" s="9">
        <f>IF('De la BASE'!F694&gt;0,'De la BASE'!F694,'De la BASE'!F694+0.001)</f>
        <v>0.70807284128</v>
      </c>
      <c r="G698" s="15">
        <v>35947</v>
      </c>
    </row>
    <row r="699" spans="1:7" ht="12.75">
      <c r="A699" s="30" t="str">
        <f>'De la BASE'!A695</f>
        <v>485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0.138194556</v>
      </c>
      <c r="F699" s="9">
        <f>IF('De la BASE'!F695&gt;0,'De la BASE'!F695,'De la BASE'!F695+0.001)</f>
        <v>0.1541913543</v>
      </c>
      <c r="G699" s="15">
        <v>35977</v>
      </c>
    </row>
    <row r="700" spans="1:7" ht="12.75">
      <c r="A700" s="30" t="str">
        <f>'De la BASE'!A696</f>
        <v>485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0.12145052192</v>
      </c>
      <c r="F700" s="9">
        <f>IF('De la BASE'!F696&gt;0,'De la BASE'!F696,'De la BASE'!F696+0.001)</f>
        <v>0.16299938512</v>
      </c>
      <c r="G700" s="15">
        <v>36008</v>
      </c>
    </row>
    <row r="701" spans="1:7" ht="12.75">
      <c r="A701" s="30" t="str">
        <f>'De la BASE'!A697</f>
        <v>485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0.177915811</v>
      </c>
      <c r="F701" s="9">
        <f>IF('De la BASE'!F697&gt;0,'De la BASE'!F697,'De la BASE'!F697+0.001)</f>
        <v>0.6361704316</v>
      </c>
      <c r="G701" s="15">
        <v>36039</v>
      </c>
    </row>
    <row r="702" spans="1:7" ht="12.75">
      <c r="A702" s="30" t="str">
        <f>'De la BASE'!A698</f>
        <v>485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0.10886587764</v>
      </c>
      <c r="F702" s="9">
        <f>IF('De la BASE'!F698&gt;0,'De la BASE'!F698,'De la BASE'!F698+0.001)</f>
        <v>0.2586587764</v>
      </c>
      <c r="G702" s="15">
        <v>36069</v>
      </c>
    </row>
    <row r="703" spans="1:7" ht="12.75">
      <c r="A703" s="30" t="str">
        <f>'De la BASE'!A699</f>
        <v>485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0.22785714336</v>
      </c>
      <c r="F703" s="9">
        <f>IF('De la BASE'!F699&gt;0,'De la BASE'!F699,'De la BASE'!F699+0.001)</f>
        <v>0.7339495803199999</v>
      </c>
      <c r="G703" s="15">
        <v>36100</v>
      </c>
    </row>
    <row r="704" spans="1:7" ht="12.75">
      <c r="A704" s="30" t="str">
        <f>'De la BASE'!A700</f>
        <v>485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0.17501805024</v>
      </c>
      <c r="F704" s="9">
        <f>IF('De la BASE'!F700&gt;0,'De la BASE'!F700,'De la BASE'!F700+0.001)</f>
        <v>0.45516245456</v>
      </c>
      <c r="G704" s="15">
        <v>36130</v>
      </c>
    </row>
    <row r="705" spans="1:7" ht="12.75">
      <c r="A705" s="30" t="str">
        <f>'De la BASE'!A701</f>
        <v>485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0.31659751032</v>
      </c>
      <c r="F705" s="9">
        <f>IF('De la BASE'!F701&gt;0,'De la BASE'!F701,'De la BASE'!F701+0.001)</f>
        <v>0.9160995841199999</v>
      </c>
      <c r="G705" s="15">
        <v>36161</v>
      </c>
    </row>
    <row r="706" spans="1:7" ht="12.75">
      <c r="A706" s="30" t="str">
        <f>'De la BASE'!A702</f>
        <v>485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0.2944901421</v>
      </c>
      <c r="F706" s="9">
        <f>IF('De la BASE'!F702&gt;0,'De la BASE'!F702,'De la BASE'!F702+0.001)</f>
        <v>0.71656478982</v>
      </c>
      <c r="G706" s="15">
        <v>36192</v>
      </c>
    </row>
    <row r="707" spans="1:7" ht="12.75">
      <c r="A707" s="30" t="str">
        <f>'De la BASE'!A703</f>
        <v>485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0.493278228</v>
      </c>
      <c r="F707" s="9">
        <f>IF('De la BASE'!F703&gt;0,'De la BASE'!F703,'De la BASE'!F703+0.001)</f>
        <v>1.88318551904</v>
      </c>
      <c r="G707" s="15">
        <v>36220</v>
      </c>
    </row>
    <row r="708" spans="1:7" ht="12.75">
      <c r="A708" s="30" t="str">
        <f>'De la BASE'!A704</f>
        <v>485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0.36163480878</v>
      </c>
      <c r="F708" s="9">
        <f>IF('De la BASE'!F704&gt;0,'De la BASE'!F704,'De la BASE'!F704+0.001)</f>
        <v>1.4057450656200001</v>
      </c>
      <c r="G708" s="15">
        <v>36251</v>
      </c>
    </row>
    <row r="709" spans="1:7" ht="12.75">
      <c r="A709" s="30" t="str">
        <f>'De la BASE'!A705</f>
        <v>485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0.62787798236</v>
      </c>
      <c r="F709" s="9">
        <f>IF('De la BASE'!F705&gt;0,'De la BASE'!F705,'De la BASE'!F705+0.001)</f>
        <v>1.98215036112</v>
      </c>
      <c r="G709" s="15">
        <v>36281</v>
      </c>
    </row>
    <row r="710" spans="1:7" ht="12.75">
      <c r="A710" s="30" t="str">
        <f>'De la BASE'!A706</f>
        <v>485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0.19282452024</v>
      </c>
      <c r="F710" s="9">
        <f>IF('De la BASE'!F706&gt;0,'De la BASE'!F706,'De la BASE'!F706+0.001)</f>
        <v>0.56460604614</v>
      </c>
      <c r="G710" s="15">
        <v>36312</v>
      </c>
    </row>
    <row r="711" spans="1:7" ht="12.75">
      <c r="A711" s="30" t="str">
        <f>'De la BASE'!A707</f>
        <v>485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0.115118956</v>
      </c>
      <c r="F711" s="9">
        <f>IF('De la BASE'!F707&gt;0,'De la BASE'!F707,'De la BASE'!F707+0.001)</f>
        <v>0.2609363</v>
      </c>
      <c r="G711" s="15">
        <v>36342</v>
      </c>
    </row>
    <row r="712" spans="1:7" ht="12.75">
      <c r="A712" s="30" t="str">
        <f>'De la BASE'!A708</f>
        <v>485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0.1510375</v>
      </c>
      <c r="F712" s="9">
        <f>IF('De la BASE'!F708&gt;0,'De la BASE'!F708,'De la BASE'!F708+0.001)</f>
        <v>0.31085625</v>
      </c>
      <c r="G712" s="15">
        <v>36373</v>
      </c>
    </row>
    <row r="713" spans="1:7" ht="12.75">
      <c r="A713" s="30" t="str">
        <f>'De la BASE'!A709</f>
        <v>485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0.18579638766</v>
      </c>
      <c r="F713" s="9">
        <f>IF('De la BASE'!F709&gt;0,'De la BASE'!F709,'De la BASE'!F709+0.001)</f>
        <v>0.6159277507200001</v>
      </c>
      <c r="G713" s="15">
        <v>36404</v>
      </c>
    </row>
    <row r="714" spans="1:7" ht="12.75">
      <c r="A714" s="30" t="str">
        <f>'De la BASE'!A710</f>
        <v>485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0.12930486024</v>
      </c>
      <c r="F714" s="9">
        <f>IF('De la BASE'!F710&gt;0,'De la BASE'!F710,'De la BASE'!F710+0.001)</f>
        <v>0.39499428776</v>
      </c>
      <c r="G714" s="15">
        <v>36434</v>
      </c>
    </row>
    <row r="715" spans="1:7" ht="12.75">
      <c r="A715" s="30" t="str">
        <f>'De la BASE'!A711</f>
        <v>485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0.1641405477</v>
      </c>
      <c r="F715" s="9">
        <f>IF('De la BASE'!F711&gt;0,'De la BASE'!F711,'De la BASE'!F711+0.001)</f>
        <v>0.42523457882000004</v>
      </c>
      <c r="G715" s="15">
        <v>36465</v>
      </c>
    </row>
    <row r="716" spans="1:7" ht="12.75">
      <c r="A716" s="30" t="str">
        <f>'De la BASE'!A712</f>
        <v>485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0.51007426844</v>
      </c>
      <c r="F716" s="9">
        <f>IF('De la BASE'!F712&gt;0,'De la BASE'!F712,'De la BASE'!F712+0.001)</f>
        <v>1.26802345294</v>
      </c>
      <c r="G716" s="15">
        <v>36495</v>
      </c>
    </row>
    <row r="717" spans="1:7" ht="12.75">
      <c r="A717" s="30" t="str">
        <f>'De la BASE'!A713</f>
        <v>485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0.29438119722</v>
      </c>
      <c r="F717" s="9">
        <f>IF('De la BASE'!F713&gt;0,'De la BASE'!F713,'De la BASE'!F713+0.001)</f>
        <v>0.7837899376399999</v>
      </c>
      <c r="G717" s="15">
        <v>36526</v>
      </c>
    </row>
    <row r="718" spans="1:7" ht="12.75">
      <c r="A718" s="30" t="str">
        <f>'De la BASE'!A714</f>
        <v>485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0.0750406501</v>
      </c>
      <c r="F718" s="9">
        <f>IF('De la BASE'!F714&gt;0,'De la BASE'!F714,'De la BASE'!F714+0.001)</f>
        <v>0.38788617932999997</v>
      </c>
      <c r="G718" s="15">
        <v>36557</v>
      </c>
    </row>
    <row r="719" spans="1:7" ht="12.75">
      <c r="A719" s="30" t="str">
        <f>'De la BASE'!A715</f>
        <v>485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0.07602373941</v>
      </c>
      <c r="F719" s="9">
        <f>IF('De la BASE'!F715&gt;0,'De la BASE'!F715,'De la BASE'!F715+0.001)</f>
        <v>0.46917507426</v>
      </c>
      <c r="G719" s="15">
        <v>36586</v>
      </c>
    </row>
    <row r="720" spans="1:7" ht="12.75">
      <c r="A720" s="30" t="str">
        <f>'De la BASE'!A716</f>
        <v>485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0.83056123461</v>
      </c>
      <c r="F720" s="9">
        <f>IF('De la BASE'!F716&gt;0,'De la BASE'!F716,'De la BASE'!F716+0.001)</f>
        <v>2.24109056177</v>
      </c>
      <c r="G720" s="15">
        <v>36617</v>
      </c>
    </row>
    <row r="721" spans="1:7" ht="12.75">
      <c r="A721" s="30" t="str">
        <f>'De la BASE'!A717</f>
        <v>485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0.53793670084</v>
      </c>
      <c r="F721" s="9">
        <f>IF('De la BASE'!F717&gt;0,'De la BASE'!F717,'De la BASE'!F717+0.001)</f>
        <v>1.43971594928</v>
      </c>
      <c r="G721" s="15">
        <v>36647</v>
      </c>
    </row>
    <row r="722" spans="1:7" ht="12.75">
      <c r="A722" s="30" t="str">
        <f>'De la BASE'!A718</f>
        <v>485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0.1376780496</v>
      </c>
      <c r="F722" s="9">
        <f>IF('De la BASE'!F718&gt;0,'De la BASE'!F718,'De la BASE'!F718+0.001)</f>
        <v>0.2688</v>
      </c>
      <c r="G722" s="15">
        <v>36678</v>
      </c>
    </row>
    <row r="723" spans="1:7" ht="12.75">
      <c r="A723" s="30" t="str">
        <f>'De la BASE'!A719</f>
        <v>485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0.14583870972</v>
      </c>
      <c r="F723" s="9">
        <f>IF('De la BASE'!F719&gt;0,'De la BASE'!F719,'De la BASE'!F719+0.001)</f>
        <v>0.32680645074</v>
      </c>
      <c r="G723" s="15">
        <v>36708</v>
      </c>
    </row>
    <row r="724" spans="1:7" ht="12.75">
      <c r="A724" s="30" t="str">
        <f>'De la BASE'!A720</f>
        <v>485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0.10118784555</v>
      </c>
      <c r="F724" s="9">
        <f>IF('De la BASE'!F720&gt;0,'De la BASE'!F720,'De la BASE'!F720+0.001)</f>
        <v>0.14950276275000002</v>
      </c>
      <c r="G724" s="15">
        <v>36739</v>
      </c>
    </row>
    <row r="725" spans="1:7" ht="12.75">
      <c r="A725" s="30" t="str">
        <f>'De la BASE'!A721</f>
        <v>485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0.0893799881</v>
      </c>
      <c r="F725" s="9">
        <f>IF('De la BASE'!F721&gt;0,'De la BASE'!F721,'De la BASE'!F721+0.001)</f>
        <v>0.2258440769</v>
      </c>
      <c r="G725" s="15">
        <v>36770</v>
      </c>
    </row>
    <row r="726" spans="1:7" ht="12.75">
      <c r="A726" s="30" t="str">
        <f>'De la BASE'!A722</f>
        <v>485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0.09273185035</v>
      </c>
      <c r="F726" s="9">
        <f>IF('De la BASE'!F722&gt;0,'De la BASE'!F722,'De la BASE'!F722+0.001)</f>
        <v>0.26860260097</v>
      </c>
      <c r="G726" s="15">
        <v>36800</v>
      </c>
    </row>
    <row r="727" spans="1:7" ht="12.75">
      <c r="A727" s="30" t="str">
        <f>'De la BASE'!A723</f>
        <v>485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0.40081796255</v>
      </c>
      <c r="F727" s="9">
        <f>IF('De la BASE'!F723&gt;0,'De la BASE'!F723,'De la BASE'!F723+0.001)</f>
        <v>0.9963138185</v>
      </c>
      <c r="G727" s="15">
        <v>36831</v>
      </c>
    </row>
    <row r="728" spans="1:7" ht="12.75">
      <c r="A728" s="30" t="str">
        <f>'De la BASE'!A724</f>
        <v>485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0.83162460775</v>
      </c>
      <c r="F728" s="9">
        <f>IF('De la BASE'!F724&gt;0,'De la BASE'!F724,'De la BASE'!F724+0.001)</f>
        <v>2.0314523475</v>
      </c>
      <c r="G728" s="15">
        <v>36861</v>
      </c>
    </row>
    <row r="729" spans="1:7" ht="12.75">
      <c r="A729" s="30" t="str">
        <f>'De la BASE'!A725</f>
        <v>485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2.75532830588</v>
      </c>
      <c r="F729" s="9">
        <f>IF('De la BASE'!F725&gt;0,'De la BASE'!F725,'De la BASE'!F725+0.001)</f>
        <v>5.23913916518</v>
      </c>
      <c r="G729" s="15">
        <v>36892</v>
      </c>
    </row>
    <row r="730" spans="1:7" ht="12.75">
      <c r="A730" s="30" t="str">
        <f>'De la BASE'!A726</f>
        <v>485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0.91084844068</v>
      </c>
      <c r="F730" s="9">
        <f>IF('De la BASE'!F726&gt;0,'De la BASE'!F726,'De la BASE'!F726+0.001)</f>
        <v>1.15723725894</v>
      </c>
      <c r="G730" s="15">
        <v>36923</v>
      </c>
    </row>
    <row r="731" spans="1:7" ht="12.75">
      <c r="A731" s="30" t="str">
        <f>'De la BASE'!A727</f>
        <v>485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1.67163242108</v>
      </c>
      <c r="F731" s="9">
        <f>IF('De la BASE'!F727&gt;0,'De la BASE'!F727,'De la BASE'!F727+0.001)</f>
        <v>4.18973455138</v>
      </c>
      <c r="G731" s="15">
        <v>36951</v>
      </c>
    </row>
    <row r="732" spans="1:7" ht="12.75">
      <c r="A732" s="30" t="str">
        <f>'De la BASE'!A728</f>
        <v>485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0.42489473832</v>
      </c>
      <c r="F732" s="9">
        <f>IF('De la BASE'!F728&gt;0,'De la BASE'!F728,'De la BASE'!F728+0.001)</f>
        <v>0.70715544588</v>
      </c>
      <c r="G732" s="15">
        <v>36982</v>
      </c>
    </row>
    <row r="733" spans="1:7" ht="12.75">
      <c r="A733" s="30" t="str">
        <f>'De la BASE'!A729</f>
        <v>485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0.28312639479</v>
      </c>
      <c r="F733" s="9">
        <f>IF('De la BASE'!F729&gt;0,'De la BASE'!F729,'De la BASE'!F729+0.001)</f>
        <v>0.5517567173</v>
      </c>
      <c r="G733" s="15">
        <v>37012</v>
      </c>
    </row>
    <row r="734" spans="1:7" ht="12.75">
      <c r="A734" s="30" t="str">
        <f>'De la BASE'!A730</f>
        <v>485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0.1054419118</v>
      </c>
      <c r="F734" s="9">
        <f>IF('De la BASE'!F730&gt;0,'De la BASE'!F730,'De la BASE'!F730+0.001)</f>
        <v>0.21059494055</v>
      </c>
      <c r="G734" s="15">
        <v>37043</v>
      </c>
    </row>
    <row r="735" spans="1:7" ht="12.75">
      <c r="A735" s="30" t="str">
        <f>'De la BASE'!A731</f>
        <v>485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0.13555555635</v>
      </c>
      <c r="F735" s="9">
        <f>IF('De la BASE'!F731&gt;0,'De la BASE'!F731,'De la BASE'!F731+0.001)</f>
        <v>0.29333333476</v>
      </c>
      <c r="G735" s="15">
        <v>37073</v>
      </c>
    </row>
    <row r="736" spans="1:7" ht="12.75">
      <c r="A736" s="30" t="str">
        <f>'De la BASE'!A732</f>
        <v>485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0.1121568624</v>
      </c>
      <c r="F736" s="9">
        <f>IF('De la BASE'!F732&gt;0,'De la BASE'!F732,'De la BASE'!F732+0.001)</f>
        <v>0.1406274507</v>
      </c>
      <c r="G736" s="15">
        <v>37104</v>
      </c>
    </row>
    <row r="737" spans="1:7" ht="12.75">
      <c r="A737" s="30" t="str">
        <f>'De la BASE'!A733</f>
        <v>485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0.108229988</v>
      </c>
      <c r="F737" s="9">
        <f>IF('De la BASE'!F733&gt;0,'De la BASE'!F733,'De la BASE'!F733+0.001)</f>
        <v>0.219842164</v>
      </c>
      <c r="G737" s="15">
        <v>37135</v>
      </c>
    </row>
    <row r="738" spans="1:7" ht="12.75">
      <c r="A738" s="30" t="str">
        <f>'De la BASE'!A734</f>
        <v>485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0.12129817455</v>
      </c>
      <c r="F738" s="9">
        <f>IF('De la BASE'!F734&gt;0,'De la BASE'!F734,'De la BASE'!F734+0.001)</f>
        <v>0.340669371</v>
      </c>
      <c r="G738" s="15">
        <v>37165</v>
      </c>
    </row>
    <row r="739" spans="1:7" ht="12.75">
      <c r="A739" s="30" t="str">
        <f>'De la BASE'!A735</f>
        <v>485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0.0626217228</v>
      </c>
      <c r="F739" s="9">
        <f>IF('De la BASE'!F735&gt;0,'De la BASE'!F735,'De la BASE'!F735+0.001)</f>
        <v>0.16599250944</v>
      </c>
      <c r="G739" s="15">
        <v>37196</v>
      </c>
    </row>
    <row r="740" spans="1:7" ht="12.75">
      <c r="A740" s="30" t="str">
        <f>'De la BASE'!A736</f>
        <v>485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0.06022203234</v>
      </c>
      <c r="F740" s="9">
        <f>IF('De la BASE'!F736&gt;0,'De la BASE'!F736,'De la BASE'!F736+0.001)</f>
        <v>0.06389410764</v>
      </c>
      <c r="G740" s="15">
        <v>37226</v>
      </c>
    </row>
    <row r="741" spans="1:7" ht="12.75">
      <c r="A741" s="30" t="str">
        <f>'De la BASE'!A737</f>
        <v>485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0.18381674311</v>
      </c>
      <c r="F741" s="9">
        <f>IF('De la BASE'!F737&gt;0,'De la BASE'!F737,'De la BASE'!F737+0.001)</f>
        <v>0.53605361381</v>
      </c>
      <c r="G741" s="15">
        <v>37257</v>
      </c>
    </row>
    <row r="742" spans="1:7" ht="12.75">
      <c r="A742" s="30" t="str">
        <f>'De la BASE'!A738</f>
        <v>485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0.11137991319</v>
      </c>
      <c r="F742" s="9">
        <f>IF('De la BASE'!F738&gt;0,'De la BASE'!F738,'De la BASE'!F738+0.001)</f>
        <v>0.31063755528</v>
      </c>
      <c r="G742" s="15">
        <v>37288</v>
      </c>
    </row>
    <row r="743" spans="1:7" ht="12.75">
      <c r="A743" s="30" t="str">
        <f>'De la BASE'!A739</f>
        <v>485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0.10161687228</v>
      </c>
      <c r="F743" s="9">
        <f>IF('De la BASE'!F739&gt;0,'De la BASE'!F739,'De la BASE'!F739+0.001)</f>
        <v>0.47191564202999997</v>
      </c>
      <c r="G743" s="15">
        <v>37316</v>
      </c>
    </row>
    <row r="744" spans="1:7" ht="12.75">
      <c r="A744" s="30" t="str">
        <f>'De la BASE'!A740</f>
        <v>485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0.2052960448</v>
      </c>
      <c r="F744" s="9">
        <f>IF('De la BASE'!F740&gt;0,'De la BASE'!F740,'De la BASE'!F740+0.001)</f>
        <v>0.73334357705</v>
      </c>
      <c r="G744" s="15">
        <v>37347</v>
      </c>
    </row>
    <row r="745" spans="1:7" ht="12.75">
      <c r="A745" s="30" t="str">
        <f>'De la BASE'!A741</f>
        <v>485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0.2108994789</v>
      </c>
      <c r="F745" s="9">
        <f>IF('De la BASE'!F741&gt;0,'De la BASE'!F741,'De la BASE'!F741+0.001)</f>
        <v>0.6452563732500001</v>
      </c>
      <c r="G745" s="15">
        <v>37377</v>
      </c>
    </row>
    <row r="746" spans="1:7" ht="12.75">
      <c r="A746" s="30" t="str">
        <f>'De la BASE'!A742</f>
        <v>485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0.17882352968</v>
      </c>
      <c r="F746" s="9">
        <f>IF('De la BASE'!F742&gt;0,'De la BASE'!F742,'De la BASE'!F742+0.001)</f>
        <v>0.64823529509</v>
      </c>
      <c r="G746" s="15">
        <v>37408</v>
      </c>
    </row>
    <row r="747" spans="1:7" ht="12.75">
      <c r="A747" s="30" t="str">
        <f>'De la BASE'!A743</f>
        <v>485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0.09748397428</v>
      </c>
      <c r="F747" s="9">
        <f>IF('De la BASE'!F743&gt;0,'De la BASE'!F743,'De la BASE'!F743+0.001)</f>
        <v>0.18016025566</v>
      </c>
      <c r="G747" s="15">
        <v>37438</v>
      </c>
    </row>
    <row r="748" spans="1:7" ht="12.75">
      <c r="A748" s="30" t="str">
        <f>'De la BASE'!A744</f>
        <v>485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0.09350700506</v>
      </c>
      <c r="F748" s="9">
        <f>IF('De la BASE'!F744&gt;0,'De la BASE'!F744,'De la BASE'!F744+0.001)</f>
        <v>0.28101576195</v>
      </c>
      <c r="G748" s="15">
        <v>37469</v>
      </c>
    </row>
    <row r="749" spans="1:7" ht="12.75">
      <c r="A749" s="30" t="str">
        <f>'De la BASE'!A745</f>
        <v>485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0.12508344</v>
      </c>
      <c r="F749" s="9">
        <f>IF('De la BASE'!F745&gt;0,'De la BASE'!F745,'De la BASE'!F745+0.001)</f>
        <v>0.4159178424</v>
      </c>
      <c r="G749" s="15">
        <v>37500</v>
      </c>
    </row>
    <row r="750" spans="1:7" ht="12.75">
      <c r="A750" s="30" t="str">
        <f>'De la BASE'!A746</f>
        <v>485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0.1231385304</v>
      </c>
      <c r="F750" s="9">
        <f>IF('De la BASE'!F746&gt;0,'De la BASE'!F746,'De la BASE'!F746+0.001)</f>
        <v>0.3263921904</v>
      </c>
      <c r="G750" s="15">
        <v>37530</v>
      </c>
    </row>
    <row r="751" spans="1:7" ht="12.75">
      <c r="A751" s="30" t="str">
        <f>'De la BASE'!A747</f>
        <v>485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0.47241446151</v>
      </c>
      <c r="F751" s="9">
        <f>IF('De la BASE'!F747&gt;0,'De la BASE'!F747,'De la BASE'!F747+0.001)</f>
        <v>1.26070367872</v>
      </c>
      <c r="G751" s="15">
        <v>37561</v>
      </c>
    </row>
    <row r="752" spans="1:7" ht="12.75">
      <c r="A752" s="30" t="str">
        <f>'De la BASE'!A748</f>
        <v>485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0.6647216643</v>
      </c>
      <c r="F752" s="9">
        <f>IF('De la BASE'!F748&gt;0,'De la BASE'!F748,'De la BASE'!F748+0.001)</f>
        <v>1.5887606085</v>
      </c>
      <c r="G752" s="15">
        <v>37591</v>
      </c>
    </row>
    <row r="753" spans="1:7" ht="12.75">
      <c r="A753" s="30" t="str">
        <f>'De la BASE'!A749</f>
        <v>485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3.2921705844</v>
      </c>
      <c r="F753" s="9">
        <f>IF('De la BASE'!F749&gt;0,'De la BASE'!F749,'De la BASE'!F749+0.001)</f>
        <v>6.0168045683999996</v>
      </c>
      <c r="G753" s="15">
        <v>37622</v>
      </c>
    </row>
    <row r="754" spans="1:7" ht="12.75">
      <c r="A754" s="30" t="str">
        <f>'De la BASE'!A750</f>
        <v>485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0.8169057351</v>
      </c>
      <c r="F754" s="9">
        <f>IF('De la BASE'!F750&gt;0,'De la BASE'!F750,'De la BASE'!F750+0.001)</f>
        <v>1.26916663013</v>
      </c>
      <c r="G754" s="15">
        <v>37653</v>
      </c>
    </row>
    <row r="755" spans="1:7" ht="12.75">
      <c r="A755" s="30" t="str">
        <f>'De la BASE'!A751</f>
        <v>485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0.60301793552</v>
      </c>
      <c r="F755" s="9">
        <f>IF('De la BASE'!F751&gt;0,'De la BASE'!F751,'De la BASE'!F751+0.001)</f>
        <v>1.73855287928</v>
      </c>
      <c r="G755" s="15">
        <v>37681</v>
      </c>
    </row>
    <row r="756" spans="1:7" ht="12.75">
      <c r="A756" s="30" t="str">
        <f>'De la BASE'!A752</f>
        <v>485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0.532846719</v>
      </c>
      <c r="F756" s="9">
        <f>IF('De la BASE'!F752&gt;0,'De la BASE'!F752,'De la BASE'!F752+0.001)</f>
        <v>1.22764599</v>
      </c>
      <c r="G756" s="15">
        <v>37712</v>
      </c>
    </row>
    <row r="757" spans="1:7" ht="12.75">
      <c r="A757" s="30" t="str">
        <f>'De la BASE'!A753</f>
        <v>485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0.61150758392</v>
      </c>
      <c r="F757" s="9">
        <f>IF('De la BASE'!F753&gt;0,'De la BASE'!F753,'De la BASE'!F753+0.001)</f>
        <v>1.23998523029</v>
      </c>
      <c r="G757" s="15">
        <v>37742</v>
      </c>
    </row>
    <row r="758" spans="1:7" ht="12.75">
      <c r="A758" s="30" t="str">
        <f>'De la BASE'!A754</f>
        <v>485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0.17581229324</v>
      </c>
      <c r="F758" s="9">
        <f>IF('De la BASE'!F754&gt;0,'De la BASE'!F754,'De la BASE'!F754+0.001)</f>
        <v>0.26414516918</v>
      </c>
      <c r="G758" s="15">
        <v>37773</v>
      </c>
    </row>
    <row r="759" spans="1:7" ht="12.75">
      <c r="A759" s="30" t="str">
        <f>'De la BASE'!A755</f>
        <v>485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0.10750999273</v>
      </c>
      <c r="F759" s="9">
        <f>IF('De la BASE'!F755&gt;0,'De la BASE'!F755,'De la BASE'!F755+0.001)</f>
        <v>0.15634375764</v>
      </c>
      <c r="G759" s="15">
        <v>37803</v>
      </c>
    </row>
    <row r="760" spans="1:7" ht="12.75">
      <c r="A760" s="30" t="str">
        <f>'De la BASE'!A756</f>
        <v>485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0.11898737708</v>
      </c>
      <c r="F760" s="9">
        <f>IF('De la BASE'!F756&gt;0,'De la BASE'!F756,'De la BASE'!F756+0.001)</f>
        <v>0.30813464279</v>
      </c>
      <c r="G760" s="15">
        <v>37834</v>
      </c>
    </row>
    <row r="761" spans="1:7" ht="12.75">
      <c r="A761" s="30" t="str">
        <f>'De la BASE'!A757</f>
        <v>485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0.09047337223</v>
      </c>
      <c r="F761" s="9">
        <f>IF('De la BASE'!F757&gt;0,'De la BASE'!F757,'De la BASE'!F757+0.001)</f>
        <v>0.29703465722</v>
      </c>
      <c r="G761" s="15">
        <v>37865</v>
      </c>
    </row>
    <row r="762" spans="1:7" ht="12.75">
      <c r="A762" s="30" t="str">
        <f>'De la BASE'!A758</f>
        <v>485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0.16890178431</v>
      </c>
      <c r="F762" s="9">
        <f>IF('De la BASE'!F758&gt;0,'De la BASE'!F758,'De la BASE'!F758+0.001)</f>
        <v>0.41443493322</v>
      </c>
      <c r="G762" s="15">
        <v>37895</v>
      </c>
    </row>
    <row r="763" spans="1:7" ht="12.75">
      <c r="A763" s="30" t="str">
        <f>'De la BASE'!A759</f>
        <v>485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0.37356948727</v>
      </c>
      <c r="F763" s="9">
        <f>IF('De la BASE'!F759&gt;0,'De la BASE'!F759,'De la BASE'!F759+0.001)</f>
        <v>1.0677791568</v>
      </c>
      <c r="G763" s="15">
        <v>37926</v>
      </c>
    </row>
    <row r="764" spans="1:7" ht="12.75">
      <c r="A764" s="30" t="str">
        <f>'De la BASE'!A760</f>
        <v>485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0.79191451122</v>
      </c>
      <c r="F764" s="9">
        <f>IF('De la BASE'!F760&gt;0,'De la BASE'!F760,'De la BASE'!F760+0.001)</f>
        <v>1.6418181834599999</v>
      </c>
      <c r="G764" s="15">
        <v>37956</v>
      </c>
    </row>
    <row r="765" spans="1:7" ht="12.75">
      <c r="A765" s="30" t="str">
        <f>'De la BASE'!A761</f>
        <v>485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1.0014833184</v>
      </c>
      <c r="F765" s="9">
        <f>IF('De la BASE'!F761&gt;0,'De la BASE'!F761,'De la BASE'!F761+0.001)</f>
        <v>2.39893023432</v>
      </c>
      <c r="G765" s="15">
        <v>37987</v>
      </c>
    </row>
    <row r="766" spans="1:7" ht="12.75">
      <c r="A766" s="30" t="str">
        <f>'De la BASE'!A762</f>
        <v>485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0.59715474608</v>
      </c>
      <c r="F766" s="9">
        <f>IF('De la BASE'!F762&gt;0,'De la BASE'!F762,'De la BASE'!F762+0.001)</f>
        <v>1.1623760854</v>
      </c>
      <c r="G766" s="15">
        <v>38018</v>
      </c>
    </row>
    <row r="767" spans="1:7" ht="12.75">
      <c r="A767" s="30" t="str">
        <f>'De la BASE'!A763</f>
        <v>485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0.70648301077</v>
      </c>
      <c r="F767" s="9">
        <f>IF('De la BASE'!F763&gt;0,'De la BASE'!F763,'De la BASE'!F763+0.001)</f>
        <v>2.0929210190100003</v>
      </c>
      <c r="G767" s="15">
        <v>38047</v>
      </c>
    </row>
    <row r="768" spans="1:7" ht="12.75">
      <c r="A768" s="30" t="str">
        <f>'De la BASE'!A764</f>
        <v>485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0.61959136824</v>
      </c>
      <c r="F768" s="9">
        <f>IF('De la BASE'!F764&gt;0,'De la BASE'!F764,'De la BASE'!F764+0.001)</f>
        <v>1.47331678104</v>
      </c>
      <c r="G768" s="15">
        <v>38078</v>
      </c>
    </row>
    <row r="769" spans="1:7" ht="12.75">
      <c r="A769" s="30" t="str">
        <f>'De la BASE'!A765</f>
        <v>485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1.0515721552</v>
      </c>
      <c r="F769" s="9">
        <f>IF('De la BASE'!F765&gt;0,'De la BASE'!F765,'De la BASE'!F765+0.001)</f>
        <v>2.23065692406</v>
      </c>
      <c r="G769" s="15">
        <v>38108</v>
      </c>
    </row>
    <row r="770" spans="1:7" ht="12.75">
      <c r="A770" s="30" t="str">
        <f>'De la BASE'!A766</f>
        <v>485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0.18491379192</v>
      </c>
      <c r="F770" s="9">
        <f>IF('De la BASE'!F766&gt;0,'De la BASE'!F766,'De la BASE'!F766+0.001)</f>
        <v>0.25949568788</v>
      </c>
      <c r="G770" s="15">
        <v>38139</v>
      </c>
    </row>
    <row r="771" spans="1:7" ht="12.75">
      <c r="A771" s="30" t="str">
        <f>'De la BASE'!A767</f>
        <v>485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0.01566628032</v>
      </c>
      <c r="F771" s="9">
        <f>IF('De la BASE'!F767&gt;0,'De la BASE'!F767,'De la BASE'!F767+0.001)</f>
        <v>0.01779837768</v>
      </c>
      <c r="G771" s="15">
        <v>38169</v>
      </c>
    </row>
    <row r="772" spans="1:7" ht="12.75">
      <c r="A772" s="30" t="str">
        <f>'De la BASE'!A768</f>
        <v>485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0.1004060016</v>
      </c>
      <c r="F772" s="9">
        <f>IF('De la BASE'!F768&gt;0,'De la BASE'!F768,'De la BASE'!F768+0.001)</f>
        <v>0.23449249728</v>
      </c>
      <c r="G772" s="15">
        <v>38200</v>
      </c>
    </row>
    <row r="773" spans="1:7" ht="12.75">
      <c r="A773" s="30" t="str">
        <f>'De la BASE'!A769</f>
        <v>485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0.09577014789</v>
      </c>
      <c r="F773" s="9">
        <f>IF('De la BASE'!F769&gt;0,'De la BASE'!F769,'De la BASE'!F769+0.001)</f>
        <v>0.09865045326</v>
      </c>
      <c r="G773" s="15">
        <v>38231</v>
      </c>
    </row>
    <row r="774" spans="1:7" ht="12.75">
      <c r="A774" s="30" t="str">
        <f>'De la BASE'!A770</f>
        <v>485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0.13336519938</v>
      </c>
      <c r="F774" s="9">
        <f>IF('De la BASE'!F770&gt;0,'De la BASE'!F770,'De la BASE'!F770+0.001)</f>
        <v>0.40212447989</v>
      </c>
      <c r="G774" s="15">
        <v>38261</v>
      </c>
    </row>
    <row r="775" spans="1:7" ht="12.75">
      <c r="A775" s="30" t="str">
        <f>'De la BASE'!A771</f>
        <v>485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0.12735916908</v>
      </c>
      <c r="F775" s="9">
        <f>IF('De la BASE'!F771&gt;0,'De la BASE'!F771,'De la BASE'!F771+0.001)</f>
        <v>0.42031162668</v>
      </c>
      <c r="G775" s="15">
        <v>38292</v>
      </c>
    </row>
    <row r="776" spans="1:7" ht="12.75">
      <c r="A776" s="30" t="str">
        <f>'De la BASE'!A772</f>
        <v>485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0.237571158</v>
      </c>
      <c r="F776" s="9">
        <f>IF('De la BASE'!F772&gt;0,'De la BASE'!F772,'De la BASE'!F772+0.001)</f>
        <v>0.427324478</v>
      </c>
      <c r="G776" s="15">
        <v>38322</v>
      </c>
    </row>
    <row r="777" spans="1:7" ht="12.75">
      <c r="A777" s="30" t="str">
        <f>'De la BASE'!A773</f>
        <v>485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0.22311780295</v>
      </c>
      <c r="F777" s="9">
        <f>IF('De la BASE'!F773&gt;0,'De la BASE'!F773,'De la BASE'!F773+0.001)</f>
        <v>0.53953941399</v>
      </c>
      <c r="G777" s="15">
        <v>38353</v>
      </c>
    </row>
    <row r="778" spans="1:7" ht="12.75">
      <c r="A778" s="30" t="str">
        <f>'De la BASE'!A774</f>
        <v>485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0.1876608624</v>
      </c>
      <c r="F778" s="9">
        <f>IF('De la BASE'!F774&gt;0,'De la BASE'!F774,'De la BASE'!F774+0.001)</f>
        <v>0.30529901574999996</v>
      </c>
      <c r="G778" s="15">
        <v>38384</v>
      </c>
    </row>
    <row r="779" spans="1:7" ht="12.75">
      <c r="A779" s="30" t="str">
        <f>'De la BASE'!A775</f>
        <v>485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0.21478642384</v>
      </c>
      <c r="F779" s="9">
        <f>IF('De la BASE'!F775&gt;0,'De la BASE'!F775,'De la BASE'!F775+0.001)</f>
        <v>0.8974555544</v>
      </c>
      <c r="G779" s="15">
        <v>38412</v>
      </c>
    </row>
    <row r="780" spans="1:7" ht="12.75">
      <c r="A780" s="30" t="str">
        <f>'De la BASE'!A776</f>
        <v>485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0.20772630234</v>
      </c>
      <c r="F780" s="9">
        <f>IF('De la BASE'!F776&gt;0,'De la BASE'!F776,'De la BASE'!F776+0.001)</f>
        <v>0.86665345786</v>
      </c>
      <c r="G780" s="15">
        <v>38443</v>
      </c>
    </row>
    <row r="781" spans="1:7" ht="12.75">
      <c r="A781" s="30" t="str">
        <f>'De la BASE'!A777</f>
        <v>485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0.14958448848</v>
      </c>
      <c r="F781" s="9">
        <f>IF('De la BASE'!F777&gt;0,'De la BASE'!F777,'De la BASE'!F777+0.001)</f>
        <v>0.58218282576</v>
      </c>
      <c r="G781" s="15">
        <v>38473</v>
      </c>
    </row>
    <row r="782" spans="1:7" ht="12.75">
      <c r="A782" s="30" t="str">
        <f>'De la BASE'!A778</f>
        <v>485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0.06858736086</v>
      </c>
      <c r="F782" s="9">
        <f>IF('De la BASE'!F778&gt;0,'De la BASE'!F778,'De la BASE'!F778+0.001)</f>
        <v>0.22862453538</v>
      </c>
      <c r="G782" s="15">
        <v>38504</v>
      </c>
    </row>
    <row r="783" spans="1:7" ht="12.75">
      <c r="A783" s="30" t="str">
        <f>'De la BASE'!A779</f>
        <v>485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0.072206304</v>
      </c>
      <c r="F783" s="9">
        <f>IF('De la BASE'!F779&gt;0,'De la BASE'!F779,'De la BASE'!F779+0.001)</f>
        <v>0.0842406876</v>
      </c>
      <c r="G783" s="15">
        <v>38534</v>
      </c>
    </row>
    <row r="784" spans="1:7" ht="12.75">
      <c r="A784" s="30" t="str">
        <f>'De la BASE'!A780</f>
        <v>485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0.0764745768</v>
      </c>
      <c r="F784" s="9">
        <f>IF('De la BASE'!F780&gt;0,'De la BASE'!F780,'De la BASE'!F780+0.001)</f>
        <v>0.24244067808</v>
      </c>
      <c r="G784" s="15">
        <v>38565</v>
      </c>
    </row>
    <row r="785" spans="1:7" ht="12.75">
      <c r="A785" s="30" t="str">
        <f>'De la BASE'!A781</f>
        <v>485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0.07145190561</v>
      </c>
      <c r="F785" s="9">
        <f>IF('De la BASE'!F781&gt;0,'De la BASE'!F781,'De la BASE'!F781+0.001)</f>
        <v>0.1129401094</v>
      </c>
      <c r="G785" s="15">
        <v>38596</v>
      </c>
    </row>
    <row r="786" spans="1:7" ht="12.75">
      <c r="A786" s="30" t="str">
        <f>'De la BASE'!A782</f>
        <v>485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0.1434027496</v>
      </c>
      <c r="F786" s="9">
        <f>IF('De la BASE'!F782&gt;0,'De la BASE'!F782,'De la BASE'!F782+0.001)</f>
        <v>0.42519498255</v>
      </c>
      <c r="G786" s="15">
        <v>38626</v>
      </c>
    </row>
    <row r="787" spans="1:7" ht="12.75">
      <c r="A787" s="30" t="str">
        <f>'De la BASE'!A783</f>
        <v>485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0.19415800404</v>
      </c>
      <c r="F787" s="9">
        <f>IF('De la BASE'!F783&gt;0,'De la BASE'!F783,'De la BASE'!F783+0.001)</f>
        <v>0.50306133042</v>
      </c>
      <c r="G787" s="15">
        <v>38657</v>
      </c>
    </row>
    <row r="788" spans="1:7" ht="12.75">
      <c r="A788" s="30" t="str">
        <f>'De la BASE'!A784</f>
        <v>485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0.36361395166</v>
      </c>
      <c r="F788" s="9">
        <f>IF('De la BASE'!F784&gt;0,'De la BASE'!F784,'De la BASE'!F784+0.001)</f>
        <v>0.8632271186</v>
      </c>
      <c r="G788" s="15">
        <v>38687</v>
      </c>
    </row>
    <row r="789" spans="1:7" ht="12.75">
      <c r="A789" s="30" t="str">
        <f>'De la BASE'!A785</f>
        <v>485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0.3827082329</v>
      </c>
      <c r="F789" s="9">
        <f>IF('De la BASE'!F785&gt;0,'De la BASE'!F785,'De la BASE'!F785+0.001)</f>
        <v>0.791402824</v>
      </c>
      <c r="G789" s="15">
        <v>38718</v>
      </c>
    </row>
    <row r="790" spans="1:7" ht="12.75">
      <c r="A790" s="30" t="str">
        <f>'De la BASE'!A786</f>
        <v>485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0.1706878824</v>
      </c>
      <c r="F790" s="9">
        <f>IF('De la BASE'!F786&gt;0,'De la BASE'!F786,'De la BASE'!F786+0.001)</f>
        <v>0.3616212888</v>
      </c>
      <c r="G790" s="15">
        <v>38749</v>
      </c>
    </row>
    <row r="791" spans="1:7" ht="12.75">
      <c r="A791" s="30" t="str">
        <f>'De la BASE'!A787</f>
        <v>485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0.7709308992</v>
      </c>
      <c r="F791" s="9">
        <f>IF('De la BASE'!F787&gt;0,'De la BASE'!F787,'De la BASE'!F787+0.001)</f>
        <v>1.9226168755200002</v>
      </c>
      <c r="G791" s="15">
        <v>38777</v>
      </c>
    </row>
    <row r="792" spans="1:7" ht="12.75">
      <c r="A792" s="30" t="str">
        <f>'De la BASE'!A788</f>
        <v>485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0.44565994019</v>
      </c>
      <c r="F792" s="9">
        <f>IF('De la BASE'!F788&gt;0,'De la BASE'!F788,'De la BASE'!F788+0.001)</f>
        <v>1.2375461428799999</v>
      </c>
      <c r="G792" s="15">
        <v>38808</v>
      </c>
    </row>
    <row r="793" spans="1:7" ht="12.75">
      <c r="A793" s="30" t="str">
        <f>'De la BASE'!A789</f>
        <v>485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0.21698391528</v>
      </c>
      <c r="F793" s="9">
        <f>IF('De la BASE'!F789&gt;0,'De la BASE'!F789,'De la BASE'!F789+0.001)</f>
        <v>0.53557141248</v>
      </c>
      <c r="G793" s="15">
        <v>38838</v>
      </c>
    </row>
    <row r="794" spans="1:7" ht="12.75">
      <c r="A794" s="30" t="str">
        <f>'De la BASE'!A790</f>
        <v>485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0.1557451926</v>
      </c>
      <c r="F794" s="9">
        <f>IF('De la BASE'!F790&gt;0,'De la BASE'!F790,'De la BASE'!F790+0.001)</f>
        <v>0.43389423035999997</v>
      </c>
      <c r="G794" s="15">
        <v>38869</v>
      </c>
    </row>
    <row r="795" spans="1:7" ht="12.75">
      <c r="A795" s="30" t="str">
        <f>'De la BASE'!A791</f>
        <v>485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0.11411408099</v>
      </c>
      <c r="F795" s="9">
        <f>IF('De la BASE'!F791&gt;0,'De la BASE'!F791,'De la BASE'!F791+0.001)</f>
        <v>0.15606778649</v>
      </c>
      <c r="G795" s="15">
        <v>38899</v>
      </c>
    </row>
    <row r="796" spans="1:7" ht="12.75">
      <c r="A796" s="30" t="str">
        <f>'De la BASE'!A792</f>
        <v>485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0.11338214517</v>
      </c>
      <c r="F796" s="9">
        <f>IF('De la BASE'!F792&gt;0,'De la BASE'!F792,'De la BASE'!F792+0.001)</f>
        <v>0.13837978413000002</v>
      </c>
      <c r="G796" s="15">
        <v>38930</v>
      </c>
    </row>
    <row r="797" spans="1:7" ht="12.75">
      <c r="A797" s="30" t="str">
        <f>'De la BASE'!A793</f>
        <v>485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0.1056493032</v>
      </c>
      <c r="F797" s="9">
        <f>IF('De la BASE'!F793&gt;0,'De la BASE'!F793,'De la BASE'!F793+0.001)</f>
        <v>0.3182685252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485 - Río Riaza desde inicio tramo piscícola en Riaza hasta fin de tramo piscícola en Ribota.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0.024615384730000002</v>
      </c>
      <c r="C4" s="1">
        <f aca="true" t="shared" si="0" ref="C4:M4">MIN(C18:C83)</f>
        <v>0.06351145008</v>
      </c>
      <c r="D4" s="1">
        <f t="shared" si="0"/>
        <v>0.06389410764</v>
      </c>
      <c r="E4" s="1">
        <f t="shared" si="0"/>
        <v>0.34281124416</v>
      </c>
      <c r="F4" s="1">
        <f t="shared" si="0"/>
        <v>0.09249520186</v>
      </c>
      <c r="G4" s="1">
        <f t="shared" si="0"/>
        <v>0.46917507426</v>
      </c>
      <c r="H4" s="1">
        <f t="shared" si="0"/>
        <v>0.17086202926</v>
      </c>
      <c r="I4" s="1">
        <f t="shared" si="0"/>
        <v>0.1915884598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MIN(N18:N83)</f>
        <v>4.7930919046</v>
      </c>
    </row>
    <row r="5" spans="1:14" ht="12.75">
      <c r="A5" s="13" t="s">
        <v>94</v>
      </c>
      <c r="B5" s="1">
        <f>MAX(B18:B83)</f>
        <v>3.98310050527</v>
      </c>
      <c r="C5" s="1">
        <f aca="true" t="shared" si="1" ref="C5:M5">MAX(C18:C83)</f>
        <v>7.87134211616</v>
      </c>
      <c r="D5" s="1">
        <f t="shared" si="1"/>
        <v>11.71877897223</v>
      </c>
      <c r="E5" s="1">
        <f t="shared" si="1"/>
        <v>14.02459916436</v>
      </c>
      <c r="F5" s="1">
        <f t="shared" si="1"/>
        <v>14.595009358</v>
      </c>
      <c r="G5" s="1">
        <f t="shared" si="1"/>
        <v>14.55943587824</v>
      </c>
      <c r="H5" s="1">
        <f t="shared" si="1"/>
        <v>19.20735700504</v>
      </c>
      <c r="I5" s="1">
        <f t="shared" si="1"/>
        <v>7.99246297926</v>
      </c>
      <c r="J5" s="1">
        <f t="shared" si="1"/>
        <v>2.5115934627</v>
      </c>
      <c r="K5" s="1">
        <f t="shared" si="1"/>
        <v>0.91061188596</v>
      </c>
      <c r="L5" s="1">
        <f t="shared" si="1"/>
        <v>1.32034630557</v>
      </c>
      <c r="M5" s="1">
        <f t="shared" si="1"/>
        <v>2.54957731392</v>
      </c>
      <c r="N5" s="1">
        <f>MAX(N18:N83)</f>
        <v>51.2620198476</v>
      </c>
    </row>
    <row r="6" spans="1:14" ht="12.75">
      <c r="A6" s="13" t="s">
        <v>16</v>
      </c>
      <c r="B6" s="1">
        <f>AVERAGE(B18:B83)</f>
        <v>0.6932499542348481</v>
      </c>
      <c r="C6" s="1">
        <f aca="true" t="shared" si="2" ref="C6:M6">AVERAGE(C18:C83)</f>
        <v>1.4718896212609092</v>
      </c>
      <c r="D6" s="1">
        <f t="shared" si="2"/>
        <v>2.1973753792178794</v>
      </c>
      <c r="E6" s="1">
        <f t="shared" si="2"/>
        <v>2.903984196266667</v>
      </c>
      <c r="F6" s="1">
        <f t="shared" si="2"/>
        <v>2.504117130961667</v>
      </c>
      <c r="G6" s="1">
        <f t="shared" si="2"/>
        <v>2.5568531780295474</v>
      </c>
      <c r="H6" s="1">
        <f t="shared" si="2"/>
        <v>2.1336952310593946</v>
      </c>
      <c r="I6" s="1">
        <f t="shared" si="2"/>
        <v>1.6760531753406065</v>
      </c>
      <c r="J6" s="1">
        <f t="shared" si="2"/>
        <v>0.74770961644</v>
      </c>
      <c r="K6" s="1">
        <f t="shared" si="2"/>
        <v>0.26105613617924245</v>
      </c>
      <c r="L6" s="1">
        <f t="shared" si="2"/>
        <v>0.3247453897989394</v>
      </c>
      <c r="M6" s="1">
        <f t="shared" si="2"/>
        <v>0.5265108931971214</v>
      </c>
      <c r="N6" s="1">
        <f>SUM(B6:M6)</f>
        <v>17.99723990198682</v>
      </c>
    </row>
    <row r="7" spans="1:14" ht="12.75">
      <c r="A7" s="13" t="s">
        <v>17</v>
      </c>
      <c r="B7" s="1">
        <f>PERCENTILE(B18:B83,0.1)</f>
        <v>0.19162558362999998</v>
      </c>
      <c r="C7" s="1">
        <f aca="true" t="shared" si="3" ref="C7:M7">PERCENTILE(C18:C83,0.1)</f>
        <v>0.37946988762</v>
      </c>
      <c r="D7" s="1">
        <f t="shared" si="3"/>
        <v>0.45934484627999994</v>
      </c>
      <c r="E7" s="1">
        <f t="shared" si="3"/>
        <v>0.5399164805850001</v>
      </c>
      <c r="F7" s="1">
        <f t="shared" si="3"/>
        <v>0.37053529254</v>
      </c>
      <c r="G7" s="1">
        <f t="shared" si="3"/>
        <v>0.560560006255</v>
      </c>
      <c r="H7" s="1">
        <f t="shared" si="3"/>
        <v>0.63727887713</v>
      </c>
      <c r="I7" s="1">
        <f t="shared" si="3"/>
        <v>0.46064929314</v>
      </c>
      <c r="J7" s="1">
        <f t="shared" si="3"/>
        <v>0.216423313205</v>
      </c>
      <c r="K7" s="1">
        <f t="shared" si="3"/>
        <v>0.06842439120499999</v>
      </c>
      <c r="L7" s="1">
        <f t="shared" si="3"/>
        <v>0.09131186854000001</v>
      </c>
      <c r="M7" s="1">
        <f t="shared" si="3"/>
        <v>0.10579528133</v>
      </c>
      <c r="N7" s="1">
        <f>PERCENTILE(N18:N83,0.1)</f>
        <v>6.848460327955001</v>
      </c>
    </row>
    <row r="8" spans="1:14" ht="12.75">
      <c r="A8" s="13" t="s">
        <v>18</v>
      </c>
      <c r="B8" s="1">
        <f>PERCENTILE(B18:B83,0.25)</f>
        <v>0.31958295532500003</v>
      </c>
      <c r="C8" s="1">
        <f aca="true" t="shared" si="4" ref="C8:M8">PERCENTILE(C18:C83,0.25)</f>
        <v>0.5086443834500001</v>
      </c>
      <c r="D8" s="1">
        <f t="shared" si="4"/>
        <v>0.8741506229725</v>
      </c>
      <c r="E8" s="1">
        <f t="shared" si="4"/>
        <v>0.8911536325425</v>
      </c>
      <c r="F8" s="1">
        <f t="shared" si="4"/>
        <v>0.57493814879</v>
      </c>
      <c r="G8" s="1">
        <f t="shared" si="4"/>
        <v>0.8454044670975001</v>
      </c>
      <c r="H8" s="1">
        <f t="shared" si="4"/>
        <v>0.88830713143</v>
      </c>
      <c r="I8" s="1">
        <f t="shared" si="4"/>
        <v>0.720138095705</v>
      </c>
      <c r="J8" s="1">
        <f t="shared" si="4"/>
        <v>0.30076542516500004</v>
      </c>
      <c r="K8" s="1">
        <f t="shared" si="4"/>
        <v>0.122149945855</v>
      </c>
      <c r="L8" s="1">
        <f t="shared" si="4"/>
        <v>0.14123346744999998</v>
      </c>
      <c r="M8" s="1">
        <f t="shared" si="4"/>
        <v>0.20144608214999998</v>
      </c>
      <c r="N8" s="1">
        <f>PERCENTILE(N18:N83,0.25)</f>
        <v>9.624759176147501</v>
      </c>
    </row>
    <row r="9" spans="1:14" ht="12.75">
      <c r="A9" s="13" t="s">
        <v>19</v>
      </c>
      <c r="B9" s="1">
        <f>PERCENTILE(B18:B83,0.5)</f>
        <v>0.5049855708700001</v>
      </c>
      <c r="C9" s="1">
        <f aca="true" t="shared" si="5" ref="C9:N9">PERCENTILE(C18:C83,0.5)</f>
        <v>0.976450324765</v>
      </c>
      <c r="D9" s="1">
        <f t="shared" si="5"/>
        <v>1.54870897251</v>
      </c>
      <c r="E9" s="1">
        <f t="shared" si="5"/>
        <v>1.8414444138900001</v>
      </c>
      <c r="F9" s="1">
        <f t="shared" si="5"/>
        <v>1.16408875043</v>
      </c>
      <c r="G9" s="1">
        <f t="shared" si="5"/>
        <v>1.646934080335</v>
      </c>
      <c r="H9" s="1">
        <f t="shared" si="5"/>
        <v>1.684330711615</v>
      </c>
      <c r="I9" s="1">
        <f t="shared" si="5"/>
        <v>1.39708118126</v>
      </c>
      <c r="J9" s="1">
        <f t="shared" si="5"/>
        <v>0.568658497805</v>
      </c>
      <c r="K9" s="1">
        <f t="shared" si="5"/>
        <v>0.241745684685</v>
      </c>
      <c r="L9" s="1">
        <f t="shared" si="5"/>
        <v>0.26704605267000003</v>
      </c>
      <c r="M9" s="1">
        <f t="shared" si="5"/>
        <v>0.37157309896</v>
      </c>
      <c r="N9" s="1">
        <f t="shared" si="5"/>
        <v>15.849729899105</v>
      </c>
    </row>
    <row r="10" spans="1:14" ht="12.75">
      <c r="A10" s="13" t="s">
        <v>20</v>
      </c>
      <c r="B10" s="1">
        <f>PERCENTILE(B18:B83,0.75)</f>
        <v>0.8784514280825</v>
      </c>
      <c r="C10" s="1">
        <f aca="true" t="shared" si="6" ref="C10:M10">PERCENTILE(C18:C83,0.75)</f>
        <v>1.6545751052425002</v>
      </c>
      <c r="D10" s="1">
        <f t="shared" si="6"/>
        <v>2.0651328272925</v>
      </c>
      <c r="E10" s="1">
        <f t="shared" si="6"/>
        <v>4.0380081829175</v>
      </c>
      <c r="F10" s="1">
        <f t="shared" si="6"/>
        <v>2.4819128918300004</v>
      </c>
      <c r="G10" s="1">
        <f t="shared" si="6"/>
        <v>2.87261188686</v>
      </c>
      <c r="H10" s="1">
        <f t="shared" si="6"/>
        <v>2.7232517144874997</v>
      </c>
      <c r="I10" s="1">
        <f t="shared" si="6"/>
        <v>2.2522857337425</v>
      </c>
      <c r="J10" s="1">
        <f t="shared" si="6"/>
        <v>0.8878021133374999</v>
      </c>
      <c r="K10" s="1">
        <f t="shared" si="6"/>
        <v>0.34540755573500004</v>
      </c>
      <c r="L10" s="1">
        <f t="shared" si="6"/>
        <v>0.4512959869925</v>
      </c>
      <c r="M10" s="1">
        <f t="shared" si="6"/>
        <v>0.6751380285749999</v>
      </c>
      <c r="N10" s="1">
        <f>PERCENTILE(N18:N83,0.75)</f>
        <v>23.0809639018925</v>
      </c>
    </row>
    <row r="11" spans="1:14" ht="12.75">
      <c r="A11" s="13" t="s">
        <v>21</v>
      </c>
      <c r="B11" s="1">
        <f>PERCENTILE(B18:B83,0.9)</f>
        <v>1.449670059165</v>
      </c>
      <c r="C11" s="1">
        <f aca="true" t="shared" si="7" ref="C11:M11">PERCENTILE(C18:C83,0.9)</f>
        <v>3.638646046695</v>
      </c>
      <c r="D11" s="1">
        <f t="shared" si="7"/>
        <v>5.148370323</v>
      </c>
      <c r="E11" s="1">
        <f t="shared" si="7"/>
        <v>6.124799944675</v>
      </c>
      <c r="F11" s="1">
        <f t="shared" si="7"/>
        <v>6.700691298145</v>
      </c>
      <c r="G11" s="1">
        <f t="shared" si="7"/>
        <v>6.03400960012</v>
      </c>
      <c r="H11" s="1">
        <f t="shared" si="7"/>
        <v>3.574287051405</v>
      </c>
      <c r="I11" s="1">
        <f t="shared" si="7"/>
        <v>2.970779515385</v>
      </c>
      <c r="J11" s="1">
        <f t="shared" si="7"/>
        <v>1.6644655122</v>
      </c>
      <c r="K11" s="1">
        <f t="shared" si="7"/>
        <v>0.507439681645</v>
      </c>
      <c r="L11" s="1">
        <f t="shared" si="7"/>
        <v>0.6525167029150001</v>
      </c>
      <c r="M11" s="1">
        <f t="shared" si="7"/>
        <v>1.17764815229</v>
      </c>
      <c r="N11" s="1">
        <f>PERCENTILE(N18:N83,0.9)</f>
        <v>33.914260282084996</v>
      </c>
    </row>
    <row r="12" spans="1:14" ht="12.75">
      <c r="A12" s="13" t="s">
        <v>25</v>
      </c>
      <c r="B12" s="1">
        <f>STDEV(B18:B83)</f>
        <v>0.6352721920666641</v>
      </c>
      <c r="C12" s="1">
        <f aca="true" t="shared" si="8" ref="C12:M12">STDEV(C18:C83)</f>
        <v>1.5212663346585746</v>
      </c>
      <c r="D12" s="1">
        <f t="shared" si="8"/>
        <v>2.159593978836177</v>
      </c>
      <c r="E12" s="1">
        <f t="shared" si="8"/>
        <v>2.859910645111174</v>
      </c>
      <c r="F12" s="1">
        <f t="shared" si="8"/>
        <v>3.282042682185332</v>
      </c>
      <c r="G12" s="1">
        <f t="shared" si="8"/>
        <v>2.6409430870392208</v>
      </c>
      <c r="H12" s="1">
        <f t="shared" si="8"/>
        <v>2.429651553752752</v>
      </c>
      <c r="I12" s="1">
        <f t="shared" si="8"/>
        <v>1.3944058010998686</v>
      </c>
      <c r="J12" s="1">
        <f t="shared" si="8"/>
        <v>0.6032773174268043</v>
      </c>
      <c r="K12" s="1">
        <f t="shared" si="8"/>
        <v>0.19322142600981365</v>
      </c>
      <c r="L12" s="1">
        <f t="shared" si="8"/>
        <v>0.2602288719204436</v>
      </c>
      <c r="M12" s="1">
        <f t="shared" si="8"/>
        <v>0.4720587466146047</v>
      </c>
      <c r="N12" s="1">
        <f>STDEV(N18:N83)</f>
        <v>10.95753581507841</v>
      </c>
    </row>
    <row r="13" spans="1:14" ht="12.75">
      <c r="A13" s="13" t="s">
        <v>127</v>
      </c>
      <c r="B13" s="1">
        <f aca="true" t="shared" si="9" ref="B13:L13">ROUND(B12/B6,2)</f>
        <v>0.92</v>
      </c>
      <c r="C13" s="1">
        <f t="shared" si="9"/>
        <v>1.03</v>
      </c>
      <c r="D13" s="1">
        <f t="shared" si="9"/>
        <v>0.98</v>
      </c>
      <c r="E13" s="1">
        <f t="shared" si="9"/>
        <v>0.98</v>
      </c>
      <c r="F13" s="1">
        <f t="shared" si="9"/>
        <v>1.31</v>
      </c>
      <c r="G13" s="1">
        <f t="shared" si="9"/>
        <v>1.03</v>
      </c>
      <c r="H13" s="1">
        <f t="shared" si="9"/>
        <v>1.14</v>
      </c>
      <c r="I13" s="1">
        <f t="shared" si="9"/>
        <v>0.83</v>
      </c>
      <c r="J13" s="1">
        <f t="shared" si="9"/>
        <v>0.81</v>
      </c>
      <c r="K13" s="1">
        <f t="shared" si="9"/>
        <v>0.74</v>
      </c>
      <c r="L13" s="1">
        <f t="shared" si="9"/>
        <v>0.8</v>
      </c>
      <c r="M13" s="1">
        <f>ROUND(M12/M6,2)</f>
        <v>0.9</v>
      </c>
      <c r="N13" s="1">
        <f>ROUND(N12/N6,2)</f>
        <v>0.61</v>
      </c>
    </row>
    <row r="14" spans="1:14" ht="12.75">
      <c r="A14" s="13" t="s">
        <v>126</v>
      </c>
      <c r="B14" s="53">
        <f aca="true" t="shared" si="10" ref="B14:N14">66*P84/(65*64*B12^3)</f>
        <v>2.599397278599675</v>
      </c>
      <c r="C14" s="53">
        <f t="shared" si="10"/>
        <v>2.22137859769729</v>
      </c>
      <c r="D14" s="53">
        <f t="shared" si="10"/>
        <v>2.279318808815608</v>
      </c>
      <c r="E14" s="53">
        <f t="shared" si="10"/>
        <v>1.8833971613054776</v>
      </c>
      <c r="F14" s="53">
        <f t="shared" si="10"/>
        <v>2.2883157797513456</v>
      </c>
      <c r="G14" s="53">
        <f t="shared" si="10"/>
        <v>2.3079532891216865</v>
      </c>
      <c r="H14" s="53">
        <f t="shared" si="10"/>
        <v>5.517154010594914</v>
      </c>
      <c r="I14" s="53">
        <f t="shared" si="10"/>
        <v>2.260599283600322</v>
      </c>
      <c r="J14" s="53">
        <f t="shared" si="10"/>
        <v>1.3649444683131013</v>
      </c>
      <c r="K14" s="53">
        <f t="shared" si="10"/>
        <v>1.3441406057425505</v>
      </c>
      <c r="L14" s="53">
        <f t="shared" si="10"/>
        <v>1.524660556403975</v>
      </c>
      <c r="M14" s="53">
        <f t="shared" si="10"/>
        <v>1.8329121138132876</v>
      </c>
      <c r="N14" s="53">
        <f t="shared" si="10"/>
        <v>1.069250687477176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0.40125631772501036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1.32212638272</v>
      </c>
      <c r="C18" s="1">
        <f>'DATOS MENSUALES'!F7</f>
        <v>3.78702634425</v>
      </c>
      <c r="D18" s="1">
        <f>'DATOS MENSUALES'!F8</f>
        <v>1.45207648432</v>
      </c>
      <c r="E18" s="1">
        <f>'DATOS MENSUALES'!F9</f>
        <v>6.23279532095</v>
      </c>
      <c r="F18" s="1">
        <f>'DATOS MENSUALES'!F10</f>
        <v>6.91635899189</v>
      </c>
      <c r="G18" s="1">
        <f>'DATOS MENSUALES'!F11</f>
        <v>5.378947778560001</v>
      </c>
      <c r="H18" s="1">
        <f>'DATOS MENSUALES'!F12</f>
        <v>4.756235553290001</v>
      </c>
      <c r="I18" s="1">
        <f>'DATOS MENSUALES'!F13</f>
        <v>6.47467747364</v>
      </c>
      <c r="J18" s="1">
        <f>'DATOS MENSUALES'!F14</f>
        <v>2.19427759296</v>
      </c>
      <c r="K18" s="1">
        <f>'DATOS MENSUALES'!F15</f>
        <v>0.6016948071</v>
      </c>
      <c r="L18" s="1">
        <f>'DATOS MENSUALES'!F16</f>
        <v>0.27380547348</v>
      </c>
      <c r="M18" s="1">
        <f>'DATOS MENSUALES'!F17</f>
        <v>0.30582857111</v>
      </c>
      <c r="N18" s="1">
        <f>SUM(B18:M18)</f>
        <v>39.695850774270006</v>
      </c>
      <c r="O18" s="1"/>
      <c r="P18" s="60">
        <f>(B18-B$6)^3</f>
        <v>0.2487115479393327</v>
      </c>
      <c r="Q18" s="60">
        <f>(C18-C$6)^3</f>
        <v>12.40880419261029</v>
      </c>
      <c r="R18" s="60">
        <f aca="true" t="shared" si="11" ref="R18:AB18">(D18-D$6)^3</f>
        <v>-0.4139915071195767</v>
      </c>
      <c r="S18" s="60">
        <f t="shared" si="11"/>
        <v>36.8865011599336</v>
      </c>
      <c r="T18" s="60">
        <f t="shared" si="11"/>
        <v>85.89698731102017</v>
      </c>
      <c r="U18" s="60">
        <f t="shared" si="11"/>
        <v>22.47577642995757</v>
      </c>
      <c r="V18" s="60">
        <f t="shared" si="11"/>
        <v>18.037092102595718</v>
      </c>
      <c r="W18" s="60">
        <f t="shared" si="11"/>
        <v>110.49693874864491</v>
      </c>
      <c r="X18" s="60">
        <f t="shared" si="11"/>
        <v>3.0270287091903096</v>
      </c>
      <c r="Y18" s="60">
        <f t="shared" si="11"/>
        <v>0.03952590739438886</v>
      </c>
      <c r="Z18" s="60">
        <f t="shared" si="11"/>
        <v>-0.00013218271915723482</v>
      </c>
      <c r="AA18" s="60">
        <f t="shared" si="11"/>
        <v>-0.010747380756578419</v>
      </c>
      <c r="AB18" s="60">
        <f t="shared" si="11"/>
        <v>10216.350746567503</v>
      </c>
    </row>
    <row r="19" spans="1:28" ht="12.75">
      <c r="A19" s="12" t="s">
        <v>29</v>
      </c>
      <c r="B19" s="1">
        <f>'DATOS MENSUALES'!F18</f>
        <v>0.22851713616</v>
      </c>
      <c r="C19" s="1">
        <f>'DATOS MENSUALES'!F19</f>
        <v>0.96683619396</v>
      </c>
      <c r="D19" s="1">
        <f>'DATOS MENSUALES'!F20</f>
        <v>0.60913107262</v>
      </c>
      <c r="E19" s="1">
        <f>'DATOS MENSUALES'!F21</f>
        <v>2.00416066938</v>
      </c>
      <c r="F19" s="1">
        <f>'DATOS MENSUALES'!F22</f>
        <v>0.6949579815</v>
      </c>
      <c r="G19" s="1">
        <f>'DATOS MENSUALES'!F23</f>
        <v>2.35227281465</v>
      </c>
      <c r="H19" s="1">
        <f>'DATOS MENSUALES'!F24</f>
        <v>2.34439624824</v>
      </c>
      <c r="I19" s="1">
        <f>'DATOS MENSUALES'!F25</f>
        <v>1.0797863778</v>
      </c>
      <c r="J19" s="1">
        <f>'DATOS MENSUALES'!F26</f>
        <v>0.6670544958</v>
      </c>
      <c r="K19" s="1">
        <f>'DATOS MENSUALES'!F27</f>
        <v>0.04042941504</v>
      </c>
      <c r="L19" s="1">
        <f>'DATOS MENSUALES'!F28</f>
        <v>0.9951108530999999</v>
      </c>
      <c r="M19" s="1">
        <f>'DATOS MENSUALES'!F29</f>
        <v>0.61722402536</v>
      </c>
      <c r="N19" s="1">
        <f aca="true" t="shared" si="12" ref="N19:N82">SUM(B19:M19)</f>
        <v>12.59987728361</v>
      </c>
      <c r="O19" s="10"/>
      <c r="P19" s="60">
        <f aca="true" t="shared" si="13" ref="P19:P82">(B19-B$6)^3</f>
        <v>-0.10037141032935168</v>
      </c>
      <c r="Q19" s="60">
        <f aca="true" t="shared" si="14" ref="Q19:Q82">(C19-C$6)^3</f>
        <v>-0.12882850521692749</v>
      </c>
      <c r="R19" s="60">
        <f aca="true" t="shared" si="15" ref="R19:R82">(D19-D$6)^3</f>
        <v>-4.006377992449411</v>
      </c>
      <c r="S19" s="60">
        <f aca="true" t="shared" si="16" ref="S19:S82">(E19-E$6)^3</f>
        <v>-0.7285712544145557</v>
      </c>
      <c r="T19" s="60">
        <f aca="true" t="shared" si="17" ref="T19:T82">(F19-F$6)^3</f>
        <v>-5.921480707230477</v>
      </c>
      <c r="U19" s="60">
        <f aca="true" t="shared" si="18" ref="U19:U82">(G19-G$6)^3</f>
        <v>-0.008562327537539896</v>
      </c>
      <c r="V19" s="60">
        <f aca="true" t="shared" si="19" ref="V19:V82">(H19-H$6)^3</f>
        <v>0.009354054515296622</v>
      </c>
      <c r="W19" s="60">
        <f aca="true" t="shared" si="20" ref="W19:W82">(I19-I$6)^3</f>
        <v>-0.2119931755560417</v>
      </c>
      <c r="X19" s="60">
        <f aca="true" t="shared" si="21" ref="X19:X82">(J19-J$6)^3</f>
        <v>-0.0005246816013873857</v>
      </c>
      <c r="Y19" s="60">
        <f aca="true" t="shared" si="22" ref="Y19:Y82">(K19-K$6)^3</f>
        <v>-0.010739259389976153</v>
      </c>
      <c r="Z19" s="60">
        <f aca="true" t="shared" si="23" ref="Z19:Z82">(L19-L$6)^3</f>
        <v>0.3012554379388338</v>
      </c>
      <c r="AA19" s="60">
        <f aca="true" t="shared" si="24" ref="AA19:AA82">(M19-M$6)^3</f>
        <v>0.0007464667847467139</v>
      </c>
      <c r="AB19" s="60">
        <f aca="true" t="shared" si="25" ref="AB19:AB82">(N19-N$6)^3</f>
        <v>-157.2333945209247</v>
      </c>
    </row>
    <row r="20" spans="1:28" ht="12.75">
      <c r="A20" s="12" t="s">
        <v>30</v>
      </c>
      <c r="B20" s="1">
        <f>'DATOS MENSUALES'!F30</f>
        <v>1.32046121577</v>
      </c>
      <c r="C20" s="1">
        <f>'DATOS MENSUALES'!F31</f>
        <v>0.90095298615</v>
      </c>
      <c r="D20" s="1">
        <f>'DATOS MENSUALES'!F32</f>
        <v>1.4434098615</v>
      </c>
      <c r="E20" s="1">
        <f>'DATOS MENSUALES'!F33</f>
        <v>4.53126734186</v>
      </c>
      <c r="F20" s="1">
        <f>'DATOS MENSUALES'!F34</f>
        <v>1.3519187811</v>
      </c>
      <c r="G20" s="1">
        <f>'DATOS MENSUALES'!F35</f>
        <v>0.86052200454</v>
      </c>
      <c r="H20" s="1">
        <f>'DATOS MENSUALES'!F36</f>
        <v>2.76896269488</v>
      </c>
      <c r="I20" s="1">
        <f>'DATOS MENSUALES'!F37</f>
        <v>2.5925680347</v>
      </c>
      <c r="J20" s="1">
        <f>'DATOS MENSUALES'!F38</f>
        <v>0.16830550932</v>
      </c>
      <c r="K20" s="1">
        <f>'DATOS MENSUALES'!F39</f>
        <v>0.34715876832000003</v>
      </c>
      <c r="L20" s="1">
        <f>'DATOS MENSUALES'!F40</f>
        <v>0.1393128072</v>
      </c>
      <c r="M20" s="1">
        <f>'DATOS MENSUALES'!F41</f>
        <v>0.36609327561</v>
      </c>
      <c r="N20" s="1">
        <f t="shared" si="12"/>
        <v>16.790933280950004</v>
      </c>
      <c r="O20" s="10"/>
      <c r="P20" s="60">
        <f t="shared" si="13"/>
        <v>0.24674112606931858</v>
      </c>
      <c r="Q20" s="60">
        <f t="shared" si="14"/>
        <v>-0.18610743922221543</v>
      </c>
      <c r="R20" s="60">
        <f t="shared" si="15"/>
        <v>-0.4286022555022337</v>
      </c>
      <c r="S20" s="60">
        <f t="shared" si="16"/>
        <v>4.309127843073435</v>
      </c>
      <c r="T20" s="60">
        <f t="shared" si="17"/>
        <v>-1.529613636660517</v>
      </c>
      <c r="U20" s="60">
        <f t="shared" si="18"/>
        <v>-4.88125987223953</v>
      </c>
      <c r="V20" s="60">
        <f t="shared" si="19"/>
        <v>0.25637155559410985</v>
      </c>
      <c r="W20" s="60">
        <f t="shared" si="20"/>
        <v>0.7698720120807249</v>
      </c>
      <c r="X20" s="60">
        <f t="shared" si="21"/>
        <v>-0.19451124254759392</v>
      </c>
      <c r="Y20" s="60">
        <f t="shared" si="22"/>
        <v>0.0006383359206261198</v>
      </c>
      <c r="Z20" s="60">
        <f t="shared" si="23"/>
        <v>-0.006376144355170515</v>
      </c>
      <c r="AA20" s="60">
        <f t="shared" si="24"/>
        <v>-0.004128156817660845</v>
      </c>
      <c r="AB20" s="60">
        <f t="shared" si="25"/>
        <v>-1.7553880382032891</v>
      </c>
    </row>
    <row r="21" spans="1:28" ht="12.75">
      <c r="A21" s="12" t="s">
        <v>31</v>
      </c>
      <c r="B21" s="1">
        <f>'DATOS MENSUALES'!F42</f>
        <v>0.52167998052</v>
      </c>
      <c r="C21" s="1">
        <f>'DATOS MENSUALES'!F43</f>
        <v>0.22274555454</v>
      </c>
      <c r="D21" s="1">
        <f>'DATOS MENSUALES'!F44</f>
        <v>1.76495785994</v>
      </c>
      <c r="E21" s="1">
        <f>'DATOS MENSUALES'!F45</f>
        <v>0.34281124416</v>
      </c>
      <c r="F21" s="1">
        <f>'DATOS MENSUALES'!F46</f>
        <v>0.17276221732</v>
      </c>
      <c r="G21" s="1">
        <f>'DATOS MENSUALES'!F47</f>
        <v>0.78653474016</v>
      </c>
      <c r="H21" s="1">
        <f>'DATOS MENSUALES'!F48</f>
        <v>1.68058495722</v>
      </c>
      <c r="I21" s="1">
        <f>'DATOS MENSUALES'!F49</f>
        <v>1.07851283878</v>
      </c>
      <c r="J21" s="1">
        <f>'DATOS MENSUALES'!F50</f>
        <v>0.70542296502</v>
      </c>
      <c r="K21" s="1">
        <f>'DATOS MENSUALES'!F51</f>
        <v>0.1198787641</v>
      </c>
      <c r="L21" s="1">
        <f>'DATOS MENSUALES'!F52</f>
        <v>0.1838879168</v>
      </c>
      <c r="M21" s="1">
        <f>'DATOS MENSUALES'!F53</f>
        <v>0.37794594704</v>
      </c>
      <c r="N21" s="1">
        <f t="shared" si="12"/>
        <v>7.9577249856</v>
      </c>
      <c r="O21" s="10"/>
      <c r="P21" s="60">
        <f t="shared" si="13"/>
        <v>-0.0050503776476832785</v>
      </c>
      <c r="Q21" s="60">
        <f t="shared" si="14"/>
        <v>-1.9491155594588545</v>
      </c>
      <c r="R21" s="60">
        <f t="shared" si="15"/>
        <v>-0.08085555134769008</v>
      </c>
      <c r="S21" s="60">
        <f t="shared" si="16"/>
        <v>-16.800287744664352</v>
      </c>
      <c r="T21" s="60">
        <f t="shared" si="17"/>
        <v>-12.671416906674008</v>
      </c>
      <c r="U21" s="60">
        <f t="shared" si="18"/>
        <v>-5.548226440485019</v>
      </c>
      <c r="V21" s="60">
        <f t="shared" si="19"/>
        <v>-0.09302758108014036</v>
      </c>
      <c r="W21" s="60">
        <f t="shared" si="20"/>
        <v>-0.21335443850425148</v>
      </c>
      <c r="X21" s="60">
        <f t="shared" si="21"/>
        <v>-7.561533616712104E-05</v>
      </c>
      <c r="Y21" s="60">
        <f t="shared" si="22"/>
        <v>-0.002813813316443987</v>
      </c>
      <c r="Z21" s="60">
        <f t="shared" si="23"/>
        <v>-0.002794728851979629</v>
      </c>
      <c r="AA21" s="60">
        <f t="shared" si="24"/>
        <v>-0.0032790576310745656</v>
      </c>
      <c r="AB21" s="60">
        <f t="shared" si="25"/>
        <v>-1011.9013794742792</v>
      </c>
    </row>
    <row r="22" spans="1:28" ht="12.75">
      <c r="A22" s="12" t="s">
        <v>32</v>
      </c>
      <c r="B22" s="1">
        <f>'DATOS MENSUALES'!F54</f>
        <v>0.58701049506</v>
      </c>
      <c r="C22" s="1">
        <f>'DATOS MENSUALES'!F55</f>
        <v>0.47895365056</v>
      </c>
      <c r="D22" s="1">
        <f>'DATOS MENSUALES'!F56</f>
        <v>1.31316034406</v>
      </c>
      <c r="E22" s="1">
        <f>'DATOS MENSUALES'!F57</f>
        <v>0.8741118809999999</v>
      </c>
      <c r="F22" s="1">
        <f>'DATOS MENSUALES'!F58</f>
        <v>0.52487524019</v>
      </c>
      <c r="G22" s="1">
        <f>'DATOS MENSUALES'!F59</f>
        <v>0.51693456848</v>
      </c>
      <c r="H22" s="1">
        <f>'DATOS MENSUALES'!F60</f>
        <v>0.37772320516</v>
      </c>
      <c r="I22" s="1">
        <f>'DATOS MENSUALES'!F61</f>
        <v>0.3508320559</v>
      </c>
      <c r="J22" s="1">
        <f>'DATOS MENSUALES'!F62</f>
        <v>0.37627254759</v>
      </c>
      <c r="K22" s="1">
        <f>'DATOS MENSUALES'!F63</f>
        <v>0.12360844552</v>
      </c>
      <c r="L22" s="1">
        <f>'DATOS MENSUALES'!F64</f>
        <v>0.37384716625</v>
      </c>
      <c r="M22" s="1">
        <f>'DATOS MENSUALES'!F65</f>
        <v>0.06818577672000001</v>
      </c>
      <c r="N22" s="1">
        <f t="shared" si="12"/>
        <v>5.96551537649</v>
      </c>
      <c r="O22" s="10"/>
      <c r="P22" s="60">
        <f t="shared" si="13"/>
        <v>-0.0011991059379379975</v>
      </c>
      <c r="Q22" s="60">
        <f t="shared" si="14"/>
        <v>-0.9789572611338783</v>
      </c>
      <c r="R22" s="60">
        <f t="shared" si="15"/>
        <v>-0.6913113481817468</v>
      </c>
      <c r="S22" s="60">
        <f t="shared" si="16"/>
        <v>-8.363848571232795</v>
      </c>
      <c r="T22" s="60">
        <f t="shared" si="17"/>
        <v>-7.75347913920186</v>
      </c>
      <c r="U22" s="60">
        <f t="shared" si="18"/>
        <v>-8.488647897045011</v>
      </c>
      <c r="V22" s="60">
        <f t="shared" si="19"/>
        <v>-5.414430442683599</v>
      </c>
      <c r="W22" s="60">
        <f t="shared" si="20"/>
        <v>-2.3273679278174386</v>
      </c>
      <c r="X22" s="60">
        <f t="shared" si="21"/>
        <v>-0.05124549947971839</v>
      </c>
      <c r="Y22" s="60">
        <f t="shared" si="22"/>
        <v>-0.0025966435831459665</v>
      </c>
      <c r="Z22" s="60">
        <f t="shared" si="23"/>
        <v>0.00011838361952279572</v>
      </c>
      <c r="AA22" s="60">
        <f t="shared" si="24"/>
        <v>-0.09627665046528007</v>
      </c>
      <c r="AB22" s="60">
        <f t="shared" si="25"/>
        <v>-1741.7412589822804</v>
      </c>
    </row>
    <row r="23" spans="1:28" ht="12.75">
      <c r="A23" s="12" t="s">
        <v>34</v>
      </c>
      <c r="B23" s="11">
        <f>'DATOS MENSUALES'!F66</f>
        <v>0.37211246592</v>
      </c>
      <c r="C23" s="1">
        <f>'DATOS MENSUALES'!F67</f>
        <v>0.8460253491599999</v>
      </c>
      <c r="D23" s="1">
        <f>'DATOS MENSUALES'!F68</f>
        <v>6.263474330749999</v>
      </c>
      <c r="E23" s="1">
        <f>'DATOS MENSUALES'!F69</f>
        <v>0.53876396178</v>
      </c>
      <c r="F23" s="1">
        <f>'DATOS MENSUALES'!F70</f>
        <v>0.4939116922</v>
      </c>
      <c r="G23" s="1">
        <f>'DATOS MENSUALES'!F71</f>
        <v>1.63169135451</v>
      </c>
      <c r="H23" s="1">
        <f>'DATOS MENSUALES'!F72</f>
        <v>4.0904649891</v>
      </c>
      <c r="I23" s="1">
        <f>'DATOS MENSUALES'!F73</f>
        <v>7.99246297926</v>
      </c>
      <c r="J23" s="1">
        <f>'DATOS MENSUALES'!F74</f>
        <v>0.6855357</v>
      </c>
      <c r="K23" s="1">
        <f>'DATOS MENSUALES'!F75</f>
        <v>0.06997378233</v>
      </c>
      <c r="L23" s="1">
        <f>'DATOS MENSUALES'!F76</f>
        <v>0.07412790720000001</v>
      </c>
      <c r="M23" s="1">
        <f>'DATOS MENSUALES'!F77</f>
        <v>0.19948142841</v>
      </c>
      <c r="N23" s="1">
        <f t="shared" si="12"/>
        <v>23.258025940619998</v>
      </c>
      <c r="O23" s="10"/>
      <c r="P23" s="60">
        <f t="shared" si="13"/>
        <v>-0.0331186800065741</v>
      </c>
      <c r="Q23" s="60">
        <f t="shared" si="14"/>
        <v>-0.24515484507558089</v>
      </c>
      <c r="R23" s="60">
        <f t="shared" si="15"/>
        <v>67.2254673213038</v>
      </c>
      <c r="S23" s="60">
        <f t="shared" si="16"/>
        <v>-13.231672932251156</v>
      </c>
      <c r="T23" s="60">
        <f t="shared" si="17"/>
        <v>-8.123091233928365</v>
      </c>
      <c r="U23" s="60">
        <f t="shared" si="18"/>
        <v>-0.7918685784194885</v>
      </c>
      <c r="V23" s="60">
        <f t="shared" si="19"/>
        <v>7.492369428403651</v>
      </c>
      <c r="W23" s="60">
        <f t="shared" si="20"/>
        <v>252.0060091950038</v>
      </c>
      <c r="X23" s="60">
        <f t="shared" si="21"/>
        <v>-0.00024033923557514547</v>
      </c>
      <c r="Y23" s="60">
        <f t="shared" si="22"/>
        <v>-0.006976887939056843</v>
      </c>
      <c r="Z23" s="60">
        <f t="shared" si="23"/>
        <v>-0.015741064186307836</v>
      </c>
      <c r="AA23" s="60">
        <f t="shared" si="24"/>
        <v>-0.03497523577237028</v>
      </c>
      <c r="AB23" s="60">
        <f t="shared" si="25"/>
        <v>145.59682915772686</v>
      </c>
    </row>
    <row r="24" spans="1:28" ht="12.75">
      <c r="A24" s="12" t="s">
        <v>33</v>
      </c>
      <c r="B24" s="1">
        <f>'DATOS MENSUALES'!F78</f>
        <v>0.31731321030000004</v>
      </c>
      <c r="C24" s="1">
        <f>'DATOS MENSUALES'!F79</f>
        <v>0.44075113461000004</v>
      </c>
      <c r="D24" s="1">
        <f>'DATOS MENSUALES'!F80</f>
        <v>1.29698206648</v>
      </c>
      <c r="E24" s="1">
        <f>'DATOS MENSUALES'!F81</f>
        <v>1.61666936823</v>
      </c>
      <c r="F24" s="1">
        <f>'DATOS MENSUALES'!F82</f>
        <v>14.123183821</v>
      </c>
      <c r="G24" s="1">
        <f>'DATOS MENSUALES'!F83</f>
        <v>14.55943587824</v>
      </c>
      <c r="H24" s="1">
        <f>'DATOS MENSUALES'!F84</f>
        <v>5.09452065135</v>
      </c>
      <c r="I24" s="1">
        <f>'DATOS MENSUALES'!F85</f>
        <v>2.8679191287</v>
      </c>
      <c r="J24" s="1">
        <f>'DATOS MENSUALES'!F86</f>
        <v>0.8881018307699999</v>
      </c>
      <c r="K24" s="1">
        <f>'DATOS MENSUALES'!F87</f>
        <v>0.60895006325</v>
      </c>
      <c r="L24" s="1">
        <f>'DATOS MENSUALES'!F88</f>
        <v>0.1533980576</v>
      </c>
      <c r="M24" s="1">
        <f>'DATOS MENSUALES'!F89</f>
        <v>0.940487968</v>
      </c>
      <c r="N24" s="1">
        <f t="shared" si="12"/>
        <v>42.90771317853</v>
      </c>
      <c r="O24" s="10"/>
      <c r="P24" s="60">
        <f t="shared" si="13"/>
        <v>-0.053130551844846136</v>
      </c>
      <c r="Q24" s="60">
        <f t="shared" si="14"/>
        <v>-1.0963544680487303</v>
      </c>
      <c r="R24" s="60">
        <f t="shared" si="15"/>
        <v>-0.7299561676901468</v>
      </c>
      <c r="S24" s="60">
        <f t="shared" si="16"/>
        <v>-2.1333116999215527</v>
      </c>
      <c r="T24" s="60">
        <f t="shared" si="17"/>
        <v>1568.605499511835</v>
      </c>
      <c r="U24" s="60">
        <f t="shared" si="18"/>
        <v>1729.1159666403971</v>
      </c>
      <c r="V24" s="60">
        <f t="shared" si="19"/>
        <v>25.956038057926538</v>
      </c>
      <c r="W24" s="60">
        <f t="shared" si="20"/>
        <v>1.6930985661150784</v>
      </c>
      <c r="X24" s="60">
        <f t="shared" si="21"/>
        <v>0.0027671268724130185</v>
      </c>
      <c r="Y24" s="60">
        <f t="shared" si="22"/>
        <v>0.04210566617726843</v>
      </c>
      <c r="Z24" s="60">
        <f t="shared" si="23"/>
        <v>-0.005030741952533342</v>
      </c>
      <c r="AA24" s="60">
        <f t="shared" si="24"/>
        <v>0.07094615679148181</v>
      </c>
      <c r="AB24" s="60">
        <f t="shared" si="25"/>
        <v>15457.737803524684</v>
      </c>
    </row>
    <row r="25" spans="1:28" ht="12.75">
      <c r="A25" s="12" t="s">
        <v>35</v>
      </c>
      <c r="B25" s="1">
        <f>'DATOS MENSUALES'!F90</f>
        <v>0.7117118353499999</v>
      </c>
      <c r="C25" s="1">
        <f>'DATOS MENSUALES'!F91</f>
        <v>0.36786885276000003</v>
      </c>
      <c r="D25" s="1">
        <f>'DATOS MENSUALES'!F92</f>
        <v>1.3541489775</v>
      </c>
      <c r="E25" s="1">
        <f>'DATOS MENSUALES'!F93</f>
        <v>12.1027520156</v>
      </c>
      <c r="F25" s="1">
        <f>'DATOS MENSUALES'!F94</f>
        <v>1.04409214294</v>
      </c>
      <c r="G25" s="1">
        <f>'DATOS MENSUALES'!F95</f>
        <v>0.84036528795</v>
      </c>
      <c r="H25" s="1">
        <f>'DATOS MENSUALES'!F96</f>
        <v>1.36604795767</v>
      </c>
      <c r="I25" s="1">
        <f>'DATOS MENSUALES'!F97</f>
        <v>2.35088239928</v>
      </c>
      <c r="J25" s="1">
        <f>'DATOS MENSUALES'!F98</f>
        <v>0.46692792</v>
      </c>
      <c r="K25" s="1">
        <f>'DATOS MENSUALES'!F99</f>
        <v>0.08637158113</v>
      </c>
      <c r="L25" s="1">
        <f>'DATOS MENSUALES'!F100</f>
        <v>0.08175029096</v>
      </c>
      <c r="M25" s="1">
        <f>'DATOS MENSUALES'!F101</f>
        <v>0.08518209499</v>
      </c>
      <c r="N25" s="1">
        <f t="shared" si="12"/>
        <v>20.858101356129996</v>
      </c>
      <c r="O25" s="10"/>
      <c r="P25" s="60">
        <f t="shared" si="13"/>
        <v>6.2925670238341835E-06</v>
      </c>
      <c r="Q25" s="60">
        <f t="shared" si="14"/>
        <v>-1.3456488043721881</v>
      </c>
      <c r="R25" s="60">
        <f t="shared" si="15"/>
        <v>-0.5995599131056517</v>
      </c>
      <c r="S25" s="60">
        <f t="shared" si="16"/>
        <v>778.3751665874792</v>
      </c>
      <c r="T25" s="60">
        <f t="shared" si="17"/>
        <v>-3.11229579613585</v>
      </c>
      <c r="U25" s="60">
        <f t="shared" si="18"/>
        <v>-5.0573409268794585</v>
      </c>
      <c r="V25" s="60">
        <f t="shared" si="19"/>
        <v>-0.4523609787496005</v>
      </c>
      <c r="W25" s="60">
        <f t="shared" si="20"/>
        <v>0.30731350452521533</v>
      </c>
      <c r="X25" s="60">
        <f t="shared" si="21"/>
        <v>-0.0221363687617755</v>
      </c>
      <c r="Y25" s="60">
        <f t="shared" si="22"/>
        <v>-0.005330445704157041</v>
      </c>
      <c r="Z25" s="60">
        <f t="shared" si="23"/>
        <v>-0.014348038791533067</v>
      </c>
      <c r="AA25" s="60">
        <f t="shared" si="24"/>
        <v>-0.08595809907513263</v>
      </c>
      <c r="AB25" s="60">
        <f t="shared" si="25"/>
        <v>23.414801418813667</v>
      </c>
    </row>
    <row r="26" spans="1:28" ht="12.75">
      <c r="A26" s="12" t="s">
        <v>36</v>
      </c>
      <c r="B26" s="1">
        <f>'DATOS MENSUALES'!F102</f>
        <v>0.5665517916</v>
      </c>
      <c r="C26" s="1">
        <f>'DATOS MENSUALES'!F103</f>
        <v>0.06351145008</v>
      </c>
      <c r="D26" s="1">
        <f>'DATOS MENSUALES'!F104</f>
        <v>0.78624156233</v>
      </c>
      <c r="E26" s="1">
        <f>'DATOS MENSUALES'!F105</f>
        <v>0.54335796886</v>
      </c>
      <c r="F26" s="1">
        <f>'DATOS MENSUALES'!F106</f>
        <v>0.28823324229</v>
      </c>
      <c r="G26" s="1">
        <f>'DATOS MENSUALES'!F107</f>
        <v>0.6437671536</v>
      </c>
      <c r="H26" s="1">
        <f>'DATOS MENSUALES'!F108</f>
        <v>0.56235955006</v>
      </c>
      <c r="I26" s="1">
        <f>'DATOS MENSUALES'!F109</f>
        <v>1.02791454992</v>
      </c>
      <c r="J26" s="1">
        <f>'DATOS MENSUALES'!F110</f>
        <v>0.62328121205</v>
      </c>
      <c r="K26" s="1">
        <f>'DATOS MENSUALES'!F111</f>
        <v>0.1216637793</v>
      </c>
      <c r="L26" s="1">
        <f>'DATOS MENSUALES'!F112</f>
        <v>0.19817024678</v>
      </c>
      <c r="M26" s="1">
        <f>'DATOS MENSUALES'!F113</f>
        <v>0.7235029682999999</v>
      </c>
      <c r="N26" s="1">
        <f t="shared" si="12"/>
        <v>6.148555475170001</v>
      </c>
      <c r="O26" s="10"/>
      <c r="P26" s="60">
        <f t="shared" si="13"/>
        <v>-0.0020338126792211583</v>
      </c>
      <c r="Q26" s="60">
        <f t="shared" si="14"/>
        <v>-2.793559048398832</v>
      </c>
      <c r="R26" s="60">
        <f t="shared" si="15"/>
        <v>-2.8099888633592576</v>
      </c>
      <c r="S26" s="60">
        <f t="shared" si="16"/>
        <v>-13.15472228523631</v>
      </c>
      <c r="T26" s="60">
        <f t="shared" si="17"/>
        <v>-10.880303237252274</v>
      </c>
      <c r="U26" s="60">
        <f t="shared" si="18"/>
        <v>-7.001699976477241</v>
      </c>
      <c r="V26" s="60">
        <f t="shared" si="19"/>
        <v>-3.879778365515115</v>
      </c>
      <c r="W26" s="60">
        <f t="shared" si="20"/>
        <v>-0.27227245746636913</v>
      </c>
      <c r="X26" s="60">
        <f t="shared" si="21"/>
        <v>-0.0019264537896066668</v>
      </c>
      <c r="Y26" s="60">
        <f t="shared" si="22"/>
        <v>-0.0027084254368074136</v>
      </c>
      <c r="Z26" s="60">
        <f t="shared" si="23"/>
        <v>-0.002027894140385378</v>
      </c>
      <c r="AA26" s="60">
        <f t="shared" si="24"/>
        <v>0.007644450365119502</v>
      </c>
      <c r="AB26" s="60">
        <f t="shared" si="25"/>
        <v>-1663.4524782993283</v>
      </c>
    </row>
    <row r="27" spans="1:28" ht="12.75">
      <c r="A27" s="12" t="s">
        <v>37</v>
      </c>
      <c r="B27" s="1">
        <f>'DATOS MENSUALES'!F114</f>
        <v>0.54090819924</v>
      </c>
      <c r="C27" s="1">
        <f>'DATOS MENSUALES'!F115</f>
        <v>1.52875865142</v>
      </c>
      <c r="D27" s="1">
        <f>'DATOS MENSUALES'!F116</f>
        <v>1.55309490512</v>
      </c>
      <c r="E27" s="1">
        <f>'DATOS MENSUALES'!F117</f>
        <v>0.47290281743</v>
      </c>
      <c r="F27" s="1">
        <f>'DATOS MENSUALES'!F118</f>
        <v>0.4575971394</v>
      </c>
      <c r="G27" s="1">
        <f>'DATOS MENSUALES'!F119</f>
        <v>0.54531133712</v>
      </c>
      <c r="H27" s="1">
        <f>'DATOS MENSUALES'!F120</f>
        <v>0.7238661229100001</v>
      </c>
      <c r="I27" s="1">
        <f>'DATOS MENSUALES'!F121</f>
        <v>0.65438444565</v>
      </c>
      <c r="J27" s="1">
        <f>'DATOS MENSUALES'!F122</f>
        <v>0.39715802847000004</v>
      </c>
      <c r="K27" s="1">
        <f>'DATOS MENSUALES'!F123</f>
        <v>0.09395348855999999</v>
      </c>
      <c r="L27" s="1">
        <f>'DATOS MENSUALES'!F124</f>
        <v>0.12424948607</v>
      </c>
      <c r="M27" s="1">
        <f>'DATOS MENSUALES'!F125</f>
        <v>0.18220394804</v>
      </c>
      <c r="N27" s="1">
        <f t="shared" si="12"/>
        <v>7.274388569429999</v>
      </c>
      <c r="O27" s="10"/>
      <c r="P27" s="60">
        <f t="shared" si="13"/>
        <v>-0.0035355490213119793</v>
      </c>
      <c r="Q27" s="60">
        <f t="shared" si="14"/>
        <v>0.00018391936789408767</v>
      </c>
      <c r="R27" s="60">
        <f t="shared" si="15"/>
        <v>-0.2674391041206082</v>
      </c>
      <c r="S27" s="60">
        <f t="shared" si="16"/>
        <v>-14.368071827724016</v>
      </c>
      <c r="T27" s="60">
        <f t="shared" si="17"/>
        <v>-8.571325230790418</v>
      </c>
      <c r="U27" s="60">
        <f t="shared" si="18"/>
        <v>-8.139302912999911</v>
      </c>
      <c r="V27" s="60">
        <f t="shared" si="19"/>
        <v>-2.8022018732634675</v>
      </c>
      <c r="W27" s="60">
        <f t="shared" si="20"/>
        <v>-1.0664249648130317</v>
      </c>
      <c r="X27" s="60">
        <f t="shared" si="21"/>
        <v>-0.04307802820854832</v>
      </c>
      <c r="Y27" s="60">
        <f t="shared" si="22"/>
        <v>-0.00466605649824411</v>
      </c>
      <c r="Z27" s="60">
        <f t="shared" si="23"/>
        <v>-0.008059656121730652</v>
      </c>
      <c r="AA27" s="60">
        <f t="shared" si="24"/>
        <v>-0.040816649245478315</v>
      </c>
      <c r="AB27" s="60">
        <f t="shared" si="25"/>
        <v>-1232.908521213006</v>
      </c>
    </row>
    <row r="28" spans="1:28" ht="12.75">
      <c r="A28" s="12" t="s">
        <v>38</v>
      </c>
      <c r="B28" s="1">
        <f>'DATOS MENSUALES'!F126</f>
        <v>0.64737816243</v>
      </c>
      <c r="C28" s="1">
        <f>'DATOS MENSUALES'!F127</f>
        <v>0.82350357852</v>
      </c>
      <c r="D28" s="1">
        <f>'DATOS MENSUALES'!F128</f>
        <v>2.35804072392</v>
      </c>
      <c r="E28" s="1">
        <f>'DATOS MENSUALES'!F129</f>
        <v>4.7304641574</v>
      </c>
      <c r="F28" s="1">
        <f>'DATOS MENSUALES'!F130</f>
        <v>13.1529584661</v>
      </c>
      <c r="G28" s="1">
        <f>'DATOS MENSUALES'!F131</f>
        <v>9.7669493298</v>
      </c>
      <c r="H28" s="1">
        <f>'DATOS MENSUALES'!F132</f>
        <v>1.31538279672</v>
      </c>
      <c r="I28" s="1">
        <f>'DATOS MENSUALES'!F133</f>
        <v>0.37169642214</v>
      </c>
      <c r="J28" s="1">
        <f>'DATOS MENSUALES'!F134</f>
        <v>0.7846181732999999</v>
      </c>
      <c r="K28" s="1">
        <f>'DATOS MENSUALES'!F135</f>
        <v>0.18461021568000002</v>
      </c>
      <c r="L28" s="1">
        <f>'DATOS MENSUALES'!F136</f>
        <v>0.58921015829</v>
      </c>
      <c r="M28" s="1">
        <f>'DATOS MENSUALES'!F137</f>
        <v>0.64533333414</v>
      </c>
      <c r="N28" s="1">
        <f t="shared" si="12"/>
        <v>35.37014551844</v>
      </c>
      <c r="O28" s="10"/>
      <c r="P28" s="60">
        <f t="shared" si="13"/>
        <v>-9.652440062287401E-05</v>
      </c>
      <c r="Q28" s="60">
        <f t="shared" si="14"/>
        <v>-0.2725843844431395</v>
      </c>
      <c r="R28" s="60">
        <f t="shared" si="15"/>
        <v>0.004147311255774888</v>
      </c>
      <c r="S28" s="60">
        <f t="shared" si="16"/>
        <v>6.093190206700796</v>
      </c>
      <c r="T28" s="60">
        <f t="shared" si="17"/>
        <v>1207.5554118956381</v>
      </c>
      <c r="U28" s="60">
        <f t="shared" si="18"/>
        <v>374.8203562897249</v>
      </c>
      <c r="V28" s="60">
        <f t="shared" si="19"/>
        <v>-0.5479708435229786</v>
      </c>
      <c r="W28" s="60">
        <f t="shared" si="20"/>
        <v>-2.2191628484878674</v>
      </c>
      <c r="X28" s="60">
        <f t="shared" si="21"/>
        <v>5.0278370424497827E-05</v>
      </c>
      <c r="Y28" s="60">
        <f t="shared" si="22"/>
        <v>-0.00044674833576087024</v>
      </c>
      <c r="Z28" s="60">
        <f t="shared" si="23"/>
        <v>0.01849709269437563</v>
      </c>
      <c r="AA28" s="60">
        <f t="shared" si="24"/>
        <v>0.0016776270081954694</v>
      </c>
      <c r="AB28" s="60">
        <f t="shared" si="25"/>
        <v>5243.453013735305</v>
      </c>
    </row>
    <row r="29" spans="1:28" ht="12.75">
      <c r="A29" s="12" t="s">
        <v>39</v>
      </c>
      <c r="B29" s="1">
        <f>'DATOS MENSUALES'!F138</f>
        <v>0.5083128905900001</v>
      </c>
      <c r="C29" s="1">
        <f>'DATOS MENSUALES'!F139</f>
        <v>1.861394899</v>
      </c>
      <c r="D29" s="1">
        <f>'DATOS MENSUALES'!F140</f>
        <v>4.6786155192</v>
      </c>
      <c r="E29" s="1">
        <f>'DATOS MENSUALES'!F141</f>
        <v>4.01178920465</v>
      </c>
      <c r="F29" s="1">
        <f>'DATOS MENSUALES'!F142</f>
        <v>2.23629453728</v>
      </c>
      <c r="G29" s="1">
        <f>'DATOS MENSUALES'!F143</f>
        <v>1.4307357449</v>
      </c>
      <c r="H29" s="1">
        <f>'DATOS MENSUALES'!F144</f>
        <v>1.14309705894</v>
      </c>
      <c r="I29" s="1">
        <f>'DATOS MENSUALES'!F145</f>
        <v>0.88171007955</v>
      </c>
      <c r="J29" s="1">
        <f>'DATOS MENSUALES'!F146</f>
        <v>0.15373285349</v>
      </c>
      <c r="K29" s="1">
        <f>'DATOS MENSUALES'!F147</f>
        <v>0.30791128984</v>
      </c>
      <c r="L29" s="1">
        <f>'DATOS MENSUALES'!F148</f>
        <v>0.26096178762</v>
      </c>
      <c r="M29" s="1">
        <f>'DATOS MENSUALES'!F149</f>
        <v>0.35072591411</v>
      </c>
      <c r="N29" s="1">
        <f t="shared" si="12"/>
        <v>17.82528177917</v>
      </c>
      <c r="O29" s="10"/>
      <c r="P29" s="60">
        <f t="shared" si="13"/>
        <v>-0.00632516520783205</v>
      </c>
      <c r="Q29" s="60">
        <f t="shared" si="14"/>
        <v>0.05909354446889888</v>
      </c>
      <c r="R29" s="60">
        <f t="shared" si="15"/>
        <v>15.275885515072359</v>
      </c>
      <c r="S29" s="60">
        <f t="shared" si="16"/>
        <v>1.3595336858125688</v>
      </c>
      <c r="T29" s="60">
        <f t="shared" si="17"/>
        <v>-0.019210631204486114</v>
      </c>
      <c r="U29" s="60">
        <f t="shared" si="18"/>
        <v>-1.4280750945257372</v>
      </c>
      <c r="V29" s="60">
        <f t="shared" si="19"/>
        <v>-0.9720588683920446</v>
      </c>
      <c r="W29" s="60">
        <f t="shared" si="20"/>
        <v>-0.5012153642503945</v>
      </c>
      <c r="X29" s="60">
        <f t="shared" si="21"/>
        <v>-0.20955998835887565</v>
      </c>
      <c r="Y29" s="60">
        <f t="shared" si="22"/>
        <v>0.00010286605851603798</v>
      </c>
      <c r="Z29" s="60">
        <f t="shared" si="23"/>
        <v>-0.00025949388442058296</v>
      </c>
      <c r="AA29" s="60">
        <f t="shared" si="24"/>
        <v>-0.005431818938215036</v>
      </c>
      <c r="AB29" s="60">
        <f t="shared" si="25"/>
        <v>-0.0050847322210735265</v>
      </c>
    </row>
    <row r="30" spans="1:28" ht="12.75">
      <c r="A30" s="12" t="s">
        <v>40</v>
      </c>
      <c r="B30" s="1">
        <f>'DATOS MENSUALES'!F150</f>
        <v>0.5249242224</v>
      </c>
      <c r="C30" s="1">
        <f>'DATOS MENSUALES'!F151</f>
        <v>0.70649238588</v>
      </c>
      <c r="D30" s="1">
        <f>'DATOS MENSUALES'!F152</f>
        <v>2.04102124159</v>
      </c>
      <c r="E30" s="1">
        <f>'DATOS MENSUALES'!F153</f>
        <v>1.33680285214</v>
      </c>
      <c r="F30" s="1">
        <f>'DATOS MENSUALES'!F154</f>
        <v>1.8640697786699998</v>
      </c>
      <c r="G30" s="1">
        <f>'DATOS MENSUALES'!F155</f>
        <v>1.1364220575</v>
      </c>
      <c r="H30" s="1">
        <f>'DATOS MENSUALES'!F156</f>
        <v>0.660192876</v>
      </c>
      <c r="I30" s="1">
        <f>'DATOS MENSUALES'!F157</f>
        <v>0.5028260874</v>
      </c>
      <c r="J30" s="1">
        <f>'DATOS MENSUALES'!F158</f>
        <v>0.2607937776</v>
      </c>
      <c r="K30" s="1">
        <f>'DATOS MENSUALES'!F159</f>
        <v>0.05665298212</v>
      </c>
      <c r="L30" s="1">
        <f>'DATOS MENSUALES'!F160</f>
        <v>0.06827335200000001</v>
      </c>
      <c r="M30" s="1">
        <f>'DATOS MENSUALES'!F161</f>
        <v>0.33168031656</v>
      </c>
      <c r="N30" s="1">
        <f t="shared" si="12"/>
        <v>9.490151929860001</v>
      </c>
      <c r="O30" s="10"/>
      <c r="P30" s="60">
        <f t="shared" si="13"/>
        <v>-0.004769265875499837</v>
      </c>
      <c r="Q30" s="60">
        <f t="shared" si="14"/>
        <v>-0.44839490343176025</v>
      </c>
      <c r="R30" s="60">
        <f t="shared" si="15"/>
        <v>-0.003822329617848866</v>
      </c>
      <c r="S30" s="60">
        <f t="shared" si="16"/>
        <v>-3.8490872831263387</v>
      </c>
      <c r="T30" s="60">
        <f t="shared" si="17"/>
        <v>-0.262202190801207</v>
      </c>
      <c r="U30" s="60">
        <f t="shared" si="18"/>
        <v>-2.8658967261719894</v>
      </c>
      <c r="V30" s="60">
        <f t="shared" si="19"/>
        <v>-3.1992818553302866</v>
      </c>
      <c r="W30" s="60">
        <f t="shared" si="20"/>
        <v>-1.6149022691318777</v>
      </c>
      <c r="X30" s="60">
        <f t="shared" si="21"/>
        <v>-0.1154414320933461</v>
      </c>
      <c r="Y30" s="60">
        <f t="shared" si="22"/>
        <v>-0.008540096513829854</v>
      </c>
      <c r="Z30" s="60">
        <f t="shared" si="23"/>
        <v>-0.016870193638270217</v>
      </c>
      <c r="AA30" s="60">
        <f t="shared" si="24"/>
        <v>-0.007395564817017843</v>
      </c>
      <c r="AB30" s="60">
        <f t="shared" si="25"/>
        <v>-615.6625994179792</v>
      </c>
    </row>
    <row r="31" spans="1:28" ht="12.75">
      <c r="A31" s="12" t="s">
        <v>41</v>
      </c>
      <c r="B31" s="1">
        <f>'DATOS MENSUALES'!F162</f>
        <v>0.31017878073</v>
      </c>
      <c r="C31" s="1">
        <f>'DATOS MENSUALES'!F163</f>
        <v>0.39107092247999997</v>
      </c>
      <c r="D31" s="1">
        <f>'DATOS MENSUALES'!F164</f>
        <v>1.05874824594</v>
      </c>
      <c r="E31" s="1">
        <f>'DATOS MENSUALES'!F165</f>
        <v>1.64152091396</v>
      </c>
      <c r="F31" s="1">
        <f>'DATOS MENSUALES'!F166</f>
        <v>0.93120899859</v>
      </c>
      <c r="G31" s="1">
        <f>'DATOS MENSUALES'!F167</f>
        <v>0.6751777005599999</v>
      </c>
      <c r="H31" s="1">
        <f>'DATOS MENSUALES'!F168</f>
        <v>0.38907624612</v>
      </c>
      <c r="I31" s="1">
        <f>'DATOS MENSUALES'!F169</f>
        <v>0.41847249888</v>
      </c>
      <c r="J31" s="1">
        <f>'DATOS MENSUALES'!F170</f>
        <v>0.22225168586</v>
      </c>
      <c r="K31" s="1">
        <f>'DATOS MENSUALES'!F171</f>
        <v>0.10771923228</v>
      </c>
      <c r="L31" s="1">
        <f>'DATOS MENSUALES'!F172</f>
        <v>0.27482715135</v>
      </c>
      <c r="M31" s="1">
        <f>'DATOS MENSUALES'!F173</f>
        <v>0.28658885040000004</v>
      </c>
      <c r="N31" s="1">
        <f t="shared" si="12"/>
        <v>6.70684122715</v>
      </c>
      <c r="O31" s="10"/>
      <c r="P31" s="60">
        <f t="shared" si="13"/>
        <v>-0.056213213931570846</v>
      </c>
      <c r="Q31" s="60">
        <f t="shared" si="14"/>
        <v>-1.262578962990233</v>
      </c>
      <c r="R31" s="60">
        <f t="shared" si="15"/>
        <v>-1.4761979105258536</v>
      </c>
      <c r="S31" s="60">
        <f t="shared" si="16"/>
        <v>-2.0121310720485486</v>
      </c>
      <c r="T31" s="60">
        <f t="shared" si="17"/>
        <v>-3.891437624615152</v>
      </c>
      <c r="U31" s="60">
        <f t="shared" si="18"/>
        <v>-6.662453260156142</v>
      </c>
      <c r="V31" s="60">
        <f t="shared" si="19"/>
        <v>-5.31008878376784</v>
      </c>
      <c r="W31" s="60">
        <f t="shared" si="20"/>
        <v>-1.988875356503718</v>
      </c>
      <c r="X31" s="60">
        <f t="shared" si="21"/>
        <v>-0.1450821067225211</v>
      </c>
      <c r="Y31" s="60">
        <f t="shared" si="22"/>
        <v>-0.003605288886817052</v>
      </c>
      <c r="Z31" s="60">
        <f t="shared" si="23"/>
        <v>-0.0001243877905631582</v>
      </c>
      <c r="AA31" s="60">
        <f t="shared" si="24"/>
        <v>-0.013810533370543148</v>
      </c>
      <c r="AB31" s="60">
        <f t="shared" si="25"/>
        <v>-1439.2221445712196</v>
      </c>
    </row>
    <row r="32" spans="1:28" ht="12.75">
      <c r="A32" s="12" t="s">
        <v>42</v>
      </c>
      <c r="B32" s="1">
        <f>'DATOS MENSUALES'!F174</f>
        <v>0.7189931805</v>
      </c>
      <c r="C32" s="1">
        <f>'DATOS MENSUALES'!F175</f>
        <v>1.1713046606400002</v>
      </c>
      <c r="D32" s="1">
        <f>'DATOS MENSUALES'!F176</f>
        <v>0.90692113609</v>
      </c>
      <c r="E32" s="1">
        <f>'DATOS MENSUALES'!F177</f>
        <v>2.32526225624</v>
      </c>
      <c r="F32" s="1">
        <f>'DATOS MENSUALES'!F178</f>
        <v>8.4074832889</v>
      </c>
      <c r="G32" s="1">
        <f>'DATOS MENSUALES'!F179</f>
        <v>2.4135386016</v>
      </c>
      <c r="H32" s="1">
        <f>'DATOS MENSUALES'!F180</f>
        <v>0.9710941959999999</v>
      </c>
      <c r="I32" s="1">
        <f>'DATOS MENSUALES'!F181</f>
        <v>0.5680718017799999</v>
      </c>
      <c r="J32" s="1">
        <f>'DATOS MENSUALES'!F182</f>
        <v>0.27573722526</v>
      </c>
      <c r="K32" s="1">
        <f>'DATOS MENSUALES'!F183</f>
        <v>0.2426770479</v>
      </c>
      <c r="L32" s="1">
        <f>'DATOS MENSUALES'!F184</f>
        <v>0.27313031772</v>
      </c>
      <c r="M32" s="1">
        <f>'DATOS MENSUALES'!F185</f>
        <v>0.34928928894</v>
      </c>
      <c r="N32" s="1">
        <f t="shared" si="12"/>
        <v>18.623503001569997</v>
      </c>
      <c r="O32" s="10"/>
      <c r="P32" s="60">
        <f t="shared" si="13"/>
        <v>1.7060388690500182E-05</v>
      </c>
      <c r="Q32" s="60">
        <f t="shared" si="14"/>
        <v>-0.027158247528841845</v>
      </c>
      <c r="R32" s="60">
        <f t="shared" si="15"/>
        <v>-2.1489575165845296</v>
      </c>
      <c r="S32" s="60">
        <f t="shared" si="16"/>
        <v>-0.19382502196817558</v>
      </c>
      <c r="T32" s="60">
        <f t="shared" si="17"/>
        <v>205.73072847068312</v>
      </c>
      <c r="U32" s="60">
        <f t="shared" si="18"/>
        <v>-0.002943547804476982</v>
      </c>
      <c r="V32" s="60">
        <f t="shared" si="19"/>
        <v>-1.571419419458927</v>
      </c>
      <c r="W32" s="60">
        <f t="shared" si="20"/>
        <v>-1.3601831121259618</v>
      </c>
      <c r="X32" s="60">
        <f t="shared" si="21"/>
        <v>-0.10513559666925598</v>
      </c>
      <c r="Y32" s="60">
        <f t="shared" si="22"/>
        <v>-6.208288513279865E-06</v>
      </c>
      <c r="Z32" s="60">
        <f t="shared" si="23"/>
        <v>-0.00013750852211246535</v>
      </c>
      <c r="AA32" s="60">
        <f t="shared" si="24"/>
        <v>-0.005566087006781947</v>
      </c>
      <c r="AB32" s="60">
        <f t="shared" si="25"/>
        <v>0.24562381325275506</v>
      </c>
    </row>
    <row r="33" spans="1:28" ht="12.75">
      <c r="A33" s="12" t="s">
        <v>43</v>
      </c>
      <c r="B33" s="1">
        <f>'DATOS MENSUALES'!F186</f>
        <v>1.07489718336</v>
      </c>
      <c r="C33" s="1">
        <f>'DATOS MENSUALES'!F187</f>
        <v>1.71268244589</v>
      </c>
      <c r="D33" s="1">
        <f>'DATOS MENSUALES'!F188</f>
        <v>4.65021581976</v>
      </c>
      <c r="E33" s="1">
        <f>'DATOS MENSUALES'!F189</f>
        <v>8.81156262285</v>
      </c>
      <c r="F33" s="1">
        <f>'DATOS MENSUALES'!F190</f>
        <v>1.00717662254</v>
      </c>
      <c r="G33" s="1">
        <f>'DATOS MENSUALES'!F191</f>
        <v>1.43478493426</v>
      </c>
      <c r="H33" s="1">
        <f>'DATOS MENSUALES'!F192</f>
        <v>19.20735700504</v>
      </c>
      <c r="I33" s="1">
        <f>'DATOS MENSUALES'!F193</f>
        <v>2.28798684504</v>
      </c>
      <c r="J33" s="1">
        <f>'DATOS MENSUALES'!F194</f>
        <v>0.58079713731</v>
      </c>
      <c r="K33" s="1">
        <f>'DATOS MENSUALES'!F195</f>
        <v>0.17781684459</v>
      </c>
      <c r="L33" s="1">
        <f>'DATOS MENSUALES'!F196</f>
        <v>0.18787903379999998</v>
      </c>
      <c r="M33" s="1">
        <f>'DATOS MENSUALES'!F197</f>
        <v>0.37705292231</v>
      </c>
      <c r="N33" s="1">
        <f t="shared" si="12"/>
        <v>41.51020941675001</v>
      </c>
      <c r="O33" s="10"/>
      <c r="P33" s="60">
        <f t="shared" si="13"/>
        <v>0.05558867736126913</v>
      </c>
      <c r="Q33" s="60">
        <f t="shared" si="14"/>
        <v>0.013961453165295989</v>
      </c>
      <c r="R33" s="60">
        <f t="shared" si="15"/>
        <v>14.757333556532375</v>
      </c>
      <c r="S33" s="60">
        <f t="shared" si="16"/>
        <v>206.1714320794716</v>
      </c>
      <c r="T33" s="60">
        <f t="shared" si="17"/>
        <v>-3.354390525407147</v>
      </c>
      <c r="U33" s="60">
        <f t="shared" si="18"/>
        <v>-1.4127255966452419</v>
      </c>
      <c r="V33" s="60">
        <f t="shared" si="19"/>
        <v>4977.141886638408</v>
      </c>
      <c r="W33" s="60">
        <f t="shared" si="20"/>
        <v>0.22914640522924223</v>
      </c>
      <c r="X33" s="60">
        <f t="shared" si="21"/>
        <v>-0.00465014422831055</v>
      </c>
      <c r="Y33" s="60">
        <f t="shared" si="22"/>
        <v>-0.0005767467108325272</v>
      </c>
      <c r="Z33" s="60">
        <f t="shared" si="23"/>
        <v>-0.0025638352456008213</v>
      </c>
      <c r="AA33" s="60">
        <f t="shared" si="24"/>
        <v>-0.003338545083636594</v>
      </c>
      <c r="AB33" s="60">
        <f t="shared" si="25"/>
        <v>12999.374104451574</v>
      </c>
    </row>
    <row r="34" spans="1:28" ht="12.75">
      <c r="A34" s="12" t="s">
        <v>44</v>
      </c>
      <c r="B34" s="1">
        <f>'DATOS MENSUALES'!F198</f>
        <v>0.73726888469</v>
      </c>
      <c r="C34" s="1">
        <f>'DATOS MENSUALES'!F199</f>
        <v>0.94626505908</v>
      </c>
      <c r="D34" s="1">
        <f>'DATOS MENSUALES'!F200</f>
        <v>2.23413677568</v>
      </c>
      <c r="E34" s="1">
        <f>'DATOS MENSUALES'!F201</f>
        <v>1.1059245912</v>
      </c>
      <c r="F34" s="1">
        <f>'DATOS MENSUALES'!F202</f>
        <v>1.6157086396999998</v>
      </c>
      <c r="G34" s="1">
        <f>'DATOS MENSUALES'!F203</f>
        <v>1.3875769152300002</v>
      </c>
      <c r="H34" s="1">
        <f>'DATOS MENSUALES'!F204</f>
        <v>0.71954409411</v>
      </c>
      <c r="I34" s="1">
        <f>'DATOS MENSUALES'!F205</f>
        <v>0.94807954346</v>
      </c>
      <c r="J34" s="1">
        <f>'DATOS MENSUALES'!F206</f>
        <v>0.44534050225</v>
      </c>
      <c r="K34" s="1">
        <f>'DATOS MENSUALES'!F207</f>
        <v>0.25331651373</v>
      </c>
      <c r="L34" s="1">
        <f>'DATOS MENSUALES'!F208</f>
        <v>0.82500271488</v>
      </c>
      <c r="M34" s="1">
        <f>'DATOS MENSUALES'!F209</f>
        <v>0.8548939839699999</v>
      </c>
      <c r="N34" s="1">
        <f t="shared" si="12"/>
        <v>12.07305821798</v>
      </c>
      <c r="O34" s="10"/>
      <c r="P34" s="60">
        <f t="shared" si="13"/>
        <v>8.529399539410717E-05</v>
      </c>
      <c r="Q34" s="60">
        <f t="shared" si="14"/>
        <v>-0.14522017446968774</v>
      </c>
      <c r="R34" s="60">
        <f t="shared" si="15"/>
        <v>4.9679361098797175E-05</v>
      </c>
      <c r="S34" s="60">
        <f t="shared" si="16"/>
        <v>-5.813159685657643</v>
      </c>
      <c r="T34" s="60">
        <f t="shared" si="17"/>
        <v>-0.7011938565971392</v>
      </c>
      <c r="U34" s="60">
        <f t="shared" si="18"/>
        <v>-1.5986426665821392</v>
      </c>
      <c r="V34" s="60">
        <f t="shared" si="19"/>
        <v>-2.8280525887370334</v>
      </c>
      <c r="W34" s="60">
        <f t="shared" si="20"/>
        <v>-0.38578642947430225</v>
      </c>
      <c r="X34" s="60">
        <f t="shared" si="21"/>
        <v>-0.0276447255602728</v>
      </c>
      <c r="Y34" s="60">
        <f t="shared" si="22"/>
        <v>-4.636169728305373E-07</v>
      </c>
      <c r="Z34" s="60">
        <f t="shared" si="23"/>
        <v>0.12519309315213054</v>
      </c>
      <c r="AA34" s="60">
        <f t="shared" si="24"/>
        <v>0.03541133977975355</v>
      </c>
      <c r="AB34" s="60">
        <f t="shared" si="25"/>
        <v>-207.91465754415768</v>
      </c>
    </row>
    <row r="35" spans="1:28" ht="12.75">
      <c r="A35" s="12" t="s">
        <v>45</v>
      </c>
      <c r="B35" s="1">
        <f>'DATOS MENSUALES'!F210</f>
        <v>0.327136875</v>
      </c>
      <c r="C35" s="1">
        <f>'DATOS MENSUALES'!F211</f>
        <v>0.414293373</v>
      </c>
      <c r="D35" s="1">
        <f>'DATOS MENSUALES'!F212</f>
        <v>0.76938981678</v>
      </c>
      <c r="E35" s="1">
        <f>'DATOS MENSUALES'!F213</f>
        <v>1.2484422197099998</v>
      </c>
      <c r="F35" s="1">
        <f>'DATOS MENSUALES'!F214</f>
        <v>0.82428008432</v>
      </c>
      <c r="G35" s="1">
        <f>'DATOS MENSUALES'!F215</f>
        <v>0.82816666546</v>
      </c>
      <c r="H35" s="1">
        <f>'DATOS MENSUALES'!F216</f>
        <v>0.57405009036</v>
      </c>
      <c r="I35" s="1">
        <f>'DATOS MENSUALES'!F217</f>
        <v>0.71652047844</v>
      </c>
      <c r="J35" s="1">
        <f>'DATOS MENSUALES'!F218</f>
        <v>1.3080636975</v>
      </c>
      <c r="K35" s="1">
        <f>'DATOS MENSUALES'!F219</f>
        <v>0.4419472104</v>
      </c>
      <c r="L35" s="1">
        <f>'DATOS MENSUALES'!F220</f>
        <v>1.32034630557</v>
      </c>
      <c r="M35" s="1">
        <f>'DATOS MENSUALES'!F221</f>
        <v>1.6440847937399998</v>
      </c>
      <c r="N35" s="1">
        <f t="shared" si="12"/>
        <v>10.41672161028</v>
      </c>
      <c r="O35" s="10"/>
      <c r="P35" s="60">
        <f t="shared" si="13"/>
        <v>-0.04907335296742676</v>
      </c>
      <c r="Q35" s="60">
        <f t="shared" si="14"/>
        <v>-1.1829317938602466</v>
      </c>
      <c r="R35" s="60">
        <f t="shared" si="15"/>
        <v>-2.9118664303559414</v>
      </c>
      <c r="S35" s="60">
        <f t="shared" si="16"/>
        <v>-4.537541295585663</v>
      </c>
      <c r="T35" s="60">
        <f t="shared" si="17"/>
        <v>-4.740252375151135</v>
      </c>
      <c r="U35" s="60">
        <f t="shared" si="18"/>
        <v>-5.165932542185606</v>
      </c>
      <c r="V35" s="60">
        <f t="shared" si="19"/>
        <v>-3.7938258325030305</v>
      </c>
      <c r="W35" s="60">
        <f t="shared" si="20"/>
        <v>-0.8834446292006486</v>
      </c>
      <c r="X35" s="60">
        <f t="shared" si="21"/>
        <v>0.17594933013294733</v>
      </c>
      <c r="Y35" s="60">
        <f t="shared" si="22"/>
        <v>0.0059190418889465135</v>
      </c>
      <c r="Z35" s="60">
        <f t="shared" si="23"/>
        <v>0.9868607180085185</v>
      </c>
      <c r="AA35" s="60">
        <f t="shared" si="24"/>
        <v>1.395817865063854</v>
      </c>
      <c r="AB35" s="60">
        <f t="shared" si="25"/>
        <v>-435.60885563557235</v>
      </c>
    </row>
    <row r="36" spans="1:28" ht="12.75">
      <c r="A36" s="12" t="s">
        <v>46</v>
      </c>
      <c r="B36" s="1">
        <f>'DATOS MENSUALES'!F222</f>
        <v>1.87996104912</v>
      </c>
      <c r="C36" s="1">
        <f>'DATOS MENSUALES'!F223</f>
        <v>0.52539354254</v>
      </c>
      <c r="D36" s="1">
        <f>'DATOS MENSUALES'!F224</f>
        <v>5.6936242363</v>
      </c>
      <c r="E36" s="1">
        <f>'DATOS MENSUALES'!F225</f>
        <v>2.8307810487</v>
      </c>
      <c r="F36" s="1">
        <f>'DATOS MENSUALES'!F226</f>
        <v>0.37944929628</v>
      </c>
      <c r="G36" s="1">
        <f>'DATOS MENSUALES'!F227</f>
        <v>1.9801122549999999</v>
      </c>
      <c r="H36" s="1">
        <f>'DATOS MENSUALES'!F228</f>
        <v>1.4666141766099998</v>
      </c>
      <c r="I36" s="1">
        <f>'DATOS MENSUALES'!F229</f>
        <v>1.7663635979</v>
      </c>
      <c r="J36" s="1">
        <f>'DATOS MENSUALES'!F230</f>
        <v>0.36606629192</v>
      </c>
      <c r="K36" s="1">
        <f>'DATOS MENSUALES'!F231</f>
        <v>0.051363477899999996</v>
      </c>
      <c r="L36" s="1">
        <f>'DATOS MENSUALES'!F232</f>
        <v>0.67018921403</v>
      </c>
      <c r="M36" s="1">
        <f>'DATOS MENSUALES'!F233</f>
        <v>2.54957731392</v>
      </c>
      <c r="N36" s="1">
        <f t="shared" si="12"/>
        <v>20.15949550022</v>
      </c>
      <c r="O36" s="10"/>
      <c r="P36" s="60">
        <f t="shared" si="13"/>
        <v>1.6712253251466145</v>
      </c>
      <c r="Q36" s="60">
        <f t="shared" si="14"/>
        <v>-0.8479230808909336</v>
      </c>
      <c r="R36" s="60">
        <f t="shared" si="15"/>
        <v>42.73729319125382</v>
      </c>
      <c r="S36" s="60">
        <f t="shared" si="16"/>
        <v>-0.00039227376642849706</v>
      </c>
      <c r="T36" s="60">
        <f t="shared" si="17"/>
        <v>-9.59120402629453</v>
      </c>
      <c r="U36" s="60">
        <f t="shared" si="18"/>
        <v>-0.19184138645876062</v>
      </c>
      <c r="V36" s="60">
        <f t="shared" si="19"/>
        <v>-0.2968491568455603</v>
      </c>
      <c r="W36" s="60">
        <f t="shared" si="20"/>
        <v>0.0007365693158909069</v>
      </c>
      <c r="X36" s="60">
        <f t="shared" si="21"/>
        <v>-0.05558697120753226</v>
      </c>
      <c r="Y36" s="60">
        <f t="shared" si="22"/>
        <v>-0.009220398170440595</v>
      </c>
      <c r="Z36" s="60">
        <f t="shared" si="23"/>
        <v>0.041222307498976686</v>
      </c>
      <c r="AA36" s="60">
        <f t="shared" si="24"/>
        <v>8.280001679978724</v>
      </c>
      <c r="AB36" s="60">
        <f t="shared" si="25"/>
        <v>10.109300137273602</v>
      </c>
    </row>
    <row r="37" spans="1:28" ht="12.75">
      <c r="A37" s="12" t="s">
        <v>47</v>
      </c>
      <c r="B37" s="1">
        <f>'DATOS MENSUALES'!F234</f>
        <v>1.8010879345800002</v>
      </c>
      <c r="C37" s="1">
        <f>'DATOS MENSUALES'!F235</f>
        <v>1.797644509</v>
      </c>
      <c r="D37" s="1">
        <f>'DATOS MENSUALES'!F236</f>
        <v>11.71877897223</v>
      </c>
      <c r="E37" s="1">
        <f>'DATOS MENSUALES'!F237</f>
        <v>7.771769047519999</v>
      </c>
      <c r="F37" s="1">
        <f>'DATOS MENSUALES'!F238</f>
        <v>14.595009358</v>
      </c>
      <c r="G37" s="1">
        <f>'DATOS MENSUALES'!F239</f>
        <v>8.7462269895</v>
      </c>
      <c r="H37" s="1">
        <f>'DATOS MENSUALES'!F240</f>
        <v>1.6811176236</v>
      </c>
      <c r="I37" s="1">
        <f>'DATOS MENSUALES'!F241</f>
        <v>0.59435451075</v>
      </c>
      <c r="J37" s="1">
        <f>'DATOS MENSUALES'!F242</f>
        <v>0.44715404679</v>
      </c>
      <c r="K37" s="1">
        <f>'DATOS MENSUALES'!F243</f>
        <v>0.37903135666</v>
      </c>
      <c r="L37" s="1">
        <f>'DATOS MENSUALES'!F244</f>
        <v>0.47299479019</v>
      </c>
      <c r="M37" s="1">
        <f>'DATOS MENSUALES'!F245</f>
        <v>1.25685070878</v>
      </c>
      <c r="N37" s="1">
        <f t="shared" si="12"/>
        <v>51.2620198476</v>
      </c>
      <c r="O37" s="10"/>
      <c r="P37" s="60">
        <f t="shared" si="13"/>
        <v>1.3596550821593245</v>
      </c>
      <c r="Q37" s="60">
        <f t="shared" si="14"/>
        <v>0.03456788609161248</v>
      </c>
      <c r="R37" s="60">
        <f t="shared" si="15"/>
        <v>863.1830888564369</v>
      </c>
      <c r="S37" s="60">
        <f t="shared" si="16"/>
        <v>115.34376529477585</v>
      </c>
      <c r="T37" s="60">
        <f t="shared" si="17"/>
        <v>1767.5636032670216</v>
      </c>
      <c r="U37" s="60">
        <f t="shared" si="18"/>
        <v>237.10468697432478</v>
      </c>
      <c r="V37" s="60">
        <f t="shared" si="19"/>
        <v>-0.09269988313865125</v>
      </c>
      <c r="W37" s="60">
        <f t="shared" si="20"/>
        <v>-1.265665320931789</v>
      </c>
      <c r="X37" s="60">
        <f t="shared" si="21"/>
        <v>-0.027150281768853222</v>
      </c>
      <c r="Y37" s="60">
        <f t="shared" si="22"/>
        <v>0.0016419971272716878</v>
      </c>
      <c r="Z37" s="60">
        <f t="shared" si="23"/>
        <v>0.0032582082310566645</v>
      </c>
      <c r="AA37" s="60">
        <f t="shared" si="24"/>
        <v>0.38956051610102865</v>
      </c>
      <c r="AB37" s="60">
        <f t="shared" si="25"/>
        <v>36808.9953791621</v>
      </c>
    </row>
    <row r="38" spans="1:28" ht="12.75">
      <c r="A38" s="12" t="s">
        <v>48</v>
      </c>
      <c r="B38" s="1">
        <f>'DATOS MENSUALES'!F246</f>
        <v>3.98310050527</v>
      </c>
      <c r="C38" s="1">
        <f>'DATOS MENSUALES'!F247</f>
        <v>7.87134211616</v>
      </c>
      <c r="D38" s="1">
        <f>'DATOS MENSUALES'!F248</f>
        <v>6.13826689584</v>
      </c>
      <c r="E38" s="1">
        <f>'DATOS MENSUALES'!F249</f>
        <v>9.90843348144</v>
      </c>
      <c r="F38" s="1">
        <f>'DATOS MENSUALES'!F250</f>
        <v>2.5637856766800002</v>
      </c>
      <c r="G38" s="1">
        <f>'DATOS MENSUALES'!F251</f>
        <v>2.2309736274</v>
      </c>
      <c r="H38" s="1">
        <f>'DATOS MENSUALES'!F252</f>
        <v>1.6641750983999999</v>
      </c>
      <c r="I38" s="1">
        <f>'DATOS MENSUALES'!F253</f>
        <v>1.14058898121</v>
      </c>
      <c r="J38" s="1">
        <f>'DATOS MENSUALES'!F254</f>
        <v>0.54541727417</v>
      </c>
      <c r="K38" s="1">
        <f>'DATOS MENSUALES'!F255</f>
        <v>0.1343832016</v>
      </c>
      <c r="L38" s="1">
        <f>'DATOS MENSUALES'!F256</f>
        <v>0.6136330857</v>
      </c>
      <c r="M38" s="1">
        <f>'DATOS MENSUALES'!F257</f>
        <v>1.04859792963</v>
      </c>
      <c r="N38" s="1">
        <f t="shared" si="12"/>
        <v>37.8426978735</v>
      </c>
      <c r="O38" s="10"/>
      <c r="P38" s="60">
        <f t="shared" si="13"/>
        <v>35.6064362688218</v>
      </c>
      <c r="Q38" s="60">
        <f t="shared" si="14"/>
        <v>262.0767283284634</v>
      </c>
      <c r="R38" s="60">
        <f t="shared" si="15"/>
        <v>61.20451203757236</v>
      </c>
      <c r="S38" s="60">
        <f t="shared" si="16"/>
        <v>343.65446072746823</v>
      </c>
      <c r="T38" s="60">
        <f t="shared" si="17"/>
        <v>0.00021244003249313632</v>
      </c>
      <c r="U38" s="60">
        <f t="shared" si="18"/>
        <v>-0.034607587555243555</v>
      </c>
      <c r="V38" s="60">
        <f t="shared" si="19"/>
        <v>-0.10350531648733763</v>
      </c>
      <c r="W38" s="60">
        <f t="shared" si="20"/>
        <v>-0.15352931283440763</v>
      </c>
      <c r="X38" s="60">
        <f t="shared" si="21"/>
        <v>-0.0082782460181257</v>
      </c>
      <c r="Y38" s="60">
        <f t="shared" si="22"/>
        <v>-0.0020325980067508135</v>
      </c>
      <c r="Z38" s="60">
        <f t="shared" si="23"/>
        <v>0.024109440681427657</v>
      </c>
      <c r="AA38" s="60">
        <f t="shared" si="24"/>
        <v>0.14230780796977233</v>
      </c>
      <c r="AB38" s="60">
        <f t="shared" si="25"/>
        <v>7815.9788691658105</v>
      </c>
    </row>
    <row r="39" spans="1:28" ht="12.75">
      <c r="A39" s="12" t="s">
        <v>49</v>
      </c>
      <c r="B39" s="1">
        <f>'DATOS MENSUALES'!F258</f>
        <v>1.5225805510500001</v>
      </c>
      <c r="C39" s="1">
        <f>'DATOS MENSUALES'!F259</f>
        <v>5.35853258824</v>
      </c>
      <c r="D39" s="1">
        <f>'DATOS MENSUALES'!F260</f>
        <v>4.65853986525</v>
      </c>
      <c r="E39" s="1">
        <f>'DATOS MENSUALES'!F261</f>
        <v>5.34239474236</v>
      </c>
      <c r="F39" s="1">
        <f>'DATOS MENSUALES'!F262</f>
        <v>1.16580141546</v>
      </c>
      <c r="G39" s="1">
        <f>'DATOS MENSUALES'!F263</f>
        <v>6.81472810176</v>
      </c>
      <c r="H39" s="1">
        <f>'DATOS MENSUALES'!F264</f>
        <v>3.1152930406</v>
      </c>
      <c r="I39" s="1">
        <f>'DATOS MENSUALES'!F265</f>
        <v>1.16263634786</v>
      </c>
      <c r="J39" s="1">
        <f>'DATOS MENSUALES'!F266</f>
        <v>1.3542896039399999</v>
      </c>
      <c r="K39" s="1">
        <f>'DATOS MENSUALES'!F267</f>
        <v>0.15305511548</v>
      </c>
      <c r="L39" s="1">
        <f>'DATOS MENSUALES'!F268</f>
        <v>0.24960633484</v>
      </c>
      <c r="M39" s="1">
        <f>'DATOS MENSUALES'!F269</f>
        <v>1.56091733889</v>
      </c>
      <c r="N39" s="1">
        <f t="shared" si="12"/>
        <v>32.45837504573</v>
      </c>
      <c r="O39" s="10"/>
      <c r="P39" s="60">
        <f t="shared" si="13"/>
        <v>0.5704046599084681</v>
      </c>
      <c r="Q39" s="60">
        <f t="shared" si="14"/>
        <v>58.711603601097345</v>
      </c>
      <c r="R39" s="60">
        <f t="shared" si="15"/>
        <v>14.908087020079583</v>
      </c>
      <c r="S39" s="60">
        <f t="shared" si="16"/>
        <v>14.498413570630703</v>
      </c>
      <c r="T39" s="60">
        <f t="shared" si="17"/>
        <v>-2.397042495479749</v>
      </c>
      <c r="U39" s="60">
        <f t="shared" si="18"/>
        <v>77.19313860190573</v>
      </c>
      <c r="V39" s="60">
        <f t="shared" si="19"/>
        <v>0.9458031187338573</v>
      </c>
      <c r="W39" s="60">
        <f t="shared" si="20"/>
        <v>-0.13533505267993667</v>
      </c>
      <c r="X39" s="60">
        <f t="shared" si="21"/>
        <v>0.22318460461258854</v>
      </c>
      <c r="Y39" s="60">
        <f t="shared" si="22"/>
        <v>-0.0012597477166454447</v>
      </c>
      <c r="Z39" s="60">
        <f t="shared" si="23"/>
        <v>-0.00042422590578426966</v>
      </c>
      <c r="AA39" s="60">
        <f t="shared" si="24"/>
        <v>1.1068114780652998</v>
      </c>
      <c r="AB39" s="60">
        <f t="shared" si="25"/>
        <v>3024.1766389632944</v>
      </c>
    </row>
    <row r="40" spans="1:28" ht="12.75">
      <c r="A40" s="12" t="s">
        <v>50</v>
      </c>
      <c r="B40" s="1">
        <f>'DATOS MENSUALES'!F270</f>
        <v>1.37675956728</v>
      </c>
      <c r="C40" s="1">
        <f>'DATOS MENSUALES'!F271</f>
        <v>1.6090076197</v>
      </c>
      <c r="D40" s="1">
        <f>'DATOS MENSUALES'!F272</f>
        <v>2.07227103375</v>
      </c>
      <c r="E40" s="1">
        <f>'DATOS MENSUALES'!F273</f>
        <v>5.19616059228</v>
      </c>
      <c r="F40" s="1">
        <f>'DATOS MENSUALES'!F274</f>
        <v>6.4850236044</v>
      </c>
      <c r="G40" s="1">
        <f>'DATOS MENSUALES'!F275</f>
        <v>4.0745952874</v>
      </c>
      <c r="H40" s="1">
        <f>'DATOS MENSUALES'!F276</f>
        <v>3.104579628</v>
      </c>
      <c r="I40" s="1">
        <f>'DATOS MENSUALES'!F277</f>
        <v>1.40201306874</v>
      </c>
      <c r="J40" s="1">
        <f>'DATOS MENSUALES'!F278</f>
        <v>2.4435982173</v>
      </c>
      <c r="K40" s="1">
        <f>'DATOS MENSUALES'!F279</f>
        <v>0.35129752195999997</v>
      </c>
      <c r="L40" s="1">
        <f>'DATOS MENSUALES'!F280</f>
        <v>0.48549542061</v>
      </c>
      <c r="M40" s="1">
        <f>'DATOS MENSUALES'!F281</f>
        <v>1.04830452135</v>
      </c>
      <c r="N40" s="1">
        <f t="shared" si="12"/>
        <v>29.64910608277</v>
      </c>
      <c r="O40" s="10"/>
      <c r="P40" s="60">
        <f t="shared" si="13"/>
        <v>0.3193257059082876</v>
      </c>
      <c r="Q40" s="60">
        <f t="shared" si="14"/>
        <v>0.002578002862365457</v>
      </c>
      <c r="R40" s="60">
        <f t="shared" si="15"/>
        <v>-0.0019580202779342134</v>
      </c>
      <c r="S40" s="60">
        <f t="shared" si="16"/>
        <v>12.043261266435795</v>
      </c>
      <c r="T40" s="60">
        <f t="shared" si="17"/>
        <v>63.08787851733004</v>
      </c>
      <c r="U40" s="60">
        <f t="shared" si="18"/>
        <v>3.4961813441572316</v>
      </c>
      <c r="V40" s="60">
        <f t="shared" si="19"/>
        <v>0.9151716640156158</v>
      </c>
      <c r="W40" s="60">
        <f t="shared" si="20"/>
        <v>-0.02057985845172529</v>
      </c>
      <c r="X40" s="60">
        <f t="shared" si="21"/>
        <v>4.877440308333473</v>
      </c>
      <c r="Y40" s="60">
        <f t="shared" si="22"/>
        <v>0.000734881420652947</v>
      </c>
      <c r="Z40" s="60">
        <f t="shared" si="23"/>
        <v>0.004153872810400869</v>
      </c>
      <c r="AA40" s="60">
        <f t="shared" si="24"/>
        <v>0.14206801560694296</v>
      </c>
      <c r="AB40" s="60">
        <f t="shared" si="25"/>
        <v>1581.9270948884785</v>
      </c>
    </row>
    <row r="41" spans="1:28" ht="12.75">
      <c r="A41" s="12" t="s">
        <v>51</v>
      </c>
      <c r="B41" s="1">
        <f>'DATOS MENSUALES'!F282</f>
        <v>1.0103442383799999</v>
      </c>
      <c r="C41" s="1">
        <f>'DATOS MENSUALES'!F283</f>
        <v>5.170914016439999</v>
      </c>
      <c r="D41" s="1">
        <f>'DATOS MENSUALES'!F284</f>
        <v>8.936621095500001</v>
      </c>
      <c r="E41" s="1">
        <f>'DATOS MENSUALES'!F285</f>
        <v>0.54029354718</v>
      </c>
      <c r="F41" s="1">
        <f>'DATOS MENSUALES'!F286</f>
        <v>5.252553455939999</v>
      </c>
      <c r="G41" s="1">
        <f>'DATOS MENSUALES'!F287</f>
        <v>3.7114812310999996</v>
      </c>
      <c r="H41" s="1">
        <f>'DATOS MENSUALES'!F288</f>
        <v>3.72098059193</v>
      </c>
      <c r="I41" s="1">
        <f>'DATOS MENSUALES'!F289</f>
        <v>0.77021213796</v>
      </c>
      <c r="J41" s="1">
        <f>'DATOS MENSUALES'!F290</f>
        <v>1.1985877629600001</v>
      </c>
      <c r="K41" s="1">
        <f>'DATOS MENSUALES'!F291</f>
        <v>0.30509028485</v>
      </c>
      <c r="L41" s="1">
        <f>'DATOS MENSUALES'!F292</f>
        <v>0.29086412718</v>
      </c>
      <c r="M41" s="1">
        <f>'DATOS MENSUALES'!F293</f>
        <v>0.90936487132</v>
      </c>
      <c r="N41" s="1">
        <f t="shared" si="12"/>
        <v>31.81730736074</v>
      </c>
      <c r="O41" s="10"/>
      <c r="P41" s="60">
        <f t="shared" si="13"/>
        <v>0.03188344501313912</v>
      </c>
      <c r="Q41" s="60">
        <f t="shared" si="14"/>
        <v>50.612942474109545</v>
      </c>
      <c r="R41" s="60">
        <f t="shared" si="15"/>
        <v>306.07923960655023</v>
      </c>
      <c r="S41" s="60">
        <f t="shared" si="16"/>
        <v>-13.206018803635246</v>
      </c>
      <c r="T41" s="60">
        <f t="shared" si="17"/>
        <v>20.761419291029082</v>
      </c>
      <c r="U41" s="60">
        <f t="shared" si="18"/>
        <v>1.5393107948042297</v>
      </c>
      <c r="V41" s="60">
        <f t="shared" si="19"/>
        <v>3.9991254938429615</v>
      </c>
      <c r="W41" s="60">
        <f t="shared" si="20"/>
        <v>-0.7432860379554785</v>
      </c>
      <c r="X41" s="60">
        <f t="shared" si="21"/>
        <v>0.09165951572884444</v>
      </c>
      <c r="Y41" s="60">
        <f t="shared" si="22"/>
        <v>8.538248944896804E-05</v>
      </c>
      <c r="Z41" s="60">
        <f t="shared" si="23"/>
        <v>-3.889365514215259E-05</v>
      </c>
      <c r="AA41" s="60">
        <f t="shared" si="24"/>
        <v>0.056117652086911766</v>
      </c>
      <c r="AB41" s="60">
        <f t="shared" si="25"/>
        <v>2639.553620516184</v>
      </c>
    </row>
    <row r="42" spans="1:28" ht="12.75">
      <c r="A42" s="12" t="s">
        <v>52</v>
      </c>
      <c r="B42" s="1">
        <f>'DATOS MENSUALES'!F294</f>
        <v>1.05550150356</v>
      </c>
      <c r="C42" s="1">
        <f>'DATOS MENSUALES'!F295</f>
        <v>1.24412244878</v>
      </c>
      <c r="D42" s="1">
        <f>'DATOS MENSUALES'!F296</f>
        <v>1.48120215656</v>
      </c>
      <c r="E42" s="1">
        <f>'DATOS MENSUALES'!F297</f>
        <v>3.3117444405</v>
      </c>
      <c r="F42" s="1">
        <f>'DATOS MENSUALES'!F298</f>
        <v>2.15435425009</v>
      </c>
      <c r="G42" s="1">
        <f>'DATOS MENSUALES'!F299</f>
        <v>5.17940343472</v>
      </c>
      <c r="H42" s="1">
        <f>'DATOS MENSUALES'!F300</f>
        <v>1.074630502</v>
      </c>
      <c r="I42" s="1">
        <f>'DATOS MENSUALES'!F301</f>
        <v>0.94528392567</v>
      </c>
      <c r="J42" s="1">
        <f>'DATOS MENSUALES'!F302</f>
        <v>0.55015179468</v>
      </c>
      <c r="K42" s="1">
        <f>'DATOS MENSUALES'!F303</f>
        <v>0.2072116179</v>
      </c>
      <c r="L42" s="1">
        <f>'DATOS MENSUALES'!F304</f>
        <v>0.3861995774</v>
      </c>
      <c r="M42" s="1">
        <f>'DATOS MENSUALES'!F305</f>
        <v>1.29407829929</v>
      </c>
      <c r="N42" s="1">
        <f t="shared" si="12"/>
        <v>18.88388395115</v>
      </c>
      <c r="O42" s="10"/>
      <c r="P42" s="60">
        <f t="shared" si="13"/>
        <v>0.04753688882410328</v>
      </c>
      <c r="Q42" s="60">
        <f t="shared" si="14"/>
        <v>-0.011816079148840574</v>
      </c>
      <c r="R42" s="60">
        <f t="shared" si="15"/>
        <v>-0.36732817136297086</v>
      </c>
      <c r="S42" s="60">
        <f t="shared" si="16"/>
        <v>0.06779765023337195</v>
      </c>
      <c r="T42" s="60">
        <f t="shared" si="17"/>
        <v>-0.042787917743760666</v>
      </c>
      <c r="U42" s="60">
        <f t="shared" si="18"/>
        <v>18.03729708260443</v>
      </c>
      <c r="V42" s="60">
        <f t="shared" si="19"/>
        <v>-1.1878661695422053</v>
      </c>
      <c r="W42" s="60">
        <f t="shared" si="20"/>
        <v>-0.39024809582527037</v>
      </c>
      <c r="X42" s="60">
        <f t="shared" si="21"/>
        <v>-0.007710502586209711</v>
      </c>
      <c r="Y42" s="60">
        <f t="shared" si="22"/>
        <v>-0.00015610775842771917</v>
      </c>
      <c r="Z42" s="60">
        <f t="shared" si="23"/>
        <v>0.00023208894029033713</v>
      </c>
      <c r="AA42" s="60">
        <f t="shared" si="24"/>
        <v>0.4522198002777969</v>
      </c>
      <c r="AB42" s="60">
        <f t="shared" si="25"/>
        <v>0.6970242868544564</v>
      </c>
    </row>
    <row r="43" spans="1:28" ht="12.75">
      <c r="A43" s="12" t="s">
        <v>53</v>
      </c>
      <c r="B43" s="1">
        <f>'DATOS MENSUALES'!F306</f>
        <v>1.5499438211699998</v>
      </c>
      <c r="C43" s="1">
        <f>'DATOS MENSUALES'!F307</f>
        <v>4.44468843721</v>
      </c>
      <c r="D43" s="1">
        <f>'DATOS MENSUALES'!F308</f>
        <v>7.0080348096</v>
      </c>
      <c r="E43" s="1">
        <f>'DATOS MENSUALES'!F309</f>
        <v>14.02459916436</v>
      </c>
      <c r="F43" s="1">
        <f>'DATOS MENSUALES'!F310</f>
        <v>5.0626593065200005</v>
      </c>
      <c r="G43" s="1">
        <f>'DATOS MENSUALES'!F311</f>
        <v>1.6621768061600002</v>
      </c>
      <c r="H43" s="1">
        <f>'DATOS MENSUALES'!F312</f>
        <v>4.43922430175</v>
      </c>
      <c r="I43" s="1">
        <f>'DATOS MENSUALES'!F313</f>
        <v>1.49180216844</v>
      </c>
      <c r="J43" s="1">
        <f>'DATOS MENSUALES'!F314</f>
        <v>1.7524312868</v>
      </c>
      <c r="K43" s="1">
        <f>'DATOS MENSUALES'!F315</f>
        <v>0.26073029092</v>
      </c>
      <c r="L43" s="1">
        <f>'DATOS MENSUALES'!F316</f>
        <v>0.15315081162000002</v>
      </c>
      <c r="M43" s="1">
        <f>'DATOS MENSUALES'!F317</f>
        <v>0.50240044074</v>
      </c>
      <c r="N43" s="1">
        <f t="shared" si="12"/>
        <v>42.35184164529</v>
      </c>
      <c r="O43" s="10"/>
      <c r="P43" s="60">
        <f t="shared" si="13"/>
        <v>0.6287485165488483</v>
      </c>
      <c r="Q43" s="60">
        <f t="shared" si="14"/>
        <v>26.27220704407325</v>
      </c>
      <c r="R43" s="60">
        <f t="shared" si="15"/>
        <v>111.3304172169409</v>
      </c>
      <c r="S43" s="60">
        <f t="shared" si="16"/>
        <v>1375.2650711483102</v>
      </c>
      <c r="T43" s="60">
        <f t="shared" si="17"/>
        <v>16.748570324055184</v>
      </c>
      <c r="U43" s="60">
        <f t="shared" si="18"/>
        <v>-0.7161399535104398</v>
      </c>
      <c r="V43" s="60">
        <f t="shared" si="19"/>
        <v>12.25495745818369</v>
      </c>
      <c r="W43" s="60">
        <f t="shared" si="20"/>
        <v>-0.0062550330631595645</v>
      </c>
      <c r="X43" s="60">
        <f t="shared" si="21"/>
        <v>1.0142319988586916</v>
      </c>
      <c r="Y43" s="60">
        <f t="shared" si="22"/>
        <v>-3.45966637279659E-11</v>
      </c>
      <c r="Z43" s="60">
        <f t="shared" si="23"/>
        <v>-0.005052550749195464</v>
      </c>
      <c r="AA43" s="60">
        <f t="shared" si="24"/>
        <v>-1.4015741575058082E-05</v>
      </c>
      <c r="AB43" s="60">
        <f t="shared" si="25"/>
        <v>14445.849853438316</v>
      </c>
    </row>
    <row r="44" spans="1:28" ht="12.75">
      <c r="A44" s="12" t="s">
        <v>54</v>
      </c>
      <c r="B44" s="1">
        <f>'DATOS MENSUALES'!F318</f>
        <v>2.0533861047</v>
      </c>
      <c r="C44" s="1">
        <f>'DATOS MENSUALES'!F319</f>
        <v>5.851434574</v>
      </c>
      <c r="D44" s="1">
        <f>'DATOS MENSUALES'!F320</f>
        <v>1.2317096688</v>
      </c>
      <c r="E44" s="1">
        <f>'DATOS MENSUALES'!F321</f>
        <v>3.4279265185200005</v>
      </c>
      <c r="F44" s="1">
        <f>'DATOS MENSUALES'!F322</f>
        <v>2.169018621</v>
      </c>
      <c r="G44" s="1">
        <f>'DATOS MENSUALES'!F323</f>
        <v>2.74872211992</v>
      </c>
      <c r="H44" s="1">
        <f>'DATOS MENSUALES'!F324</f>
        <v>2.2189161449199997</v>
      </c>
      <c r="I44" s="1">
        <f>'DATOS MENSUALES'!F325</f>
        <v>3.15146951925</v>
      </c>
      <c r="J44" s="1">
        <f>'DATOS MENSUALES'!F326</f>
        <v>0.51862373134</v>
      </c>
      <c r="K44" s="1">
        <f>'DATOS MENSUALES'!F327</f>
        <v>0.26117352348</v>
      </c>
      <c r="L44" s="1">
        <f>'DATOS MENSUALES'!F328</f>
        <v>0.47834811072</v>
      </c>
      <c r="M44" s="1">
        <f>'DATOS MENSUALES'!F329</f>
        <v>0.22409992425</v>
      </c>
      <c r="N44" s="1">
        <f t="shared" si="12"/>
        <v>24.3348285609</v>
      </c>
      <c r="O44" s="10"/>
      <c r="P44" s="60">
        <f t="shared" si="13"/>
        <v>2.51621154733431</v>
      </c>
      <c r="Q44" s="60">
        <f t="shared" si="14"/>
        <v>84.00148529476283</v>
      </c>
      <c r="R44" s="60">
        <f t="shared" si="15"/>
        <v>-0.900493186824886</v>
      </c>
      <c r="S44" s="60">
        <f t="shared" si="16"/>
        <v>0.1438303184545099</v>
      </c>
      <c r="T44" s="60">
        <f t="shared" si="17"/>
        <v>-0.03762855059503381</v>
      </c>
      <c r="U44" s="60">
        <f t="shared" si="18"/>
        <v>0.00706340391280523</v>
      </c>
      <c r="V44" s="60">
        <f t="shared" si="19"/>
        <v>0.0006189257634579797</v>
      </c>
      <c r="W44" s="60">
        <f t="shared" si="20"/>
        <v>3.211765066765252</v>
      </c>
      <c r="X44" s="60">
        <f t="shared" si="21"/>
        <v>-0.012022505769704844</v>
      </c>
      <c r="Y44" s="60">
        <f t="shared" si="22"/>
        <v>1.6175709889650816E-12</v>
      </c>
      <c r="Z44" s="60">
        <f t="shared" si="23"/>
        <v>0.0036240712431567486</v>
      </c>
      <c r="AA44" s="60">
        <f t="shared" si="24"/>
        <v>-0.027656207124271373</v>
      </c>
      <c r="AB44" s="60">
        <f t="shared" si="25"/>
        <v>254.54943867365319</v>
      </c>
    </row>
    <row r="45" spans="1:28" ht="12.75">
      <c r="A45" s="12" t="s">
        <v>55</v>
      </c>
      <c r="B45" s="1">
        <f>'DATOS MENSUALES'!F330</f>
        <v>1.3346805744</v>
      </c>
      <c r="C45" s="1">
        <f>'DATOS MENSUALES'!F331</f>
        <v>3.82217403575</v>
      </c>
      <c r="D45" s="1">
        <f>'DATOS MENSUALES'!F332</f>
        <v>1.96003493184</v>
      </c>
      <c r="E45" s="1">
        <f>'DATOS MENSUALES'!F333</f>
        <v>1.18268663766</v>
      </c>
      <c r="F45" s="1">
        <f>'DATOS MENSUALES'!F334</f>
        <v>3.35282415195</v>
      </c>
      <c r="G45" s="1">
        <f>'DATOS MENSUALES'!F335</f>
        <v>3.31729261044</v>
      </c>
      <c r="H45" s="1">
        <f>'DATOS MENSUALES'!F336</f>
        <v>2.60673095995</v>
      </c>
      <c r="I45" s="1">
        <f>'DATOS MENSUALES'!F337</f>
        <v>3.01869665264</v>
      </c>
      <c r="J45" s="1">
        <f>'DATOS MENSUALES'!F338</f>
        <v>0.371293801</v>
      </c>
      <c r="K45" s="1">
        <f>'DATOS MENSUALES'!F339</f>
        <v>0.24081432146999998</v>
      </c>
      <c r="L45" s="1">
        <f>'DATOS MENSUALES'!F340</f>
        <v>0.48008373341</v>
      </c>
      <c r="M45" s="1">
        <f>'DATOS MENSUALES'!F341</f>
        <v>0.8624653752</v>
      </c>
      <c r="N45" s="1">
        <f t="shared" si="12"/>
        <v>22.54977778571</v>
      </c>
      <c r="O45" s="10"/>
      <c r="P45" s="60">
        <f t="shared" si="13"/>
        <v>0.26390587860114123</v>
      </c>
      <c r="Q45" s="60">
        <f t="shared" si="14"/>
        <v>12.982587607356804</v>
      </c>
      <c r="R45" s="60">
        <f t="shared" si="15"/>
        <v>-0.013369503213804222</v>
      </c>
      <c r="S45" s="60">
        <f t="shared" si="16"/>
        <v>-5.099972782007557</v>
      </c>
      <c r="T45" s="60">
        <f t="shared" si="17"/>
        <v>0.611326728907164</v>
      </c>
      <c r="U45" s="60">
        <f t="shared" si="18"/>
        <v>0.43973788883560994</v>
      </c>
      <c r="V45" s="60">
        <f t="shared" si="19"/>
        <v>0.10584779957837405</v>
      </c>
      <c r="W45" s="60">
        <f t="shared" si="20"/>
        <v>2.4203719936372936</v>
      </c>
      <c r="X45" s="60">
        <f t="shared" si="21"/>
        <v>-0.05333393007682945</v>
      </c>
      <c r="Y45" s="60">
        <f t="shared" si="22"/>
        <v>-8.293700252266137E-06</v>
      </c>
      <c r="Z45" s="60">
        <f t="shared" si="23"/>
        <v>0.0037483143860251524</v>
      </c>
      <c r="AA45" s="60">
        <f t="shared" si="24"/>
        <v>0.0379176416889598</v>
      </c>
      <c r="AB45" s="60">
        <f t="shared" si="25"/>
        <v>94.35408454733775</v>
      </c>
    </row>
    <row r="46" spans="1:28" ht="12.75">
      <c r="A46" s="12" t="s">
        <v>56</v>
      </c>
      <c r="B46" s="1">
        <f>'DATOS MENSUALES'!F342</f>
        <v>0.34027983462</v>
      </c>
      <c r="C46" s="1">
        <f>'DATOS MENSUALES'!F343</f>
        <v>1.6697642670900001</v>
      </c>
      <c r="D46" s="1">
        <f>'DATOS MENSUALES'!F344</f>
        <v>3.87946492942</v>
      </c>
      <c r="E46" s="1">
        <f>'DATOS MENSUALES'!F345</f>
        <v>2.4815526705</v>
      </c>
      <c r="F46" s="1">
        <f>'DATOS MENSUALES'!F346</f>
        <v>1.27871625813</v>
      </c>
      <c r="G46" s="1">
        <f>'DATOS MENSUALES'!F347</f>
        <v>8.325669897080001</v>
      </c>
      <c r="H46" s="1">
        <f>'DATOS MENSUALES'!F348</f>
        <v>1.72609542609</v>
      </c>
      <c r="I46" s="1">
        <f>'DATOS MENSUALES'!F349</f>
        <v>4.17880172939</v>
      </c>
      <c r="J46" s="1">
        <f>'DATOS MENSUALES'!F350</f>
        <v>1.23109261634</v>
      </c>
      <c r="K46" s="1">
        <f>'DATOS MENSUALES'!F351</f>
        <v>0.26593993624</v>
      </c>
      <c r="L46" s="1">
        <f>'DATOS MENSUALES'!F352</f>
        <v>0.1556267814</v>
      </c>
      <c r="M46" s="1">
        <f>'DATOS MENSUALES'!F353</f>
        <v>1.34593371402</v>
      </c>
      <c r="N46" s="1">
        <f t="shared" si="12"/>
        <v>26.87893806032</v>
      </c>
      <c r="O46" s="10"/>
      <c r="P46" s="60">
        <f t="shared" si="13"/>
        <v>-0.043975807850747985</v>
      </c>
      <c r="Q46" s="60">
        <f t="shared" si="14"/>
        <v>0.0077476581772001635</v>
      </c>
      <c r="R46" s="60">
        <f t="shared" si="15"/>
        <v>4.75934665434387</v>
      </c>
      <c r="S46" s="60">
        <f t="shared" si="16"/>
        <v>-0.07538222733179047</v>
      </c>
      <c r="T46" s="60">
        <f t="shared" si="17"/>
        <v>-1.8400708950124065</v>
      </c>
      <c r="U46" s="60">
        <f t="shared" si="18"/>
        <v>191.98187267203016</v>
      </c>
      <c r="V46" s="60">
        <f t="shared" si="19"/>
        <v>-0.06771765377020274</v>
      </c>
      <c r="W46" s="60">
        <f t="shared" si="20"/>
        <v>15.676592068310432</v>
      </c>
      <c r="X46" s="60">
        <f t="shared" si="21"/>
        <v>0.11294684859944515</v>
      </c>
      <c r="Y46" s="60">
        <f t="shared" si="22"/>
        <v>1.1648597196394928E-07</v>
      </c>
      <c r="Z46" s="60">
        <f t="shared" si="23"/>
        <v>-0.004836978857566719</v>
      </c>
      <c r="AA46" s="60">
        <f t="shared" si="24"/>
        <v>0.5502045334857059</v>
      </c>
      <c r="AB46" s="60">
        <f t="shared" si="25"/>
        <v>700.6288705971803</v>
      </c>
    </row>
    <row r="47" spans="1:28" ht="12.75">
      <c r="A47" s="12" t="s">
        <v>57</v>
      </c>
      <c r="B47" s="1">
        <f>'DATOS MENSUALES'!F354</f>
        <v>0.60394844034</v>
      </c>
      <c r="C47" s="1">
        <f>'DATOS MENSUALES'!F355</f>
        <v>1.60809224112</v>
      </c>
      <c r="D47" s="1">
        <f>'DATOS MENSUALES'!F356</f>
        <v>1.7497965068</v>
      </c>
      <c r="E47" s="1">
        <f>'DATOS MENSUALES'!F357</f>
        <v>5.59724380314</v>
      </c>
      <c r="F47" s="1">
        <f>'DATOS MENSUALES'!F358</f>
        <v>1.15686048544</v>
      </c>
      <c r="G47" s="1">
        <f>'DATOS MENSUALES'!F359</f>
        <v>1.8002467364</v>
      </c>
      <c r="H47" s="1">
        <f>'DATOS MENSUALES'!F360</f>
        <v>0.88231599092</v>
      </c>
      <c r="I47" s="1">
        <f>'DATOS MENSUALES'!F361</f>
        <v>2.82859190925</v>
      </c>
      <c r="J47" s="1">
        <f>'DATOS MENSUALES'!F362</f>
        <v>0.81382265278</v>
      </c>
      <c r="K47" s="1">
        <f>'DATOS MENSUALES'!F363</f>
        <v>0.438148668</v>
      </c>
      <c r="L47" s="1">
        <f>'DATOS MENSUALES'!F364</f>
        <v>0.74607043016</v>
      </c>
      <c r="M47" s="1">
        <f>'DATOS MENSUALES'!F365</f>
        <v>0.52492809486</v>
      </c>
      <c r="N47" s="1">
        <f t="shared" si="12"/>
        <v>18.75006595921</v>
      </c>
      <c r="O47" s="10"/>
      <c r="P47" s="60">
        <f t="shared" si="13"/>
        <v>-0.0007121581752319813</v>
      </c>
      <c r="Q47" s="60">
        <f t="shared" si="14"/>
        <v>0.0025267157294211317</v>
      </c>
      <c r="R47" s="60">
        <f t="shared" si="15"/>
        <v>-0.08966206431089176</v>
      </c>
      <c r="S47" s="60">
        <f t="shared" si="16"/>
        <v>19.535955302570148</v>
      </c>
      <c r="T47" s="60">
        <f t="shared" si="17"/>
        <v>-2.4454061690181117</v>
      </c>
      <c r="U47" s="60">
        <f t="shared" si="18"/>
        <v>-0.43312185999823544</v>
      </c>
      <c r="V47" s="60">
        <f t="shared" si="19"/>
        <v>-1.9595973244147533</v>
      </c>
      <c r="W47" s="60">
        <f t="shared" si="20"/>
        <v>1.5309696789841163</v>
      </c>
      <c r="X47" s="60">
        <f t="shared" si="21"/>
        <v>0.0002889756902238132</v>
      </c>
      <c r="Y47" s="60">
        <f t="shared" si="22"/>
        <v>0.005553934335525011</v>
      </c>
      <c r="Z47" s="60">
        <f t="shared" si="23"/>
        <v>0.07479142590775659</v>
      </c>
      <c r="AA47" s="60">
        <f t="shared" si="24"/>
        <v>-3.965306445756029E-09</v>
      </c>
      <c r="AB47" s="60">
        <f t="shared" si="25"/>
        <v>0.4266619639834204</v>
      </c>
    </row>
    <row r="48" spans="1:28" ht="12.75">
      <c r="A48" s="12" t="s">
        <v>58</v>
      </c>
      <c r="B48" s="1">
        <f>'DATOS MENSUALES'!F366</f>
        <v>0.36547422912</v>
      </c>
      <c r="C48" s="1">
        <f>'DATOS MENSUALES'!F367</f>
        <v>1.7621474812</v>
      </c>
      <c r="D48" s="1">
        <f>'DATOS MENSUALES'!F368</f>
        <v>1.5443230399</v>
      </c>
      <c r="E48" s="1">
        <f>'DATOS MENSUALES'!F369</f>
        <v>3.05444258373</v>
      </c>
      <c r="F48" s="1">
        <f>'DATOS MENSUALES'!F370</f>
        <v>0.8906175936</v>
      </c>
      <c r="G48" s="1">
        <f>'DATOS MENSUALES'!F371</f>
        <v>1.552090176</v>
      </c>
      <c r="H48" s="1">
        <f>'DATOS MENSUALES'!F372</f>
        <v>3.04571194536</v>
      </c>
      <c r="I48" s="1">
        <f>'DATOS MENSUALES'!F373</f>
        <v>3.9323146704000003</v>
      </c>
      <c r="J48" s="1">
        <f>'DATOS MENSUALES'!F374</f>
        <v>1.8872268651500002</v>
      </c>
      <c r="K48" s="1">
        <f>'DATOS MENSUALES'!F375</f>
        <v>0.29931537931999996</v>
      </c>
      <c r="L48" s="1">
        <f>'DATOS MENSUALES'!F376</f>
        <v>0.20475825293</v>
      </c>
      <c r="M48" s="1">
        <f>'DATOS MENSUALES'!F377</f>
        <v>0.38005435083</v>
      </c>
      <c r="N48" s="1">
        <f t="shared" si="12"/>
        <v>18.91847656754</v>
      </c>
      <c r="O48" s="10"/>
      <c r="P48" s="60">
        <f t="shared" si="13"/>
        <v>-0.03521521631542314</v>
      </c>
      <c r="Q48" s="60">
        <f t="shared" si="14"/>
        <v>0.024454115927599097</v>
      </c>
      <c r="R48" s="60">
        <f t="shared" si="15"/>
        <v>-0.27851203623522897</v>
      </c>
      <c r="S48" s="60">
        <f t="shared" si="16"/>
        <v>0.0034060358036708937</v>
      </c>
      <c r="T48" s="60">
        <f t="shared" si="17"/>
        <v>-4.2005536471027645</v>
      </c>
      <c r="U48" s="60">
        <f t="shared" si="18"/>
        <v>-1.0143571727080032</v>
      </c>
      <c r="V48" s="60">
        <f t="shared" si="19"/>
        <v>0.7585922348220829</v>
      </c>
      <c r="W48" s="60">
        <f t="shared" si="20"/>
        <v>11.485986344367282</v>
      </c>
      <c r="X48" s="60">
        <f t="shared" si="21"/>
        <v>1.4796626461849678</v>
      </c>
      <c r="Y48" s="60">
        <f t="shared" si="22"/>
        <v>5.600272030740428E-05</v>
      </c>
      <c r="Z48" s="60">
        <f t="shared" si="23"/>
        <v>-0.001727444372301705</v>
      </c>
      <c r="AA48" s="60">
        <f t="shared" si="24"/>
        <v>-0.0031414223591988756</v>
      </c>
      <c r="AB48" s="60">
        <f t="shared" si="25"/>
        <v>0.7818323640469869</v>
      </c>
    </row>
    <row r="49" spans="1:28" ht="12.75">
      <c r="A49" s="12" t="s">
        <v>59</v>
      </c>
      <c r="B49" s="1">
        <f>'DATOS MENSUALES'!F378</f>
        <v>0.2463523554</v>
      </c>
      <c r="C49" s="1">
        <f>'DATOS MENSUALES'!F379</f>
        <v>1.05607931856</v>
      </c>
      <c r="D49" s="1">
        <f>'DATOS MENSUALES'!F380</f>
        <v>1.43796634564</v>
      </c>
      <c r="E49" s="1">
        <f>'DATOS MENSUALES'!F381</f>
        <v>0.9110320272000001</v>
      </c>
      <c r="F49" s="1">
        <f>'DATOS MENSUALES'!F382</f>
        <v>8.453065627520001</v>
      </c>
      <c r="G49" s="1">
        <f>'DATOS MENSUALES'!F383</f>
        <v>7.0656710286</v>
      </c>
      <c r="H49" s="1">
        <f>'DATOS MENSUALES'!F384</f>
        <v>2.4071785549999998</v>
      </c>
      <c r="I49" s="1">
        <f>'DATOS MENSUALES'!F385</f>
        <v>2.3276857619599998</v>
      </c>
      <c r="J49" s="1">
        <f>'DATOS MENSUALES'!F386</f>
        <v>0.90774403694</v>
      </c>
      <c r="K49" s="1">
        <f>'DATOS MENSUALES'!F387</f>
        <v>0.91061188596</v>
      </c>
      <c r="L49" s="1">
        <f>'DATOS MENSUALES'!F388</f>
        <v>0.8945231783500001</v>
      </c>
      <c r="M49" s="1">
        <f>'DATOS MENSUALES'!F389</f>
        <v>1.42716318252</v>
      </c>
      <c r="N49" s="1">
        <f t="shared" si="12"/>
        <v>28.04507330365</v>
      </c>
      <c r="O49" s="10"/>
      <c r="P49" s="60">
        <f t="shared" si="13"/>
        <v>-0.0892532550374269</v>
      </c>
      <c r="Q49" s="60">
        <f t="shared" si="14"/>
        <v>-0.07189285613516085</v>
      </c>
      <c r="R49" s="60">
        <f t="shared" si="15"/>
        <v>-0.437952769447551</v>
      </c>
      <c r="S49" s="60">
        <f t="shared" si="16"/>
        <v>-7.9157237102458895</v>
      </c>
      <c r="T49" s="60">
        <f t="shared" si="17"/>
        <v>210.53321718307848</v>
      </c>
      <c r="U49" s="60">
        <f t="shared" si="18"/>
        <v>91.66173479337964</v>
      </c>
      <c r="V49" s="60">
        <f t="shared" si="19"/>
        <v>0.02045467338287739</v>
      </c>
      <c r="W49" s="60">
        <f t="shared" si="20"/>
        <v>0.276699505302664</v>
      </c>
      <c r="X49" s="60">
        <f t="shared" si="21"/>
        <v>0.004098644063130778</v>
      </c>
      <c r="Y49" s="60">
        <f t="shared" si="22"/>
        <v>0.2740622976080355</v>
      </c>
      <c r="Z49" s="60">
        <f t="shared" si="23"/>
        <v>0.1849764949260034</v>
      </c>
      <c r="AA49" s="60">
        <f t="shared" si="24"/>
        <v>0.7305862121318059</v>
      </c>
      <c r="AB49" s="60">
        <f t="shared" si="25"/>
        <v>1014.4187709728585</v>
      </c>
    </row>
    <row r="50" spans="1:28" ht="12.75">
      <c r="A50" s="12" t="s">
        <v>60</v>
      </c>
      <c r="B50" s="1">
        <f>'DATOS MENSUALES'!F390</f>
        <v>1.71027581322</v>
      </c>
      <c r="C50" s="1">
        <f>'DATOS MENSUALES'!F391</f>
        <v>3.00712665201</v>
      </c>
      <c r="D50" s="1">
        <f>'DATOS MENSUALES'!F392</f>
        <v>3.31320517178</v>
      </c>
      <c r="E50" s="1">
        <f>'DATOS MENSUALES'!F393</f>
        <v>1.6787281584</v>
      </c>
      <c r="F50" s="1">
        <f>'DATOS MENSUALES'!F394</f>
        <v>1.1878196259</v>
      </c>
      <c r="G50" s="1">
        <f>'DATOS MENSUALES'!F395</f>
        <v>1.52811515518</v>
      </c>
      <c r="H50" s="1">
        <f>'DATOS MENSUALES'!F396</f>
        <v>1.1670683134500002</v>
      </c>
      <c r="I50" s="1">
        <f>'DATOS MENSUALES'!F397</f>
        <v>1.4469039449799999</v>
      </c>
      <c r="J50" s="1">
        <f>'DATOS MENSUALES'!F398</f>
        <v>1.5764997376</v>
      </c>
      <c r="K50" s="1">
        <f>'DATOS MENSUALES'!F399</f>
        <v>0.53589241926</v>
      </c>
      <c r="L50" s="1">
        <f>'DATOS MENSUALES'!F400</f>
        <v>0.5926322638</v>
      </c>
      <c r="M50" s="1">
        <f>'DATOS MENSUALES'!F401</f>
        <v>0.19521944516</v>
      </c>
      <c r="N50" s="1">
        <f t="shared" si="12"/>
        <v>17.939486700739998</v>
      </c>
      <c r="O50" s="10"/>
      <c r="P50" s="60">
        <f t="shared" si="13"/>
        <v>1.0519521520318624</v>
      </c>
      <c r="Q50" s="60">
        <f t="shared" si="14"/>
        <v>3.618481127069016</v>
      </c>
      <c r="R50" s="60">
        <f t="shared" si="15"/>
        <v>1.389293035364289</v>
      </c>
      <c r="S50" s="60">
        <f t="shared" si="16"/>
        <v>-1.8394185164038406</v>
      </c>
      <c r="T50" s="60">
        <f t="shared" si="17"/>
        <v>-2.2806685532391335</v>
      </c>
      <c r="U50" s="60">
        <f t="shared" si="18"/>
        <v>-1.0887154244052009</v>
      </c>
      <c r="V50" s="60">
        <f t="shared" si="19"/>
        <v>-0.9031848710209777</v>
      </c>
      <c r="W50" s="60">
        <f t="shared" si="20"/>
        <v>-0.012032481670629295</v>
      </c>
      <c r="X50" s="60">
        <f t="shared" si="21"/>
        <v>0.5692901865092939</v>
      </c>
      <c r="Y50" s="60">
        <f t="shared" si="22"/>
        <v>0.020759753832223178</v>
      </c>
      <c r="Z50" s="60">
        <f t="shared" si="23"/>
        <v>0.019224466802492075</v>
      </c>
      <c r="AA50" s="60">
        <f t="shared" si="24"/>
        <v>-0.036360569387305974</v>
      </c>
      <c r="AB50" s="60">
        <f t="shared" si="25"/>
        <v>-0.00019263189022518162</v>
      </c>
    </row>
    <row r="51" spans="1:28" ht="12.75">
      <c r="A51" s="12" t="s">
        <v>61</v>
      </c>
      <c r="B51" s="1">
        <f>'DATOS MENSUALES'!F402</f>
        <v>0.87246774329</v>
      </c>
      <c r="C51" s="1">
        <f>'DATOS MENSUALES'!F403</f>
        <v>1.20650277738</v>
      </c>
      <c r="D51" s="1">
        <f>'DATOS MENSUALES'!F404</f>
        <v>1.6506885729</v>
      </c>
      <c r="E51" s="1">
        <f>'DATOS MENSUALES'!F405</f>
        <v>4.08178144253</v>
      </c>
      <c r="F51" s="1">
        <f>'DATOS MENSUALES'!F406</f>
        <v>4.33312179573</v>
      </c>
      <c r="G51" s="1">
        <f>'DATOS MENSUALES'!F407</f>
        <v>4.540502946</v>
      </c>
      <c r="H51" s="1">
        <f>'DATOS MENSUALES'!F408</f>
        <v>1.9574937813600002</v>
      </c>
      <c r="I51" s="1">
        <f>'DATOS MENSUALES'!F409</f>
        <v>1.62506308728</v>
      </c>
      <c r="J51" s="1">
        <f>'DATOS MENSUALES'!F410</f>
        <v>0.65051153376</v>
      </c>
      <c r="K51" s="1">
        <f>'DATOS MENSUALES'!F411</f>
        <v>0.47898694403</v>
      </c>
      <c r="L51" s="1">
        <f>'DATOS MENSUALES'!F412</f>
        <v>0.4798983057</v>
      </c>
      <c r="M51" s="1">
        <f>'DATOS MENSUALES'!F413</f>
        <v>0.40078224271999996</v>
      </c>
      <c r="N51" s="1">
        <f t="shared" si="12"/>
        <v>22.27780117268</v>
      </c>
      <c r="O51" s="10"/>
      <c r="P51" s="60">
        <f t="shared" si="13"/>
        <v>0.005756299018701503</v>
      </c>
      <c r="Q51" s="60">
        <f t="shared" si="14"/>
        <v>-0.018691242362810664</v>
      </c>
      <c r="R51" s="60">
        <f t="shared" si="15"/>
        <v>-0.16338635283013145</v>
      </c>
      <c r="S51" s="60">
        <f t="shared" si="16"/>
        <v>1.633847822922206</v>
      </c>
      <c r="T51" s="60">
        <f t="shared" si="17"/>
        <v>6.118492603442248</v>
      </c>
      <c r="U51" s="60">
        <f t="shared" si="18"/>
        <v>7.8053968252609955</v>
      </c>
      <c r="V51" s="60">
        <f t="shared" si="19"/>
        <v>-0.005470517753126726</v>
      </c>
      <c r="W51" s="60">
        <f t="shared" si="20"/>
        <v>-0.00013257367216765935</v>
      </c>
      <c r="X51" s="60">
        <f t="shared" si="21"/>
        <v>-0.000918275705474181</v>
      </c>
      <c r="Y51" s="60">
        <f t="shared" si="22"/>
        <v>0.01035037026762694</v>
      </c>
      <c r="Z51" s="60">
        <f t="shared" si="23"/>
        <v>0.0037349072903664687</v>
      </c>
      <c r="AA51" s="60">
        <f t="shared" si="24"/>
        <v>-0.0019874799772977504</v>
      </c>
      <c r="AB51" s="60">
        <f t="shared" si="25"/>
        <v>78.43360078829299</v>
      </c>
    </row>
    <row r="52" spans="1:28" ht="12.75">
      <c r="A52" s="12" t="s">
        <v>62</v>
      </c>
      <c r="B52" s="1">
        <f>'DATOS MENSUALES'!F414</f>
        <v>0.7527123498</v>
      </c>
      <c r="C52" s="1">
        <f>'DATOS MENSUALES'!F415</f>
        <v>1.28114491675</v>
      </c>
      <c r="D52" s="1">
        <f>'DATOS MENSUALES'!F416</f>
        <v>0.64531249993</v>
      </c>
      <c r="E52" s="1">
        <f>'DATOS MENSUALES'!F417</f>
        <v>2.63379175109</v>
      </c>
      <c r="F52" s="1">
        <f>'DATOS MENSUALES'!F418</f>
        <v>1.4933987370000001</v>
      </c>
      <c r="G52" s="1">
        <f>'DATOS MENSUALES'!F419</f>
        <v>2.37360350397</v>
      </c>
      <c r="H52" s="1">
        <f>'DATOS MENSUALES'!F420</f>
        <v>2.762091966</v>
      </c>
      <c r="I52" s="1">
        <f>'DATOS MENSUALES'!F421</f>
        <v>2.0398557621</v>
      </c>
      <c r="J52" s="1">
        <f>'DATOS MENSUALES'!F422</f>
        <v>2.17249672007</v>
      </c>
      <c r="K52" s="1">
        <f>'DATOS MENSUALES'!F423</f>
        <v>0.1519244475</v>
      </c>
      <c r="L52" s="1">
        <f>'DATOS MENSUALES'!F424</f>
        <v>0.34959519815999995</v>
      </c>
      <c r="M52" s="1">
        <f>'DATOS MENSUALES'!F425</f>
        <v>0.68507292672</v>
      </c>
      <c r="N52" s="1">
        <f t="shared" si="12"/>
        <v>17.341000779090002</v>
      </c>
      <c r="O52" s="10"/>
      <c r="P52" s="60">
        <f t="shared" si="13"/>
        <v>0.00021024574006110391</v>
      </c>
      <c r="Q52" s="60">
        <f t="shared" si="14"/>
        <v>-0.006939968024874158</v>
      </c>
      <c r="R52" s="60">
        <f t="shared" si="15"/>
        <v>-3.7387629991858615</v>
      </c>
      <c r="S52" s="60">
        <f t="shared" si="16"/>
        <v>-0.019725117765732554</v>
      </c>
      <c r="T52" s="60">
        <f t="shared" si="17"/>
        <v>-1.0325010651639945</v>
      </c>
      <c r="U52" s="60">
        <f t="shared" si="18"/>
        <v>-0.0061536052423921735</v>
      </c>
      <c r="V52" s="60">
        <f t="shared" si="19"/>
        <v>0.24814284633987957</v>
      </c>
      <c r="W52" s="60">
        <f t="shared" si="20"/>
        <v>0.04815011715553472</v>
      </c>
      <c r="X52" s="60">
        <f t="shared" si="21"/>
        <v>2.892343880680152</v>
      </c>
      <c r="Y52" s="60">
        <f t="shared" si="22"/>
        <v>-0.0012997284526819661</v>
      </c>
      <c r="Z52" s="60">
        <f t="shared" si="23"/>
        <v>1.5345079103666908E-05</v>
      </c>
      <c r="AA52" s="60">
        <f t="shared" si="24"/>
        <v>0.003986553720048233</v>
      </c>
      <c r="AB52" s="60">
        <f t="shared" si="25"/>
        <v>-0.2826092381162147</v>
      </c>
    </row>
    <row r="53" spans="1:28" ht="12.75">
      <c r="A53" s="12" t="s">
        <v>63</v>
      </c>
      <c r="B53" s="1">
        <f>'DATOS MENSUALES'!F426</f>
        <v>0.38848115664000005</v>
      </c>
      <c r="C53" s="1">
        <f>'DATOS MENSUALES'!F427</f>
        <v>0.8361762428599999</v>
      </c>
      <c r="D53" s="1">
        <f>'DATOS MENSUALES'!F428</f>
        <v>1.31167483804</v>
      </c>
      <c r="E53" s="1">
        <f>'DATOS MENSUALES'!F429</f>
        <v>0.72492992152</v>
      </c>
      <c r="F53" s="1">
        <f>'DATOS MENSUALES'!F430</f>
        <v>0.57053275372</v>
      </c>
      <c r="G53" s="1">
        <f>'DATOS MENSUALES'!F431</f>
        <v>1.7551251006500002</v>
      </c>
      <c r="H53" s="1">
        <f>'DATOS MENSUALES'!F432</f>
        <v>2.01668890332</v>
      </c>
      <c r="I53" s="1">
        <f>'DATOS MENSUALES'!F433</f>
        <v>1.3692098069999998</v>
      </c>
      <c r="J53" s="1">
        <f>'DATOS MENSUALES'!F434</f>
        <v>0.39450672719999996</v>
      </c>
      <c r="K53" s="1">
        <f>'DATOS MENSUALES'!F435</f>
        <v>0.71710139927</v>
      </c>
      <c r="L53" s="1">
        <f>'DATOS MENSUALES'!F436</f>
        <v>0.6348441918000001</v>
      </c>
      <c r="M53" s="1">
        <f>'DATOS MENSUALES'!F437</f>
        <v>1.0984455958</v>
      </c>
      <c r="N53" s="1">
        <f t="shared" si="12"/>
        <v>11.817716637819997</v>
      </c>
      <c r="O53" s="10"/>
      <c r="P53" s="60">
        <f t="shared" si="13"/>
        <v>-0.028308151087338626</v>
      </c>
      <c r="Q53" s="60">
        <f t="shared" si="14"/>
        <v>-0.2569118008513196</v>
      </c>
      <c r="R53" s="60">
        <f t="shared" si="15"/>
        <v>-0.6948014723982655</v>
      </c>
      <c r="S53" s="60">
        <f t="shared" si="16"/>
        <v>-10.346754454423833</v>
      </c>
      <c r="T53" s="60">
        <f t="shared" si="17"/>
        <v>-7.229185774945297</v>
      </c>
      <c r="U53" s="60">
        <f t="shared" si="18"/>
        <v>-0.5153250807326355</v>
      </c>
      <c r="V53" s="60">
        <f t="shared" si="19"/>
        <v>-0.001601872875328115</v>
      </c>
      <c r="W53" s="60">
        <f t="shared" si="20"/>
        <v>-0.028890178459690854</v>
      </c>
      <c r="X53" s="60">
        <f t="shared" si="21"/>
        <v>-0.04406286607699553</v>
      </c>
      <c r="Y53" s="60">
        <f t="shared" si="22"/>
        <v>0.09484705428089849</v>
      </c>
      <c r="Z53" s="60">
        <f t="shared" si="23"/>
        <v>0.029819493696377212</v>
      </c>
      <c r="AA53" s="60">
        <f t="shared" si="24"/>
        <v>0.1870851625255773</v>
      </c>
      <c r="AB53" s="60">
        <f t="shared" si="25"/>
        <v>-235.97441315670318</v>
      </c>
    </row>
    <row r="54" spans="1:28" ht="12.75">
      <c r="A54" s="12" t="s">
        <v>64</v>
      </c>
      <c r="B54" s="1">
        <f>'DATOS MENSUALES'!F438</f>
        <v>1.22391166296</v>
      </c>
      <c r="C54" s="1">
        <f>'DATOS MENSUALES'!F439</f>
        <v>3.1847722327000003</v>
      </c>
      <c r="D54" s="1">
        <f>'DATOS MENSUALES'!F440</f>
        <v>2.73565704496</v>
      </c>
      <c r="E54" s="1">
        <f>'DATOS MENSUALES'!F441</f>
        <v>7.511294862150001</v>
      </c>
      <c r="F54" s="1">
        <f>'DATOS MENSUALES'!F442</f>
        <v>5.6550014518000005</v>
      </c>
      <c r="G54" s="1">
        <f>'DATOS MENSUALES'!F443</f>
        <v>2.4578209595500002</v>
      </c>
      <c r="H54" s="1">
        <f>'DATOS MENSUALES'!F444</f>
        <v>1.68754379963</v>
      </c>
      <c r="I54" s="1">
        <f>'DATOS MENSUALES'!F445</f>
        <v>2.2677189749999997</v>
      </c>
      <c r="J54" s="1">
        <f>'DATOS MENSUALES'!F446</f>
        <v>2.5115934627</v>
      </c>
      <c r="K54" s="1">
        <f>'DATOS MENSUALES'!F447</f>
        <v>0.8663002152</v>
      </c>
      <c r="L54" s="1">
        <f>'DATOS MENSUALES'!F448</f>
        <v>0.35008332489</v>
      </c>
      <c r="M54" s="1">
        <f>'DATOS MENSUALES'!F449</f>
        <v>0.30743226051</v>
      </c>
      <c r="N54" s="1">
        <f t="shared" si="12"/>
        <v>30.759130252050003</v>
      </c>
      <c r="O54" s="10"/>
      <c r="P54" s="60">
        <f t="shared" si="13"/>
        <v>0.14943531842733496</v>
      </c>
      <c r="Q54" s="60">
        <f t="shared" si="14"/>
        <v>5.025540783751928</v>
      </c>
      <c r="R54" s="60">
        <f t="shared" si="15"/>
        <v>0.15596557944717587</v>
      </c>
      <c r="S54" s="60">
        <f t="shared" si="16"/>
        <v>97.80081901353078</v>
      </c>
      <c r="T54" s="60">
        <f t="shared" si="17"/>
        <v>31.282206411367255</v>
      </c>
      <c r="U54" s="60">
        <f t="shared" si="18"/>
        <v>-0.0009712466282826039</v>
      </c>
      <c r="V54" s="60">
        <f t="shared" si="19"/>
        <v>-0.08880693308841824</v>
      </c>
      <c r="W54" s="60">
        <f t="shared" si="20"/>
        <v>0.20712351075936697</v>
      </c>
      <c r="X54" s="60">
        <f t="shared" si="21"/>
        <v>5.487947510012035</v>
      </c>
      <c r="Y54" s="60">
        <f t="shared" si="22"/>
        <v>0.2217132502131009</v>
      </c>
      <c r="Z54" s="60">
        <f t="shared" si="23"/>
        <v>1.626723189740125E-05</v>
      </c>
      <c r="AA54" s="60">
        <f t="shared" si="24"/>
        <v>-0.010514776969703645</v>
      </c>
      <c r="AB54" s="60">
        <f t="shared" si="25"/>
        <v>2078.476059578743</v>
      </c>
    </row>
    <row r="55" spans="1:28" ht="12.75">
      <c r="A55" s="12" t="s">
        <v>65</v>
      </c>
      <c r="B55" s="1">
        <f>'DATOS MENSUALES'!F450</f>
        <v>0.95132631916</v>
      </c>
      <c r="C55" s="1">
        <f>'DATOS MENSUALES'!F451</f>
        <v>0.98606445557</v>
      </c>
      <c r="D55" s="1">
        <f>'DATOS MENSUALES'!F452</f>
        <v>1.8892182254</v>
      </c>
      <c r="E55" s="1">
        <f>'DATOS MENSUALES'!F453</f>
        <v>2.43122738408</v>
      </c>
      <c r="F55" s="1">
        <f>'DATOS MENSUALES'!F454</f>
        <v>5.98304814309</v>
      </c>
      <c r="G55" s="1">
        <f>'DATOS MENSUALES'!F455</f>
        <v>5.69650719264</v>
      </c>
      <c r="H55" s="1">
        <f>'DATOS MENSUALES'!F456</f>
        <v>3.01954805775</v>
      </c>
      <c r="I55" s="1">
        <f>'DATOS MENSUALES'!F457</f>
        <v>2.92286237813</v>
      </c>
      <c r="J55" s="1">
        <f>'DATOS MENSUALES'!F458</f>
        <v>1.56279103137</v>
      </c>
      <c r="K55" s="1">
        <f>'DATOS MENSUALES'!F459</f>
        <v>0.2954766633</v>
      </c>
      <c r="L55" s="1">
        <f>'DATOS MENSUALES'!F460</f>
        <v>0.25974734016</v>
      </c>
      <c r="M55" s="1">
        <f>'DATOS MENSUALES'!F461</f>
        <v>0.2696675889</v>
      </c>
      <c r="N55" s="1">
        <f t="shared" si="12"/>
        <v>26.267484779550003</v>
      </c>
      <c r="O55" s="10"/>
      <c r="P55" s="60">
        <f t="shared" si="13"/>
        <v>0.01718876597873854</v>
      </c>
      <c r="Q55" s="60">
        <f t="shared" si="14"/>
        <v>-0.11466741506798372</v>
      </c>
      <c r="R55" s="60">
        <f t="shared" si="15"/>
        <v>-0.02926285954354516</v>
      </c>
      <c r="S55" s="60">
        <f t="shared" si="16"/>
        <v>-0.10566067640685362</v>
      </c>
      <c r="T55" s="60">
        <f t="shared" si="17"/>
        <v>42.105366316769455</v>
      </c>
      <c r="U55" s="60">
        <f t="shared" si="18"/>
        <v>30.948911294947735</v>
      </c>
      <c r="V55" s="60">
        <f t="shared" si="19"/>
        <v>0.6951599221915019</v>
      </c>
      <c r="W55" s="60">
        <f t="shared" si="20"/>
        <v>1.9382062850398267</v>
      </c>
      <c r="X55" s="60">
        <f t="shared" si="21"/>
        <v>0.5415056247025929</v>
      </c>
      <c r="Y55" s="60">
        <f t="shared" si="22"/>
        <v>4.0780500414137576E-05</v>
      </c>
      <c r="Z55" s="60">
        <f t="shared" si="23"/>
        <v>-0.00027460027991531164</v>
      </c>
      <c r="AA55" s="60">
        <f t="shared" si="24"/>
        <v>-0.01694356314349617</v>
      </c>
      <c r="AB55" s="60">
        <f t="shared" si="25"/>
        <v>565.6595281478199</v>
      </c>
    </row>
    <row r="56" spans="1:28" ht="12.75">
      <c r="A56" s="12" t="s">
        <v>66</v>
      </c>
      <c r="B56" s="1">
        <f>'DATOS MENSUALES'!F462</f>
        <v>0.15623080886</v>
      </c>
      <c r="C56" s="1">
        <f>'DATOS MENSUALES'!F463</f>
        <v>0.60061236288</v>
      </c>
      <c r="D56" s="1">
        <f>'DATOS MENSUALES'!F464</f>
        <v>1.4823372412</v>
      </c>
      <c r="E56" s="1">
        <f>'DATOS MENSUALES'!F465</f>
        <v>2.93613916752</v>
      </c>
      <c r="F56" s="1">
        <f>'DATOS MENSUALES'!F466</f>
        <v>7.48137517734</v>
      </c>
      <c r="G56" s="1">
        <f>'DATOS MENSUALES'!F467</f>
        <v>3.3516232223999998</v>
      </c>
      <c r="H56" s="1">
        <f>'DATOS MENSUALES'!F468</f>
        <v>4.1366962923</v>
      </c>
      <c r="I56" s="1">
        <f>'DATOS MENSUALES'!F469</f>
        <v>1.45667264626</v>
      </c>
      <c r="J56" s="1">
        <f>'DATOS MENSUALES'!F470</f>
        <v>0.86425774696</v>
      </c>
      <c r="K56" s="1">
        <f>'DATOS MENSUALES'!F471</f>
        <v>0.570325204</v>
      </c>
      <c r="L56" s="1">
        <f>'DATOS MENSUALES'!F472</f>
        <v>0.31797380123999996</v>
      </c>
      <c r="M56" s="1">
        <f>'DATOS MENSUALES'!F473</f>
        <v>0.7971491239999999</v>
      </c>
      <c r="N56" s="1">
        <f t="shared" si="12"/>
        <v>24.15139279496</v>
      </c>
      <c r="O56" s="10"/>
      <c r="P56" s="60">
        <f t="shared" si="13"/>
        <v>-0.1548707163883104</v>
      </c>
      <c r="Q56" s="60">
        <f t="shared" si="14"/>
        <v>-0.6614075306144516</v>
      </c>
      <c r="R56" s="60">
        <f t="shared" si="15"/>
        <v>-0.3655843694445472</v>
      </c>
      <c r="S56" s="60">
        <f t="shared" si="16"/>
        <v>3.3246380956621304E-05</v>
      </c>
      <c r="T56" s="60">
        <f t="shared" si="17"/>
        <v>123.30209966313515</v>
      </c>
      <c r="U56" s="60">
        <f t="shared" si="18"/>
        <v>0.5020239879853715</v>
      </c>
      <c r="V56" s="60">
        <f t="shared" si="19"/>
        <v>8.036066800127347</v>
      </c>
      <c r="W56" s="60">
        <f t="shared" si="20"/>
        <v>-0.010558305855970871</v>
      </c>
      <c r="X56" s="60">
        <f t="shared" si="21"/>
        <v>0.0015831276530948683</v>
      </c>
      <c r="Y56" s="60">
        <f t="shared" si="22"/>
        <v>0.029580768725736322</v>
      </c>
      <c r="Z56" s="60">
        <f t="shared" si="23"/>
        <v>-3.10507209045737E-07</v>
      </c>
      <c r="AA56" s="60">
        <f t="shared" si="24"/>
        <v>0.019822911280797318</v>
      </c>
      <c r="AB56" s="60">
        <f t="shared" si="25"/>
        <v>233.07991165335207</v>
      </c>
    </row>
    <row r="57" spans="1:28" ht="12.75">
      <c r="A57" s="12" t="s">
        <v>67</v>
      </c>
      <c r="B57" s="1">
        <f>'DATOS MENSUALES'!F474</f>
        <v>0.88044598968</v>
      </c>
      <c r="C57" s="1">
        <f>'DATOS MENSUALES'!F475</f>
        <v>2.05401460212</v>
      </c>
      <c r="D57" s="1">
        <f>'DATOS MENSUALES'!F476</f>
        <v>2.03415920801</v>
      </c>
      <c r="E57" s="1">
        <f>'DATOS MENSUALES'!F477</f>
        <v>2.6753416422</v>
      </c>
      <c r="F57" s="1">
        <f>'DATOS MENSUALES'!F478</f>
        <v>0.96997433175</v>
      </c>
      <c r="G57" s="1">
        <f>'DATOS MENSUALES'!F479</f>
        <v>2.91390847584</v>
      </c>
      <c r="H57" s="1">
        <f>'DATOS MENSUALES'!F480</f>
        <v>2.78228269814</v>
      </c>
      <c r="I57" s="1">
        <f>'DATOS MENSUALES'!F481</f>
        <v>4.26475863964</v>
      </c>
      <c r="J57" s="1">
        <f>'DATOS MENSUALES'!F482</f>
        <v>1.37720204724</v>
      </c>
      <c r="K57" s="1">
        <f>'DATOS MENSUALES'!F483</f>
        <v>0.39184761792</v>
      </c>
      <c r="L57" s="1">
        <f>'DATOS MENSUALES'!F484</f>
        <v>0.62273743154</v>
      </c>
      <c r="M57" s="1">
        <f>'DATOS MENSUALES'!F485</f>
        <v>0.54516115767</v>
      </c>
      <c r="N57" s="1">
        <f t="shared" si="12"/>
        <v>21.511833841749997</v>
      </c>
      <c r="O57" s="10"/>
      <c r="P57" s="60">
        <f t="shared" si="13"/>
        <v>0.006559790057149685</v>
      </c>
      <c r="Q57" s="60">
        <f t="shared" si="14"/>
        <v>0.197264397324392</v>
      </c>
      <c r="R57" s="60">
        <f t="shared" si="15"/>
        <v>-0.004348000219533765</v>
      </c>
      <c r="S57" s="60">
        <f t="shared" si="16"/>
        <v>-0.011952842264098188</v>
      </c>
      <c r="T57" s="60">
        <f t="shared" si="17"/>
        <v>-3.610749484310313</v>
      </c>
      <c r="U57" s="60">
        <f t="shared" si="18"/>
        <v>0.045520439227057265</v>
      </c>
      <c r="V57" s="60">
        <f t="shared" si="19"/>
        <v>0.2728385024423463</v>
      </c>
      <c r="W57" s="60">
        <f t="shared" si="20"/>
        <v>17.3479403941731</v>
      </c>
      <c r="X57" s="60">
        <f t="shared" si="21"/>
        <v>0.24944312413686803</v>
      </c>
      <c r="Y57" s="60">
        <f t="shared" si="22"/>
        <v>0.0022373729329797994</v>
      </c>
      <c r="Z57" s="60">
        <f t="shared" si="23"/>
        <v>0.026461471880939436</v>
      </c>
      <c r="AA57" s="60">
        <f t="shared" si="24"/>
        <v>6.4871655977668816E-06</v>
      </c>
      <c r="AB57" s="60">
        <f t="shared" si="25"/>
        <v>43.413566716875984</v>
      </c>
    </row>
    <row r="58" spans="1:28" ht="12.75">
      <c r="A58" s="12" t="s">
        <v>68</v>
      </c>
      <c r="B58" s="1">
        <f>'DATOS MENSUALES'!F486</f>
        <v>0.49478970992</v>
      </c>
      <c r="C58" s="1">
        <f>'DATOS MENSUALES'!F487</f>
        <v>0.7840896284200001</v>
      </c>
      <c r="D58" s="1">
        <f>'DATOS MENSUALES'!F488</f>
        <v>0.66005033499</v>
      </c>
      <c r="E58" s="1">
        <f>'DATOS MENSUALES'!F489</f>
        <v>0.9972754178800001</v>
      </c>
      <c r="F58" s="1">
        <f>'DATOS MENSUALES'!F490</f>
        <v>0.42730964576</v>
      </c>
      <c r="G58" s="1">
        <f>'DATOS MENSUALES'!F491</f>
        <v>1.5145488683</v>
      </c>
      <c r="H58" s="1">
        <f>'DATOS MENSUALES'!F492</f>
        <v>2.4548245106</v>
      </c>
      <c r="I58" s="1">
        <f>'DATOS MENSUALES'!F493</f>
        <v>2.25949533697</v>
      </c>
      <c r="J58" s="1">
        <f>'DATOS MENSUALES'!F494</f>
        <v>0.8331504060199999</v>
      </c>
      <c r="K58" s="1">
        <f>'DATOS MENSUALES'!F495</f>
        <v>0.34822685808</v>
      </c>
      <c r="L58" s="1">
        <f>'DATOS MENSUALES'!F496</f>
        <v>0.83934512382</v>
      </c>
      <c r="M58" s="1">
        <f>'DATOS MENSUALES'!F497</f>
        <v>0.5047383971</v>
      </c>
      <c r="N58" s="1">
        <f t="shared" si="12"/>
        <v>12.11784423786</v>
      </c>
      <c r="O58" s="10"/>
      <c r="P58" s="60">
        <f t="shared" si="13"/>
        <v>-0.00781664817579773</v>
      </c>
      <c r="Q58" s="60">
        <f t="shared" si="14"/>
        <v>-0.32537673799177164</v>
      </c>
      <c r="R58" s="60">
        <f t="shared" si="15"/>
        <v>-3.6332652634264977</v>
      </c>
      <c r="S58" s="60">
        <f t="shared" si="16"/>
        <v>-6.931912915806752</v>
      </c>
      <c r="T58" s="60">
        <f t="shared" si="17"/>
        <v>-8.957539278411492</v>
      </c>
      <c r="U58" s="60">
        <f t="shared" si="18"/>
        <v>-1.132357603157148</v>
      </c>
      <c r="V58" s="60">
        <f t="shared" si="19"/>
        <v>0.033116140376402446</v>
      </c>
      <c r="W58" s="60">
        <f t="shared" si="20"/>
        <v>0.19860648665018407</v>
      </c>
      <c r="X58" s="60">
        <f t="shared" si="21"/>
        <v>0.0006237287451306376</v>
      </c>
      <c r="Y58" s="60">
        <f t="shared" si="22"/>
        <v>0.0006623871942738472</v>
      </c>
      <c r="Z58" s="60">
        <f t="shared" si="23"/>
        <v>0.13627264083193893</v>
      </c>
      <c r="AA58" s="60">
        <f t="shared" si="24"/>
        <v>-1.0321068587571837E-05</v>
      </c>
      <c r="AB58" s="60">
        <f t="shared" si="25"/>
        <v>-203.23479479165167</v>
      </c>
    </row>
    <row r="59" spans="1:28" ht="12.75">
      <c r="A59" s="12" t="s">
        <v>69</v>
      </c>
      <c r="B59" s="1">
        <f>'DATOS MENSUALES'!F498</f>
        <v>0.12487534647000001</v>
      </c>
      <c r="C59" s="1">
        <f>'DATOS MENSUALES'!F499</f>
        <v>0.3970876285</v>
      </c>
      <c r="D59" s="1">
        <f>'DATOS MENSUALES'!F500</f>
        <v>1.89142630722</v>
      </c>
      <c r="E59" s="1">
        <f>'DATOS MENSUALES'!F501</f>
        <v>0.92237715824</v>
      </c>
      <c r="F59" s="1">
        <f>'DATOS MENSUALES'!F502</f>
        <v>0.5457026295</v>
      </c>
      <c r="G59" s="1">
        <f>'DATOS MENSUALES'!F503</f>
        <v>0.6353176368</v>
      </c>
      <c r="H59" s="1">
        <f>'DATOS MENSUALES'!F504</f>
        <v>0.68952822972</v>
      </c>
      <c r="I59" s="1">
        <f>'DATOS MENSUALES'!F505</f>
        <v>0.8516913073200001</v>
      </c>
      <c r="J59" s="1">
        <f>'DATOS MENSUALES'!F506</f>
        <v>0.38690400854</v>
      </c>
      <c r="K59" s="1">
        <f>'DATOS MENSUALES'!F507</f>
        <v>0.18197637881</v>
      </c>
      <c r="L59" s="1">
        <f>'DATOS MENSUALES'!F508</f>
        <v>0.13902985044</v>
      </c>
      <c r="M59" s="1">
        <f>'DATOS MENSUALES'!F509</f>
        <v>0.44744858208</v>
      </c>
      <c r="N59" s="1">
        <f t="shared" si="12"/>
        <v>7.2133650636399995</v>
      </c>
      <c r="O59" s="10"/>
      <c r="P59" s="60">
        <f t="shared" si="13"/>
        <v>-0.18361324354313383</v>
      </c>
      <c r="Q59" s="60">
        <f t="shared" si="14"/>
        <v>-1.241610535087359</v>
      </c>
      <c r="R59" s="60">
        <f t="shared" si="15"/>
        <v>-0.0286383122976294</v>
      </c>
      <c r="S59" s="60">
        <f t="shared" si="16"/>
        <v>-7.781308040262566</v>
      </c>
      <c r="T59" s="60">
        <f t="shared" si="17"/>
        <v>-7.511278223636803</v>
      </c>
      <c r="U59" s="60">
        <f t="shared" si="18"/>
        <v>-7.094883442614801</v>
      </c>
      <c r="V59" s="60">
        <f t="shared" si="19"/>
        <v>-3.011981166336203</v>
      </c>
      <c r="W59" s="60">
        <f t="shared" si="20"/>
        <v>-0.5602136468554677</v>
      </c>
      <c r="X59" s="60">
        <f t="shared" si="21"/>
        <v>-0.046969921798778444</v>
      </c>
      <c r="Y59" s="60">
        <f t="shared" si="22"/>
        <v>-0.0004945338053450757</v>
      </c>
      <c r="Z59" s="60">
        <f t="shared" si="23"/>
        <v>-0.0064053775281314815</v>
      </c>
      <c r="AA59" s="60">
        <f t="shared" si="24"/>
        <v>-0.0004942065714818482</v>
      </c>
      <c r="AB59" s="60">
        <f t="shared" si="25"/>
        <v>-1254.0779039166036</v>
      </c>
    </row>
    <row r="60" spans="1:28" ht="12.75">
      <c r="A60" s="12" t="s">
        <v>70</v>
      </c>
      <c r="B60" s="1">
        <f>'DATOS MENSUALES'!F510</f>
        <v>0.34711427813999995</v>
      </c>
      <c r="C60" s="1">
        <f>'DATOS MENSUALES'!F511</f>
        <v>2.04511990518</v>
      </c>
      <c r="D60" s="1">
        <f>'DATOS MENSUALES'!F512</f>
        <v>1.83225932952</v>
      </c>
      <c r="E60" s="1">
        <f>'DATOS MENSUALES'!F513</f>
        <v>0.88452750099</v>
      </c>
      <c r="F60" s="1">
        <f>'DATOS MENSUALES'!F514</f>
        <v>0.45737037201</v>
      </c>
      <c r="G60" s="1">
        <f>'DATOS MENSUALES'!F515</f>
        <v>0.6754132418400001</v>
      </c>
      <c r="H60" s="1">
        <f>'DATOS MENSUALES'!F516</f>
        <v>1.1335548602999999</v>
      </c>
      <c r="I60" s="1">
        <f>'DATOS MENSUALES'!F517</f>
        <v>2.14266447374</v>
      </c>
      <c r="J60" s="1">
        <f>'DATOS MENSUALES'!F518</f>
        <v>0.98463117402</v>
      </c>
      <c r="K60" s="1">
        <f>'DATOS MENSUALES'!F519</f>
        <v>0.4197903138</v>
      </c>
      <c r="L60" s="1">
        <f>'DATOS MENSUALES'!F520</f>
        <v>0.33230337166</v>
      </c>
      <c r="M60" s="1">
        <f>'DATOS MENSUALES'!F521</f>
        <v>0.170617512</v>
      </c>
      <c r="N60" s="1">
        <f t="shared" si="12"/>
        <v>11.4253663332</v>
      </c>
      <c r="O60" s="10"/>
      <c r="P60" s="60">
        <f t="shared" si="13"/>
        <v>-0.041470482908116876</v>
      </c>
      <c r="Q60" s="60">
        <f t="shared" si="14"/>
        <v>0.18835943483857037</v>
      </c>
      <c r="R60" s="60">
        <f t="shared" si="15"/>
        <v>-0.048673521911510795</v>
      </c>
      <c r="S60" s="60">
        <f t="shared" si="16"/>
        <v>-8.235759086851296</v>
      </c>
      <c r="T60" s="60">
        <f t="shared" si="17"/>
        <v>-8.574174818052724</v>
      </c>
      <c r="U60" s="60">
        <f t="shared" si="18"/>
        <v>-6.659951628458132</v>
      </c>
      <c r="V60" s="60">
        <f t="shared" si="19"/>
        <v>-1.0004211713928004</v>
      </c>
      <c r="W60" s="60">
        <f t="shared" si="20"/>
        <v>0.10159345998674446</v>
      </c>
      <c r="X60" s="60">
        <f t="shared" si="21"/>
        <v>0.01329883927758501</v>
      </c>
      <c r="Y60" s="60">
        <f t="shared" si="22"/>
        <v>0.0039995519200609906</v>
      </c>
      <c r="Z60" s="60">
        <f t="shared" si="23"/>
        <v>4.31735276647747E-07</v>
      </c>
      <c r="AA60" s="60">
        <f t="shared" si="24"/>
        <v>-0.04507749081754698</v>
      </c>
      <c r="AB60" s="60">
        <f t="shared" si="25"/>
        <v>-283.83607942177997</v>
      </c>
    </row>
    <row r="61" spans="1:28" ht="12.75">
      <c r="A61" s="12" t="s">
        <v>71</v>
      </c>
      <c r="B61" s="1">
        <f>'DATOS MENSUALES'!F522</f>
        <v>0.024615384730000002</v>
      </c>
      <c r="C61" s="1">
        <f>'DATOS MENSUALES'!F523</f>
        <v>0.24850371184</v>
      </c>
      <c r="D61" s="1">
        <f>'DATOS MENSUALES'!F524</f>
        <v>0.26628348526</v>
      </c>
      <c r="E61" s="1">
        <f>'DATOS MENSUALES'!F525</f>
        <v>1.1985399164900001</v>
      </c>
      <c r="F61" s="1">
        <f>'DATOS MENSUALES'!F526</f>
        <v>0.60640727455</v>
      </c>
      <c r="G61" s="1">
        <f>'DATOS MENSUALES'!F527</f>
        <v>1.24008022429</v>
      </c>
      <c r="H61" s="1">
        <f>'DATOS MENSUALES'!F528</f>
        <v>2.15976713904</v>
      </c>
      <c r="I61" s="1">
        <f>'DATOS MENSUALES'!F529</f>
        <v>2.83777188681</v>
      </c>
      <c r="J61" s="1">
        <f>'DATOS MENSUALES'!F530</f>
        <v>1.9200101265</v>
      </c>
      <c r="K61" s="1">
        <f>'DATOS MENSUALES'!F531</f>
        <v>0.40283375909999997</v>
      </c>
      <c r="L61" s="1">
        <f>'DATOS MENSUALES'!F532</f>
        <v>0.28685397768</v>
      </c>
      <c r="M61" s="1">
        <f>'DATOS MENSUALES'!F533</f>
        <v>0.31327086825</v>
      </c>
      <c r="N61" s="1">
        <f t="shared" si="12"/>
        <v>11.504937754539998</v>
      </c>
      <c r="O61" s="10"/>
      <c r="P61" s="60">
        <f t="shared" si="13"/>
        <v>-0.2989279196513483</v>
      </c>
      <c r="Q61" s="60">
        <f t="shared" si="14"/>
        <v>-1.8310087612039452</v>
      </c>
      <c r="R61" s="60">
        <f t="shared" si="15"/>
        <v>-7.2012654917385905</v>
      </c>
      <c r="S61" s="60">
        <f t="shared" si="16"/>
        <v>-4.960353231962807</v>
      </c>
      <c r="T61" s="60">
        <f t="shared" si="17"/>
        <v>-6.834227628045742</v>
      </c>
      <c r="U61" s="60">
        <f t="shared" si="18"/>
        <v>-2.2831407889386246</v>
      </c>
      <c r="V61" s="60">
        <f t="shared" si="19"/>
        <v>1.772223307558497E-05</v>
      </c>
      <c r="W61" s="60">
        <f t="shared" si="20"/>
        <v>1.5678443793491892</v>
      </c>
      <c r="X61" s="60">
        <f t="shared" si="21"/>
        <v>1.61107909297484</v>
      </c>
      <c r="Y61" s="60">
        <f t="shared" si="22"/>
        <v>0.002849857021092418</v>
      </c>
      <c r="Z61" s="60">
        <f t="shared" si="23"/>
        <v>-5.4402940230232395E-05</v>
      </c>
      <c r="AA61" s="60">
        <f t="shared" si="24"/>
        <v>-0.009696302903358343</v>
      </c>
      <c r="AB61" s="60">
        <f t="shared" si="25"/>
        <v>-273.6504522429451</v>
      </c>
    </row>
    <row r="62" spans="1:28" ht="12.75">
      <c r="A62" s="12" t="s">
        <v>72</v>
      </c>
      <c r="B62" s="1">
        <f>'DATOS MENSUALES'!F534</f>
        <v>0.61927344703</v>
      </c>
      <c r="C62" s="1">
        <f>'DATOS MENSUALES'!F535</f>
        <v>1.47177367689</v>
      </c>
      <c r="D62" s="1">
        <f>'DATOS MENSUALES'!F536</f>
        <v>0.816883</v>
      </c>
      <c r="E62" s="1">
        <f>'DATOS MENSUALES'!F537</f>
        <v>0.79513450341</v>
      </c>
      <c r="F62" s="1">
        <f>'DATOS MENSUALES'!F538</f>
        <v>3.16517417764</v>
      </c>
      <c r="G62" s="1">
        <f>'DATOS MENSUALES'!F539</f>
        <v>2.36544358064</v>
      </c>
      <c r="H62" s="1">
        <f>'DATOS MENSUALES'!F540</f>
        <v>3.4275935108799995</v>
      </c>
      <c r="I62" s="1">
        <f>'DATOS MENSUALES'!F541</f>
        <v>1.39214929378</v>
      </c>
      <c r="J62" s="1">
        <f>'DATOS MENSUALES'!F542</f>
        <v>0.42459779736000003</v>
      </c>
      <c r="K62" s="1">
        <f>'DATOS MENSUALES'!F543</f>
        <v>0.07127463161</v>
      </c>
      <c r="L62" s="1">
        <f>'DATOS MENSUALES'!F544</f>
        <v>0.0584664034</v>
      </c>
      <c r="M62" s="1">
        <f>'DATOS MENSUALES'!F545</f>
        <v>0.04061749568</v>
      </c>
      <c r="N62" s="1">
        <f t="shared" si="12"/>
        <v>14.648381518319999</v>
      </c>
      <c r="O62" s="10"/>
      <c r="P62" s="60">
        <f t="shared" si="13"/>
        <v>-0.00040483818287261584</v>
      </c>
      <c r="Q62" s="60">
        <f t="shared" si="14"/>
        <v>-1.5586514416063546E-12</v>
      </c>
      <c r="R62" s="60">
        <f t="shared" si="15"/>
        <v>-2.6308860647573575</v>
      </c>
      <c r="S62" s="60">
        <f t="shared" si="16"/>
        <v>-9.378575527076704</v>
      </c>
      <c r="T62" s="60">
        <f t="shared" si="17"/>
        <v>0.2888795621287406</v>
      </c>
      <c r="U62" s="60">
        <f t="shared" si="18"/>
        <v>-0.007012794768044724</v>
      </c>
      <c r="V62" s="60">
        <f t="shared" si="19"/>
        <v>2.1662092523750647</v>
      </c>
      <c r="W62" s="60">
        <f t="shared" si="20"/>
        <v>-0.02288305428398757</v>
      </c>
      <c r="X62" s="60">
        <f t="shared" si="21"/>
        <v>-0.03373327703568803</v>
      </c>
      <c r="Y62" s="60">
        <f t="shared" si="22"/>
        <v>-0.0068353641463622895</v>
      </c>
      <c r="Z62" s="60">
        <f t="shared" si="23"/>
        <v>-0.01888037801770635</v>
      </c>
      <c r="AA62" s="60">
        <f t="shared" si="24"/>
        <v>-0.11471573532749285</v>
      </c>
      <c r="AB62" s="60">
        <f t="shared" si="25"/>
        <v>-37.556952728657755</v>
      </c>
    </row>
    <row r="63" spans="1:28" ht="12.75">
      <c r="A63" s="12" t="s">
        <v>73</v>
      </c>
      <c r="B63" s="1">
        <f>'DATOS MENSUALES'!F546</f>
        <v>0.04662741825</v>
      </c>
      <c r="C63" s="1">
        <f>'DATOS MENSUALES'!F547</f>
        <v>0.28195808788</v>
      </c>
      <c r="D63" s="1">
        <f>'DATOS MENSUALES'!F548</f>
        <v>0.34306725081</v>
      </c>
      <c r="E63" s="1">
        <f>'DATOS MENSUALES'!F549</f>
        <v>0.78405890432</v>
      </c>
      <c r="F63" s="1">
        <f>'DATOS MENSUALES'!F550</f>
        <v>3.43196300168</v>
      </c>
      <c r="G63" s="1">
        <f>'DATOS MENSUALES'!F551</f>
        <v>2.1518263453</v>
      </c>
      <c r="H63" s="1">
        <f>'DATOS MENSUALES'!F552</f>
        <v>2.03359296112</v>
      </c>
      <c r="I63" s="1">
        <f>'DATOS MENSUALES'!F553</f>
        <v>1.48288169344</v>
      </c>
      <c r="J63" s="1">
        <f>'DATOS MENSUALES'!F554</f>
        <v>0.26156476284</v>
      </c>
      <c r="K63" s="1">
        <f>'DATOS MENSUALES'!F555</f>
        <v>0.12160465128</v>
      </c>
      <c r="L63" s="1">
        <f>'DATOS MENSUALES'!F556</f>
        <v>0.10087344612000002</v>
      </c>
      <c r="M63" s="1">
        <f>'DATOS MENSUALES'!F557</f>
        <v>0.33084917632</v>
      </c>
      <c r="N63" s="1">
        <f t="shared" si="12"/>
        <v>11.37086769936</v>
      </c>
      <c r="O63" s="10"/>
      <c r="P63" s="60">
        <f t="shared" si="13"/>
        <v>-0.2703662699963627</v>
      </c>
      <c r="Q63" s="60">
        <f t="shared" si="14"/>
        <v>-1.6848681499968061</v>
      </c>
      <c r="R63" s="60">
        <f t="shared" si="15"/>
        <v>-6.37596179622224</v>
      </c>
      <c r="S63" s="60">
        <f t="shared" si="16"/>
        <v>-9.527120731871904</v>
      </c>
      <c r="T63" s="60">
        <f t="shared" si="17"/>
        <v>0.798780617118674</v>
      </c>
      <c r="U63" s="60">
        <f t="shared" si="18"/>
        <v>-0.06644332959020575</v>
      </c>
      <c r="V63" s="60">
        <f t="shared" si="19"/>
        <v>-0.0010030712369936425</v>
      </c>
      <c r="W63" s="60">
        <f t="shared" si="20"/>
        <v>-0.007208236619088135</v>
      </c>
      <c r="X63" s="60">
        <f t="shared" si="21"/>
        <v>-0.1148939281183366</v>
      </c>
      <c r="Y63" s="60">
        <f t="shared" si="22"/>
        <v>-0.0027118735119469857</v>
      </c>
      <c r="Z63" s="60">
        <f t="shared" si="23"/>
        <v>-0.011220158955742625</v>
      </c>
      <c r="AA63" s="60">
        <f t="shared" si="24"/>
        <v>-0.007490616795999981</v>
      </c>
      <c r="AB63" s="60">
        <f t="shared" si="25"/>
        <v>-290.9561085437706</v>
      </c>
    </row>
    <row r="64" spans="1:28" ht="12.75">
      <c r="A64" s="12" t="s">
        <v>74</v>
      </c>
      <c r="B64" s="1">
        <f>'DATOS MENSUALES'!F558</f>
        <v>0.22948015662</v>
      </c>
      <c r="C64" s="1">
        <f>'DATOS MENSUALES'!F559</f>
        <v>0.3350488932</v>
      </c>
      <c r="D64" s="1">
        <f>'DATOS MENSUALES'!F560</f>
        <v>0.65862564112</v>
      </c>
      <c r="E64" s="1">
        <f>'DATOS MENSUALES'!F561</f>
        <v>1.0090750709</v>
      </c>
      <c r="F64" s="1">
        <f>'DATOS MENSUALES'!F562</f>
        <v>2.16244741756</v>
      </c>
      <c r="G64" s="1">
        <f>'DATOS MENSUALES'!F563</f>
        <v>1.5805531778400002</v>
      </c>
      <c r="H64" s="1">
        <f>'DATOS MENSUALES'!F564</f>
        <v>1.75465280354</v>
      </c>
      <c r="I64" s="1">
        <f>'DATOS MENSUALES'!F565</f>
        <v>0.29147487936</v>
      </c>
      <c r="J64" s="1">
        <f>'DATOS MENSUALES'!F566</f>
        <v>0.22720958082</v>
      </c>
      <c r="K64" s="1">
        <f>'DATOS MENSUALES'!F567</f>
        <v>0.24771217696</v>
      </c>
      <c r="L64" s="1">
        <f>'DATOS MENSUALES'!F568</f>
        <v>0.1430515177</v>
      </c>
      <c r="M64" s="1">
        <f>'DATOS MENSUALES'!F569</f>
        <v>0.19260583218</v>
      </c>
      <c r="N64" s="1">
        <f t="shared" si="12"/>
        <v>8.831937147800001</v>
      </c>
      <c r="O64" s="10"/>
      <c r="P64" s="60">
        <f t="shared" si="13"/>
        <v>-0.09974873279610817</v>
      </c>
      <c r="Q64" s="60">
        <f t="shared" si="14"/>
        <v>-1.4692607340483952</v>
      </c>
      <c r="R64" s="60">
        <f t="shared" si="15"/>
        <v>-3.6433758564397256</v>
      </c>
      <c r="S64" s="60">
        <f t="shared" si="16"/>
        <v>-6.804013422706615</v>
      </c>
      <c r="T64" s="60">
        <f t="shared" si="17"/>
        <v>-0.03988590496446425</v>
      </c>
      <c r="U64" s="60">
        <f t="shared" si="18"/>
        <v>-0.9305717584890074</v>
      </c>
      <c r="V64" s="60">
        <f t="shared" si="19"/>
        <v>-0.05445822404072381</v>
      </c>
      <c r="W64" s="60">
        <f t="shared" si="20"/>
        <v>-2.654315594248637</v>
      </c>
      <c r="X64" s="60">
        <f t="shared" si="21"/>
        <v>-0.14101401907553993</v>
      </c>
      <c r="Y64" s="60">
        <f t="shared" si="22"/>
        <v>-2.3760420270997143E-06</v>
      </c>
      <c r="Z64" s="60">
        <f t="shared" si="23"/>
        <v>-0.005998198597530575</v>
      </c>
      <c r="AA64" s="60">
        <f t="shared" si="24"/>
        <v>-0.037227939991059555</v>
      </c>
      <c r="AB64" s="60">
        <f t="shared" si="25"/>
        <v>-769.9108611798717</v>
      </c>
    </row>
    <row r="65" spans="1:28" ht="12.75">
      <c r="A65" s="12" t="s">
        <v>75</v>
      </c>
      <c r="B65" s="1">
        <f>'DATOS MENSUALES'!F570</f>
        <v>0.42722159700000006</v>
      </c>
      <c r="C65" s="1">
        <f>'DATOS MENSUALES'!F571</f>
        <v>0.56891965677</v>
      </c>
      <c r="D65" s="1">
        <f>'DATOS MENSUALES'!F572</f>
        <v>1.8514594400000002</v>
      </c>
      <c r="E65" s="1">
        <f>'DATOS MENSUALES'!F573</f>
        <v>1.59879742918</v>
      </c>
      <c r="F65" s="1">
        <f>'DATOS MENSUALES'!F574</f>
        <v>0.8254241775</v>
      </c>
      <c r="G65" s="1">
        <f>'DATOS MENSUALES'!F575</f>
        <v>0.55257369843</v>
      </c>
      <c r="H65" s="1">
        <f>'DATOS MENSUALES'!F576</f>
        <v>3.29203084812</v>
      </c>
      <c r="I65" s="1">
        <f>'DATOS MENSUALES'!F577</f>
        <v>1.94331125224</v>
      </c>
      <c r="J65" s="1">
        <f>'DATOS MENSUALES'!F578</f>
        <v>0.79220030624</v>
      </c>
      <c r="K65" s="1">
        <f>'DATOS MENSUALES'!F579</f>
        <v>0.28599418287</v>
      </c>
      <c r="L65" s="1">
        <f>'DATOS MENSUALES'!F580</f>
        <v>0.001</v>
      </c>
      <c r="M65" s="1">
        <f>'DATOS MENSUALES'!F581</f>
        <v>0.001</v>
      </c>
      <c r="N65" s="1">
        <f t="shared" si="12"/>
        <v>12.13993258835</v>
      </c>
      <c r="O65" s="10"/>
      <c r="P65" s="60">
        <f t="shared" si="13"/>
        <v>-0.018827115975247482</v>
      </c>
      <c r="Q65" s="60">
        <f t="shared" si="14"/>
        <v>-0.7362408557705512</v>
      </c>
      <c r="R65" s="60">
        <f t="shared" si="15"/>
        <v>-0.04139155307236016</v>
      </c>
      <c r="S65" s="60">
        <f t="shared" si="16"/>
        <v>-2.2234019686226403</v>
      </c>
      <c r="T65" s="60">
        <f t="shared" si="17"/>
        <v>-4.7305735835058025</v>
      </c>
      <c r="U65" s="60">
        <f t="shared" si="18"/>
        <v>-8.05146371724258</v>
      </c>
      <c r="V65" s="60">
        <f t="shared" si="19"/>
        <v>1.5541868545332072</v>
      </c>
      <c r="W65" s="60">
        <f t="shared" si="20"/>
        <v>0.019089410498983952</v>
      </c>
      <c r="X65" s="60">
        <f t="shared" si="21"/>
        <v>8.806582700029973E-05</v>
      </c>
      <c r="Y65" s="60">
        <f t="shared" si="22"/>
        <v>1.5509125173319904E-05</v>
      </c>
      <c r="Z65" s="60">
        <f t="shared" si="23"/>
        <v>-0.0339321031133115</v>
      </c>
      <c r="AA65" s="60">
        <f t="shared" si="24"/>
        <v>-0.14512598103939667</v>
      </c>
      <c r="AB65" s="60">
        <f t="shared" si="25"/>
        <v>-200.95278612740753</v>
      </c>
    </row>
    <row r="66" spans="1:28" ht="12.75">
      <c r="A66" s="12" t="s">
        <v>76</v>
      </c>
      <c r="B66" s="1">
        <f>'DATOS MENSUALES'!F582</f>
        <v>0.2270203584</v>
      </c>
      <c r="C66" s="1">
        <f>'DATOS MENSUALES'!F583</f>
        <v>0.41146496862</v>
      </c>
      <c r="D66" s="1">
        <f>'DATOS MENSUALES'!F584</f>
        <v>0.07683366672</v>
      </c>
      <c r="E66" s="1">
        <f>'DATOS MENSUALES'!F585</f>
        <v>0.34481586419</v>
      </c>
      <c r="F66" s="1">
        <f>'DATOS MENSUALES'!F586</f>
        <v>0.5881543340000001</v>
      </c>
      <c r="G66" s="1">
        <f>'DATOS MENSUALES'!F587</f>
        <v>0.59598625294</v>
      </c>
      <c r="H66" s="1">
        <f>'DATOS MENSUALES'!F588</f>
        <v>2.1591679508</v>
      </c>
      <c r="I66" s="1">
        <f>'DATOS MENSUALES'!F589</f>
        <v>0.81872102044</v>
      </c>
      <c r="J66" s="1">
        <f>'DATOS MENSUALES'!F590</f>
        <v>0.4092665248</v>
      </c>
      <c r="K66" s="1">
        <f>'DATOS MENSUALES'!F591</f>
        <v>0.001</v>
      </c>
      <c r="L66" s="1">
        <f>'DATOS MENSUALES'!F592</f>
        <v>0.001</v>
      </c>
      <c r="M66" s="1">
        <f>'DATOS MENSUALES'!F593</f>
        <v>0.41599970005</v>
      </c>
      <c r="N66" s="1">
        <f t="shared" si="12"/>
        <v>6.049430640960001</v>
      </c>
      <c r="O66" s="10"/>
      <c r="P66" s="60">
        <f t="shared" si="13"/>
        <v>-0.10134434404595764</v>
      </c>
      <c r="Q66" s="60">
        <f t="shared" si="14"/>
        <v>-1.1924479926475262</v>
      </c>
      <c r="R66" s="60">
        <f t="shared" si="15"/>
        <v>-9.535433884467833</v>
      </c>
      <c r="S66" s="60">
        <f t="shared" si="16"/>
        <v>-16.760870054755074</v>
      </c>
      <c r="T66" s="60">
        <f t="shared" si="17"/>
        <v>-7.033333580644292</v>
      </c>
      <c r="U66" s="60">
        <f t="shared" si="18"/>
        <v>-7.5395315580911335</v>
      </c>
      <c r="V66" s="60">
        <f t="shared" si="19"/>
        <v>1.652821494594414E-05</v>
      </c>
      <c r="W66" s="60">
        <f t="shared" si="20"/>
        <v>-0.6301549291908357</v>
      </c>
      <c r="X66" s="60">
        <f t="shared" si="21"/>
        <v>-0.03876653284977702</v>
      </c>
      <c r="Y66" s="60">
        <f t="shared" si="22"/>
        <v>-0.017587386875318353</v>
      </c>
      <c r="Z66" s="60">
        <f t="shared" si="23"/>
        <v>-0.0339321031133115</v>
      </c>
      <c r="AA66" s="60">
        <f t="shared" si="24"/>
        <v>-0.0013496426799078098</v>
      </c>
      <c r="AB66" s="60">
        <f t="shared" si="25"/>
        <v>-1705.5515180390735</v>
      </c>
    </row>
    <row r="67" spans="1:28" ht="12.75">
      <c r="A67" s="12" t="s">
        <v>77</v>
      </c>
      <c r="B67" s="1">
        <f>'DATOS MENSUALES'!F594</f>
        <v>0.11914489224</v>
      </c>
      <c r="C67" s="1">
        <f>'DATOS MENSUALES'!F595</f>
        <v>0.82347175281</v>
      </c>
      <c r="D67" s="1">
        <f>'DATOS MENSUALES'!F596</f>
        <v>3.49364035845</v>
      </c>
      <c r="E67" s="1">
        <f>'DATOS MENSUALES'!F597</f>
        <v>1.62856763996</v>
      </c>
      <c r="F67" s="1">
        <f>'DATOS MENSUALES'!F598</f>
        <v>0.5180632765</v>
      </c>
      <c r="G67" s="1">
        <f>'DATOS MENSUALES'!F599</f>
        <v>0.54175687764</v>
      </c>
      <c r="H67" s="1">
        <f>'DATOS MENSUALES'!F600</f>
        <v>0.78718911316</v>
      </c>
      <c r="I67" s="1">
        <f>'DATOS MENSUALES'!F601</f>
        <v>0.1915884598</v>
      </c>
      <c r="J67" s="1">
        <f>'DATOS MENSUALES'!F602</f>
        <v>0.001</v>
      </c>
      <c r="K67" s="1">
        <f>'DATOS MENSUALES'!F603</f>
        <v>0.001</v>
      </c>
      <c r="L67" s="1">
        <f>'DATOS MENSUALES'!F604</f>
        <v>0.00245106036</v>
      </c>
      <c r="M67" s="1">
        <f>'DATOS MENSUALES'!F605</f>
        <v>0.1708843536</v>
      </c>
      <c r="N67" s="1">
        <f t="shared" si="12"/>
        <v>8.278757784519998</v>
      </c>
      <c r="O67" s="10"/>
      <c r="P67" s="60">
        <f t="shared" si="13"/>
        <v>-0.1892230892260786</v>
      </c>
      <c r="Q67" s="60">
        <f t="shared" si="14"/>
        <v>-0.2726245254246956</v>
      </c>
      <c r="R67" s="60">
        <f t="shared" si="15"/>
        <v>2.1781177990844243</v>
      </c>
      <c r="S67" s="60">
        <f t="shared" si="16"/>
        <v>-2.0747040318211303</v>
      </c>
      <c r="T67" s="60">
        <f t="shared" si="17"/>
        <v>-7.833810510937032</v>
      </c>
      <c r="U67" s="60">
        <f t="shared" si="18"/>
        <v>-8.182526434808251</v>
      </c>
      <c r="V67" s="60">
        <f t="shared" si="19"/>
        <v>-2.441321596173519</v>
      </c>
      <c r="W67" s="60">
        <f t="shared" si="20"/>
        <v>-3.271219133319438</v>
      </c>
      <c r="X67" s="60">
        <f t="shared" si="21"/>
        <v>-0.41634680202269125</v>
      </c>
      <c r="Y67" s="60">
        <f t="shared" si="22"/>
        <v>-0.017587386875318353</v>
      </c>
      <c r="Z67" s="60">
        <f t="shared" si="23"/>
        <v>-0.033477883470543486</v>
      </c>
      <c r="AA67" s="60">
        <f t="shared" si="24"/>
        <v>-0.04497617227186907</v>
      </c>
      <c r="AB67" s="60">
        <f t="shared" si="25"/>
        <v>-917.8998938408239</v>
      </c>
    </row>
    <row r="68" spans="1:28" ht="12.75">
      <c r="A68" s="12" t="s">
        <v>78</v>
      </c>
      <c r="B68" s="1">
        <f>'DATOS MENSUALES'!F606</f>
        <v>0.45284770950000003</v>
      </c>
      <c r="C68" s="1">
        <f>'DATOS MENSUALES'!F607</f>
        <v>0.64192097773</v>
      </c>
      <c r="D68" s="1">
        <f>'DATOS MENSUALES'!F608</f>
        <v>1.43947044786</v>
      </c>
      <c r="E68" s="1">
        <f>'DATOS MENSUALES'!F609</f>
        <v>2.33171157464</v>
      </c>
      <c r="F68" s="1">
        <f>'DATOS MENSUALES'!F610</f>
        <v>1.6783188443000001</v>
      </c>
      <c r="G68" s="1">
        <f>'DATOS MENSUALES'!F611</f>
        <v>6.3715120076</v>
      </c>
      <c r="H68" s="1">
        <f>'DATOS MENSUALES'!F612</f>
        <v>2.86046995894</v>
      </c>
      <c r="I68" s="1">
        <f>'DATOS MENSUALES'!F613</f>
        <v>0.37078524256</v>
      </c>
      <c r="J68" s="1">
        <f>'DATOS MENSUALES'!F614</f>
        <v>0.27899846958</v>
      </c>
      <c r="K68" s="1">
        <f>'DATOS MENSUALES'!F615</f>
        <v>0.18381824384</v>
      </c>
      <c r="L68" s="1">
        <f>'DATOS MENSUALES'!F616</f>
        <v>0.10489864955</v>
      </c>
      <c r="M68" s="1">
        <f>'DATOS MENSUALES'!F617</f>
        <v>0.1367317843</v>
      </c>
      <c r="N68" s="1">
        <f t="shared" si="12"/>
        <v>16.851483910400002</v>
      </c>
      <c r="O68" s="10"/>
      <c r="P68" s="60">
        <f t="shared" si="13"/>
        <v>-0.013893624451860518</v>
      </c>
      <c r="Q68" s="60">
        <f t="shared" si="14"/>
        <v>-0.5717221980335373</v>
      </c>
      <c r="R68" s="60">
        <f t="shared" si="15"/>
        <v>-0.43535566349378485</v>
      </c>
      <c r="S68" s="60">
        <f t="shared" si="16"/>
        <v>-0.18741696786065817</v>
      </c>
      <c r="T68" s="60">
        <f t="shared" si="17"/>
        <v>-0.5631472043084546</v>
      </c>
      <c r="U68" s="60">
        <f t="shared" si="18"/>
        <v>55.50947329354201</v>
      </c>
      <c r="V68" s="60">
        <f t="shared" si="19"/>
        <v>0.3838835051249515</v>
      </c>
      <c r="W68" s="60">
        <f t="shared" si="20"/>
        <v>-2.223816794740233</v>
      </c>
      <c r="X68" s="60">
        <f t="shared" si="21"/>
        <v>-0.10297121709396062</v>
      </c>
      <c r="Y68" s="60">
        <f t="shared" si="22"/>
        <v>-0.00046077747742982186</v>
      </c>
      <c r="Z68" s="60">
        <f t="shared" si="23"/>
        <v>-0.010625762182990007</v>
      </c>
      <c r="AA68" s="60">
        <f t="shared" si="24"/>
        <v>-0.05921826446664741</v>
      </c>
      <c r="AB68" s="60">
        <f t="shared" si="25"/>
        <v>-1.5040989602248533</v>
      </c>
    </row>
    <row r="69" spans="1:28" ht="12.75">
      <c r="A69" s="12" t="s">
        <v>79</v>
      </c>
      <c r="B69" s="1">
        <f>'DATOS MENSUALES'!F618</f>
        <v>0.29534052688</v>
      </c>
      <c r="C69" s="1">
        <f>'DATOS MENSUALES'!F619</f>
        <v>0.7387417218800001</v>
      </c>
      <c r="D69" s="1">
        <f>'DATOS MENSUALES'!F620</f>
        <v>0.19421434187999997</v>
      </c>
      <c r="E69" s="1">
        <f>'DATOS MENSUALES'!F621</f>
        <v>0.585964393</v>
      </c>
      <c r="F69" s="1">
        <f>'DATOS MENSUALES'!F622</f>
        <v>0.09249520186</v>
      </c>
      <c r="G69" s="1">
        <f>'DATOS MENSUALES'!F623</f>
        <v>0.56854631408</v>
      </c>
      <c r="H69" s="1">
        <f>'DATOS MENSUALES'!F624</f>
        <v>0.90628055296</v>
      </c>
      <c r="I69" s="1">
        <f>'DATOS MENSUALES'!F625</f>
        <v>0.39230217071999995</v>
      </c>
      <c r="J69" s="1">
        <f>'DATOS MENSUALES'!F626</f>
        <v>0.7535104122</v>
      </c>
      <c r="K69" s="1">
        <f>'DATOS MENSUALES'!F627</f>
        <v>0.288056574</v>
      </c>
      <c r="L69" s="1">
        <f>'DATOS MENSUALES'!F628</f>
        <v>0.35238655508000005</v>
      </c>
      <c r="M69" s="1">
        <f>'DATOS MENSUALES'!F629</f>
        <v>0.5297800335</v>
      </c>
      <c r="N69" s="1">
        <f t="shared" si="12"/>
        <v>5.697618798039999</v>
      </c>
      <c r="O69" s="10"/>
      <c r="P69" s="60">
        <f t="shared" si="13"/>
        <v>-0.06300176058627353</v>
      </c>
      <c r="Q69" s="60">
        <f t="shared" si="14"/>
        <v>-0.39407127923606783</v>
      </c>
      <c r="R69" s="60">
        <f t="shared" si="15"/>
        <v>-8.037992432582442</v>
      </c>
      <c r="S69" s="60">
        <f t="shared" si="16"/>
        <v>-12.455220650949375</v>
      </c>
      <c r="T69" s="60">
        <f t="shared" si="17"/>
        <v>-14.025801003141416</v>
      </c>
      <c r="U69" s="60">
        <f t="shared" si="18"/>
        <v>-7.8605011451829</v>
      </c>
      <c r="V69" s="60">
        <f t="shared" si="19"/>
        <v>-1.849157645761344</v>
      </c>
      <c r="W69" s="60">
        <f t="shared" si="20"/>
        <v>-2.115643019624924</v>
      </c>
      <c r="X69" s="60">
        <f t="shared" si="21"/>
        <v>1.9519231911797839E-07</v>
      </c>
      <c r="Y69" s="60">
        <f t="shared" si="22"/>
        <v>1.9683957529523517E-05</v>
      </c>
      <c r="Z69" s="60">
        <f t="shared" si="23"/>
        <v>2.1118790574514345E-05</v>
      </c>
      <c r="AA69" s="60">
        <f t="shared" si="24"/>
        <v>3.4938212283683205E-08</v>
      </c>
      <c r="AB69" s="60">
        <f t="shared" si="25"/>
        <v>-1860.6950357457351</v>
      </c>
    </row>
    <row r="70" spans="1:28" ht="12.75">
      <c r="A70" s="12" t="s">
        <v>80</v>
      </c>
      <c r="B70" s="1">
        <f>'DATOS MENSUALES'!F630</f>
        <v>0.59391154424</v>
      </c>
      <c r="C70" s="1">
        <f>'DATOS MENSUALES'!F631</f>
        <v>1.3073632769999999</v>
      </c>
      <c r="D70" s="1">
        <f>'DATOS MENSUALES'!F632</f>
        <v>1.75151179545</v>
      </c>
      <c r="E70" s="1">
        <f>'DATOS MENSUALES'!F633</f>
        <v>0.47382529372000004</v>
      </c>
      <c r="F70" s="1">
        <f>'DATOS MENSUALES'!F634</f>
        <v>0.10406932488000001</v>
      </c>
      <c r="G70" s="1">
        <f>'DATOS MENSUALES'!F635</f>
        <v>0.57700198266</v>
      </c>
      <c r="H70" s="1">
        <f>'DATOS MENSUALES'!F636</f>
        <v>0.8540697245</v>
      </c>
      <c r="I70" s="1">
        <f>'DATOS MENSUALES'!F637</f>
        <v>1.5294463939199998</v>
      </c>
      <c r="J70" s="1">
        <f>'DATOS MENSUALES'!F638</f>
        <v>0.57271094947</v>
      </c>
      <c r="K70" s="1">
        <f>'DATOS MENSUALES'!F639</f>
        <v>0.14536942079999998</v>
      </c>
      <c r="L70" s="1">
        <f>'DATOS MENSUALES'!F640</f>
        <v>0.12583046931</v>
      </c>
      <c r="M70" s="1">
        <f>'DATOS MENSUALES'!F641</f>
        <v>0.0468508287</v>
      </c>
      <c r="N70" s="1">
        <f t="shared" si="12"/>
        <v>8.081961004650001</v>
      </c>
      <c r="O70" s="10"/>
      <c r="P70" s="60">
        <f t="shared" si="13"/>
        <v>-0.0009802833206670899</v>
      </c>
      <c r="Q70" s="60">
        <f t="shared" si="14"/>
        <v>-0.004453550114376006</v>
      </c>
      <c r="R70" s="60">
        <f t="shared" si="15"/>
        <v>-0.08863515478313759</v>
      </c>
      <c r="S70" s="60">
        <f t="shared" si="16"/>
        <v>-14.35172209502009</v>
      </c>
      <c r="T70" s="60">
        <f t="shared" si="17"/>
        <v>-13.82482610554635</v>
      </c>
      <c r="U70" s="60">
        <f t="shared" si="18"/>
        <v>-7.7606420105053635</v>
      </c>
      <c r="V70" s="60">
        <f t="shared" si="19"/>
        <v>-2.09531182833031</v>
      </c>
      <c r="W70" s="60">
        <f t="shared" si="20"/>
        <v>-0.003151099946149248</v>
      </c>
      <c r="X70" s="60">
        <f t="shared" si="21"/>
        <v>-0.005359252528801655</v>
      </c>
      <c r="Y70" s="60">
        <f t="shared" si="22"/>
        <v>-0.0015482834509254887</v>
      </c>
      <c r="Z70" s="60">
        <f t="shared" si="23"/>
        <v>-0.00787049561962997</v>
      </c>
      <c r="AA70" s="60">
        <f t="shared" si="24"/>
        <v>-0.11035720294197908</v>
      </c>
      <c r="AB70" s="60">
        <f t="shared" si="25"/>
        <v>-974.7983910584263</v>
      </c>
    </row>
    <row r="71" spans="1:28" ht="12.75">
      <c r="A71" s="12" t="s">
        <v>81</v>
      </c>
      <c r="B71" s="1">
        <f>'DATOS MENSUALES'!F642</f>
        <v>0.54831789102</v>
      </c>
      <c r="C71" s="1">
        <f>'DATOS MENSUALES'!F643</f>
        <v>1.1545185683199999</v>
      </c>
      <c r="D71" s="1">
        <f>'DATOS MENSUALES'!F644</f>
        <v>0.7437204216</v>
      </c>
      <c r="E71" s="1">
        <f>'DATOS MENSUALES'!F645</f>
        <v>4.04674784234</v>
      </c>
      <c r="F71" s="1">
        <f>'DATOS MENSUALES'!F646</f>
        <v>1.19031162166</v>
      </c>
      <c r="G71" s="1">
        <f>'DATOS MENSUALES'!F647</f>
        <v>1.1035134009599998</v>
      </c>
      <c r="H71" s="1">
        <f>'DATOS MENSUALES'!F648</f>
        <v>0.17086202926</v>
      </c>
      <c r="I71" s="1">
        <f>'DATOS MENSUALES'!F649</f>
        <v>0.7309909474999999</v>
      </c>
      <c r="J71" s="1">
        <f>'DATOS MENSUALES'!F650</f>
        <v>0.05817608269999999</v>
      </c>
      <c r="K71" s="1">
        <f>'DATOS MENSUALES'!F651</f>
        <v>0.13331003362</v>
      </c>
      <c r="L71" s="1">
        <f>'DATOS MENSUALES'!F652</f>
        <v>0.11537804019</v>
      </c>
      <c r="M71" s="1">
        <f>'DATOS MENSUALES'!F653</f>
        <v>0.03273403584</v>
      </c>
      <c r="N71" s="1">
        <f t="shared" si="12"/>
        <v>10.028580915010002</v>
      </c>
      <c r="O71" s="10"/>
      <c r="P71" s="60">
        <f t="shared" si="13"/>
        <v>-0.003044341894664942</v>
      </c>
      <c r="Q71" s="60">
        <f t="shared" si="14"/>
        <v>-0.03196700420197477</v>
      </c>
      <c r="R71" s="60">
        <f t="shared" si="15"/>
        <v>-3.0717368044113824</v>
      </c>
      <c r="S71" s="60">
        <f t="shared" si="16"/>
        <v>1.4923450454882174</v>
      </c>
      <c r="T71" s="60">
        <f t="shared" si="17"/>
        <v>-2.2677398725198894</v>
      </c>
      <c r="U71" s="60">
        <f t="shared" si="18"/>
        <v>-3.069739201500718</v>
      </c>
      <c r="V71" s="60">
        <f t="shared" si="19"/>
        <v>-7.56223530579059</v>
      </c>
      <c r="W71" s="60">
        <f t="shared" si="20"/>
        <v>-0.8440753490302962</v>
      </c>
      <c r="X71" s="60">
        <f t="shared" si="21"/>
        <v>-0.32784319655224076</v>
      </c>
      <c r="Y71" s="60">
        <f t="shared" si="22"/>
        <v>-0.002084697170766266</v>
      </c>
      <c r="Z71" s="60">
        <f t="shared" si="23"/>
        <v>-0.009177552255352472</v>
      </c>
      <c r="AA71" s="60">
        <f t="shared" si="24"/>
        <v>-0.12039049326758768</v>
      </c>
      <c r="AB71" s="60">
        <f t="shared" si="25"/>
        <v>-506.0060689328896</v>
      </c>
    </row>
    <row r="72" spans="1:28" ht="12.75">
      <c r="A72" s="12" t="s">
        <v>82</v>
      </c>
      <c r="B72" s="1">
        <f>'DATOS MENSUALES'!F654</f>
        <v>0.2507805839</v>
      </c>
      <c r="C72" s="1">
        <f>'DATOS MENSUALES'!F655</f>
        <v>1.22207124482</v>
      </c>
      <c r="D72" s="1">
        <f>'DATOS MENSUALES'!F656</f>
        <v>0.46352723799999995</v>
      </c>
      <c r="E72" s="1">
        <f>'DATOS MENSUALES'!F657</f>
        <v>1.07313087864</v>
      </c>
      <c r="F72" s="1">
        <f>'DATOS MENSUALES'!F658</f>
        <v>1.69794320004</v>
      </c>
      <c r="G72" s="1">
        <f>'DATOS MENSUALES'!F659</f>
        <v>0.95203475034</v>
      </c>
      <c r="H72" s="1">
        <f>'DATOS MENSUALES'!F660</f>
        <v>0.25249328676</v>
      </c>
      <c r="I72" s="1">
        <f>'DATOS MENSUALES'!F661</f>
        <v>0.5538380273100001</v>
      </c>
      <c r="J72" s="1">
        <f>'DATOS MENSUALES'!F662</f>
        <v>0.13155879704</v>
      </c>
      <c r="K72" s="1">
        <f>'DATOS MENSUALES'!F663</f>
        <v>0.06687500008</v>
      </c>
      <c r="L72" s="1">
        <f>'DATOS MENSUALES'!F664</f>
        <v>0.14888889008</v>
      </c>
      <c r="M72" s="1">
        <f>'DATOS MENSUALES'!F665</f>
        <v>0.17693753175</v>
      </c>
      <c r="N72" s="1">
        <f t="shared" si="12"/>
        <v>6.990079428760001</v>
      </c>
      <c r="O72" s="10"/>
      <c r="P72" s="60">
        <f t="shared" si="13"/>
        <v>-0.086626274430784</v>
      </c>
      <c r="Q72" s="60">
        <f t="shared" si="14"/>
        <v>-0.015590970317017151</v>
      </c>
      <c r="R72" s="60">
        <f t="shared" si="15"/>
        <v>-5.212345217047406</v>
      </c>
      <c r="S72" s="60">
        <f t="shared" si="16"/>
        <v>-6.137064024370013</v>
      </c>
      <c r="T72" s="60">
        <f t="shared" si="17"/>
        <v>-0.5239456645191988</v>
      </c>
      <c r="U72" s="60">
        <f t="shared" si="18"/>
        <v>-4.133117079304259</v>
      </c>
      <c r="V72" s="60">
        <f t="shared" si="19"/>
        <v>-6.657424605471111</v>
      </c>
      <c r="W72" s="60">
        <f t="shared" si="20"/>
        <v>-1.413280543057725</v>
      </c>
      <c r="X72" s="60">
        <f t="shared" si="21"/>
        <v>-0.233916626017686</v>
      </c>
      <c r="Y72" s="60">
        <f t="shared" si="22"/>
        <v>-0.0073218548162231065</v>
      </c>
      <c r="Z72" s="60">
        <f t="shared" si="23"/>
        <v>-0.0054384516756771865</v>
      </c>
      <c r="AA72" s="60">
        <f t="shared" si="24"/>
        <v>-0.04271840137563772</v>
      </c>
      <c r="AB72" s="60">
        <f t="shared" si="25"/>
        <v>-1333.6009441369051</v>
      </c>
    </row>
    <row r="73" spans="1:28" ht="12.75">
      <c r="A73" s="12" t="s">
        <v>83</v>
      </c>
      <c r="B73" s="1">
        <f>'DATOS MENSUALES'!F666</f>
        <v>0.0887011608</v>
      </c>
      <c r="C73" s="1">
        <f>'DATOS MENSUALES'!F667</f>
        <v>0.45809574318</v>
      </c>
      <c r="D73" s="1">
        <f>'DATOS MENSUALES'!F668</f>
        <v>1.4356418503500001</v>
      </c>
      <c r="E73" s="1">
        <f>'DATOS MENSUALES'!F669</f>
        <v>4.3903125156</v>
      </c>
      <c r="F73" s="1">
        <f>'DATOS MENSUALES'!F670</f>
        <v>1.69445962198</v>
      </c>
      <c r="G73" s="1">
        <f>'DATOS MENSUALES'!F671</f>
        <v>1.28464528143</v>
      </c>
      <c r="H73" s="1">
        <f>'DATOS MENSUALES'!F672</f>
        <v>2.2025173584399997</v>
      </c>
      <c r="I73" s="1">
        <f>'DATOS MENSUALES'!F673</f>
        <v>1.8325153575000002</v>
      </c>
      <c r="J73" s="1">
        <f>'DATOS MENSUALES'!F674</f>
        <v>0.13894173645</v>
      </c>
      <c r="K73" s="1">
        <f>'DATOS MENSUALES'!F675</f>
        <v>0.10847481671999999</v>
      </c>
      <c r="L73" s="1">
        <f>'DATOS MENSUALES'!F676</f>
        <v>0.13812173892000001</v>
      </c>
      <c r="M73" s="1">
        <f>'DATOS MENSUALES'!F677</f>
        <v>0.20734004337</v>
      </c>
      <c r="N73" s="1">
        <f t="shared" si="12"/>
        <v>13.979767224740002</v>
      </c>
      <c r="O73" s="10"/>
      <c r="P73" s="60">
        <f t="shared" si="13"/>
        <v>-0.22095003577017736</v>
      </c>
      <c r="Q73" s="60">
        <f t="shared" si="14"/>
        <v>-1.0419550720362367</v>
      </c>
      <c r="R73" s="60">
        <f t="shared" si="15"/>
        <v>-0.44198671571065307</v>
      </c>
      <c r="S73" s="60">
        <f t="shared" si="16"/>
        <v>3.283554716894957</v>
      </c>
      <c r="T73" s="60">
        <f t="shared" si="17"/>
        <v>-0.5307671599276784</v>
      </c>
      <c r="U73" s="60">
        <f t="shared" si="18"/>
        <v>-2.059084933055473</v>
      </c>
      <c r="V73" s="60">
        <f t="shared" si="19"/>
        <v>0.0003259749889539571</v>
      </c>
      <c r="W73" s="60">
        <f t="shared" si="20"/>
        <v>0.00383025906439991</v>
      </c>
      <c r="X73" s="60">
        <f t="shared" si="21"/>
        <v>-0.2256083607214172</v>
      </c>
      <c r="Y73" s="60">
        <f t="shared" si="22"/>
        <v>-0.003552254707940688</v>
      </c>
      <c r="Z73" s="60">
        <f t="shared" si="23"/>
        <v>-0.006499800748740088</v>
      </c>
      <c r="AA73" s="60">
        <f t="shared" si="24"/>
        <v>-0.032513944487268055</v>
      </c>
      <c r="AB73" s="60">
        <f t="shared" si="25"/>
        <v>-64.84235737556074</v>
      </c>
    </row>
    <row r="74" spans="1:28" s="24" customFormat="1" ht="12.75">
      <c r="A74" s="21" t="s">
        <v>84</v>
      </c>
      <c r="B74" s="22">
        <f>'DATOS MENSUALES'!F678</f>
        <v>0.13496965608</v>
      </c>
      <c r="C74" s="22">
        <f>'DATOS MENSUALES'!F679</f>
        <v>0.6127646013</v>
      </c>
      <c r="D74" s="22">
        <f>'DATOS MENSUALES'!F680</f>
        <v>2.04371820792</v>
      </c>
      <c r="E74" s="22">
        <f>'DATOS MENSUALES'!F681</f>
        <v>3.9138241782599996</v>
      </c>
      <c r="F74" s="22">
        <f>'DATOS MENSUALES'!F682</f>
        <v>0.72224883872</v>
      </c>
      <c r="G74" s="22">
        <f>'DATOS MENSUALES'!F683</f>
        <v>0.47071057303999997</v>
      </c>
      <c r="H74" s="22">
        <f>'DATOS MENSUALES'!F684</f>
        <v>0.61436487826</v>
      </c>
      <c r="I74" s="22">
        <f>'DATOS MENSUALES'!F685</f>
        <v>0.9037804614</v>
      </c>
      <c r="J74" s="22">
        <f>'DATOS MENSUALES'!F686</f>
        <v>0.88690296104</v>
      </c>
      <c r="K74" s="22">
        <f>'DATOS MENSUALES'!F687</f>
        <v>0.34015391798</v>
      </c>
      <c r="L74" s="22">
        <f>'DATOS MENSUALES'!F688</f>
        <v>0.28852068712</v>
      </c>
      <c r="M74" s="22">
        <f>'DATOS MENSUALES'!F689</f>
        <v>0.15126495076000002</v>
      </c>
      <c r="N74" s="22">
        <f t="shared" si="12"/>
        <v>11.083223911880001</v>
      </c>
      <c r="O74" s="23"/>
      <c r="P74" s="60">
        <f t="shared" si="13"/>
        <v>-0.1740030678073317</v>
      </c>
      <c r="Q74" s="60">
        <f t="shared" si="14"/>
        <v>-0.6341165688417668</v>
      </c>
      <c r="R74" s="60">
        <f t="shared" si="15"/>
        <v>-0.0036279266827701205</v>
      </c>
      <c r="S74" s="60">
        <f t="shared" si="16"/>
        <v>1.0298113744755593</v>
      </c>
      <c r="T74" s="60">
        <f t="shared" si="17"/>
        <v>-5.657529137291705</v>
      </c>
      <c r="U74" s="60">
        <f t="shared" si="18"/>
        <v>-9.078873775610024</v>
      </c>
      <c r="V74" s="60">
        <f t="shared" si="19"/>
        <v>-3.507168585851698</v>
      </c>
      <c r="W74" s="60">
        <f t="shared" si="20"/>
        <v>-0.4605874197034389</v>
      </c>
      <c r="X74" s="60">
        <f t="shared" si="21"/>
        <v>0.002696841428627457</v>
      </c>
      <c r="Y74" s="60">
        <f t="shared" si="22"/>
        <v>0.0004948720356139954</v>
      </c>
      <c r="Z74" s="60">
        <f t="shared" si="23"/>
        <v>-4.7535108420989036E-05</v>
      </c>
      <c r="AA74" s="60">
        <f t="shared" si="24"/>
        <v>-0.05283820002917976</v>
      </c>
      <c r="AB74" s="60">
        <f t="shared" si="25"/>
        <v>-330.5149730935284</v>
      </c>
    </row>
    <row r="75" spans="1:28" s="24" customFormat="1" ht="12.75">
      <c r="A75" s="21" t="s">
        <v>85</v>
      </c>
      <c r="B75" s="22">
        <f>'DATOS MENSUALES'!F690</f>
        <v>0.5016582511500001</v>
      </c>
      <c r="C75" s="22">
        <f>'DATOS MENSUALES'!F691</f>
        <v>3.4902657491399998</v>
      </c>
      <c r="D75" s="22">
        <f>'DATOS MENSUALES'!F692</f>
        <v>5.6181251268</v>
      </c>
      <c r="E75" s="22">
        <f>'DATOS MENSUALES'!F693</f>
        <v>2.7368554884</v>
      </c>
      <c r="F75" s="22">
        <f>'DATOS MENSUALES'!F694</f>
        <v>0.9519960966100001</v>
      </c>
      <c r="G75" s="22">
        <f>'DATOS MENSUALES'!F695</f>
        <v>0.8895566960700001</v>
      </c>
      <c r="H75" s="22">
        <f>'DATOS MENSUALES'!F696</f>
        <v>1.75049442117</v>
      </c>
      <c r="I75" s="22">
        <f>'DATOS MENSUALES'!F697</f>
        <v>1.617661312</v>
      </c>
      <c r="J75" s="22">
        <f>'DATOS MENSUALES'!F698</f>
        <v>0.70807284128</v>
      </c>
      <c r="K75" s="22">
        <f>'DATOS MENSUALES'!F699</f>
        <v>0.1541913543</v>
      </c>
      <c r="L75" s="22">
        <f>'DATOS MENSUALES'!F700</f>
        <v>0.16299938512</v>
      </c>
      <c r="M75" s="22">
        <f>'DATOS MENSUALES'!F701</f>
        <v>0.6361704316</v>
      </c>
      <c r="N75" s="22">
        <f t="shared" si="12"/>
        <v>19.21804715364</v>
      </c>
      <c r="O75" s="23"/>
      <c r="P75" s="60">
        <f t="shared" si="13"/>
        <v>-0.0070328295823634725</v>
      </c>
      <c r="Q75" s="60">
        <f t="shared" si="14"/>
        <v>8.222545832293065</v>
      </c>
      <c r="R75" s="60">
        <f t="shared" si="15"/>
        <v>40.02800181064593</v>
      </c>
      <c r="S75" s="60">
        <f t="shared" si="16"/>
        <v>-0.004668239902635752</v>
      </c>
      <c r="T75" s="60">
        <f t="shared" si="17"/>
        <v>-3.7391832839899743</v>
      </c>
      <c r="U75" s="60">
        <f t="shared" si="18"/>
        <v>-4.634880073989978</v>
      </c>
      <c r="V75" s="60">
        <f t="shared" si="19"/>
        <v>-0.05627030314667263</v>
      </c>
      <c r="W75" s="60">
        <f t="shared" si="20"/>
        <v>-0.0001990934639034328</v>
      </c>
      <c r="X75" s="60">
        <f t="shared" si="21"/>
        <v>-6.227230472104414E-05</v>
      </c>
      <c r="Y75" s="60">
        <f t="shared" si="22"/>
        <v>-0.0012204045298788184</v>
      </c>
      <c r="Z75" s="60">
        <f t="shared" si="23"/>
        <v>-0.004231561777616935</v>
      </c>
      <c r="AA75" s="60">
        <f t="shared" si="24"/>
        <v>0.0013186794562129005</v>
      </c>
      <c r="AB75" s="60">
        <f t="shared" si="25"/>
        <v>1.8194549256659798</v>
      </c>
    </row>
    <row r="76" spans="1:28" s="24" customFormat="1" ht="12.75">
      <c r="A76" s="21" t="s">
        <v>86</v>
      </c>
      <c r="B76" s="22">
        <f>'DATOS MENSUALES'!F702</f>
        <v>0.2586587764</v>
      </c>
      <c r="C76" s="22">
        <f>'DATOS MENSUALES'!F703</f>
        <v>0.7339495803199999</v>
      </c>
      <c r="D76" s="22">
        <f>'DATOS MENSUALES'!F704</f>
        <v>0.45516245456</v>
      </c>
      <c r="E76" s="22">
        <f>'DATOS MENSUALES'!F705</f>
        <v>0.9160995841199999</v>
      </c>
      <c r="F76" s="22">
        <f>'DATOS MENSUALES'!F706</f>
        <v>0.71656478982</v>
      </c>
      <c r="G76" s="22">
        <f>'DATOS MENSUALES'!F707</f>
        <v>1.88318551904</v>
      </c>
      <c r="H76" s="22">
        <f>'DATOS MENSUALES'!F708</f>
        <v>1.4057450656200001</v>
      </c>
      <c r="I76" s="22">
        <f>'DATOS MENSUALES'!F709</f>
        <v>1.98215036112</v>
      </c>
      <c r="J76" s="22">
        <f>'DATOS MENSUALES'!F710</f>
        <v>0.56460604614</v>
      </c>
      <c r="K76" s="22">
        <f>'DATOS MENSUALES'!F711</f>
        <v>0.2609363</v>
      </c>
      <c r="L76" s="22">
        <f>'DATOS MENSUALES'!F712</f>
        <v>0.31085625</v>
      </c>
      <c r="M76" s="22">
        <f>'DATOS MENSUALES'!F713</f>
        <v>0.6159277507200001</v>
      </c>
      <c r="N76" s="22">
        <f t="shared" si="12"/>
        <v>10.103842477860002</v>
      </c>
      <c r="O76" s="23"/>
      <c r="P76" s="60">
        <f t="shared" si="13"/>
        <v>-0.08208101492097804</v>
      </c>
      <c r="Q76" s="60">
        <f t="shared" si="14"/>
        <v>-0.40184931093397275</v>
      </c>
      <c r="R76" s="60">
        <f t="shared" si="15"/>
        <v>-5.2881491254448845</v>
      </c>
      <c r="S76" s="60">
        <f t="shared" si="16"/>
        <v>-7.855494263168617</v>
      </c>
      <c r="T76" s="60">
        <f t="shared" si="17"/>
        <v>-5.711843525944012</v>
      </c>
      <c r="U76" s="60">
        <f t="shared" si="18"/>
        <v>-0.3057293236597062</v>
      </c>
      <c r="V76" s="60">
        <f t="shared" si="19"/>
        <v>-0.3857491228645002</v>
      </c>
      <c r="W76" s="60">
        <f t="shared" si="20"/>
        <v>0.0286799249344153</v>
      </c>
      <c r="X76" s="60">
        <f t="shared" si="21"/>
        <v>-0.006138898287458146</v>
      </c>
      <c r="Y76" s="60">
        <f t="shared" si="22"/>
        <v>-1.720932600283465E-12</v>
      </c>
      <c r="Z76" s="60">
        <f t="shared" si="23"/>
        <v>-2.6793290186417815E-06</v>
      </c>
      <c r="AA76" s="60">
        <f t="shared" si="24"/>
        <v>0.0007149212543954776</v>
      </c>
      <c r="AB76" s="60">
        <f t="shared" si="25"/>
        <v>-491.8038326094247</v>
      </c>
    </row>
    <row r="77" spans="1:28" s="24" customFormat="1" ht="12.75">
      <c r="A77" s="21" t="s">
        <v>87</v>
      </c>
      <c r="B77" s="22">
        <f>'DATOS MENSUALES'!F714</f>
        <v>0.39499428776</v>
      </c>
      <c r="C77" s="22">
        <f>'DATOS MENSUALES'!F715</f>
        <v>0.42523457882000004</v>
      </c>
      <c r="D77" s="22">
        <f>'DATOS MENSUALES'!F716</f>
        <v>1.26802345294</v>
      </c>
      <c r="E77" s="22">
        <f>'DATOS MENSUALES'!F717</f>
        <v>0.7837899376399999</v>
      </c>
      <c r="F77" s="22">
        <f>'DATOS MENSUALES'!F718</f>
        <v>0.38788617932999997</v>
      </c>
      <c r="G77" s="22">
        <f>'DATOS MENSUALES'!F719</f>
        <v>0.46917507426</v>
      </c>
      <c r="H77" s="22">
        <f>'DATOS MENSUALES'!F720</f>
        <v>2.24109056177</v>
      </c>
      <c r="I77" s="22">
        <f>'DATOS MENSUALES'!F721</f>
        <v>1.43971594928</v>
      </c>
      <c r="J77" s="22">
        <f>'DATOS MENSUALES'!F722</f>
        <v>0.2688</v>
      </c>
      <c r="K77" s="22">
        <f>'DATOS MENSUALES'!F723</f>
        <v>0.32680645074</v>
      </c>
      <c r="L77" s="22">
        <f>'DATOS MENSUALES'!F724</f>
        <v>0.14950276275000002</v>
      </c>
      <c r="M77" s="22">
        <f>'DATOS MENSUALES'!F725</f>
        <v>0.2258440769</v>
      </c>
      <c r="N77" s="22">
        <f t="shared" si="12"/>
        <v>8.38086331219</v>
      </c>
      <c r="O77" s="23"/>
      <c r="P77" s="60">
        <f t="shared" si="13"/>
        <v>-0.026531763070228618</v>
      </c>
      <c r="Q77" s="60">
        <f t="shared" si="14"/>
        <v>-1.14659675998182</v>
      </c>
      <c r="R77" s="60">
        <f t="shared" si="15"/>
        <v>-0.8026766146397654</v>
      </c>
      <c r="S77" s="60">
        <f t="shared" si="16"/>
        <v>-9.530747467925998</v>
      </c>
      <c r="T77" s="60">
        <f t="shared" si="17"/>
        <v>-9.477399461912862</v>
      </c>
      <c r="U77" s="60">
        <f t="shared" si="18"/>
        <v>-9.098935965546668</v>
      </c>
      <c r="V77" s="60">
        <f t="shared" si="19"/>
        <v>0.0012386716536269783</v>
      </c>
      <c r="W77" s="60">
        <f t="shared" si="20"/>
        <v>-0.013200682981126933</v>
      </c>
      <c r="X77" s="60">
        <f t="shared" si="21"/>
        <v>-0.10984003765521481</v>
      </c>
      <c r="Y77" s="60">
        <f t="shared" si="22"/>
        <v>0.00028424543899196217</v>
      </c>
      <c r="Z77" s="60">
        <f t="shared" si="23"/>
        <v>-0.005381697280043808</v>
      </c>
      <c r="AA77" s="60">
        <f t="shared" si="24"/>
        <v>-0.027180440876295335</v>
      </c>
      <c r="AB77" s="60">
        <f t="shared" si="25"/>
        <v>-889.2715278886757</v>
      </c>
    </row>
    <row r="78" spans="1:28" s="24" customFormat="1" ht="12.75">
      <c r="A78" s="21" t="s">
        <v>88</v>
      </c>
      <c r="B78" s="22">
        <f>'DATOS MENSUALES'!F726</f>
        <v>0.26860260097</v>
      </c>
      <c r="C78" s="22">
        <f>'DATOS MENSUALES'!F727</f>
        <v>0.9963138185</v>
      </c>
      <c r="D78" s="22">
        <f>'DATOS MENSUALES'!F728</f>
        <v>2.0314523475</v>
      </c>
      <c r="E78" s="22">
        <f>'DATOS MENSUALES'!F729</f>
        <v>5.23913916518</v>
      </c>
      <c r="F78" s="22">
        <f>'DATOS MENSUALES'!F730</f>
        <v>1.15723725894</v>
      </c>
      <c r="G78" s="22">
        <f>'DATOS MENSUALES'!F731</f>
        <v>4.18973455138</v>
      </c>
      <c r="H78" s="22">
        <f>'DATOS MENSUALES'!F732</f>
        <v>0.70715544588</v>
      </c>
      <c r="I78" s="22">
        <f>'DATOS MENSUALES'!F733</f>
        <v>0.5517567173</v>
      </c>
      <c r="J78" s="22">
        <f>'DATOS MENSUALES'!F734</f>
        <v>0.21059494055</v>
      </c>
      <c r="K78" s="22">
        <f>'DATOS MENSUALES'!F735</f>
        <v>0.29333333476</v>
      </c>
      <c r="L78" s="22">
        <f>'DATOS MENSUALES'!F736</f>
        <v>0.1406274507</v>
      </c>
      <c r="M78" s="22">
        <f>'DATOS MENSUALES'!F737</f>
        <v>0.219842164</v>
      </c>
      <c r="N78" s="22">
        <f t="shared" si="12"/>
        <v>16.00578979566</v>
      </c>
      <c r="O78" s="23"/>
      <c r="P78" s="60">
        <f t="shared" si="13"/>
        <v>-0.07657469306517731</v>
      </c>
      <c r="Q78" s="60">
        <f t="shared" si="14"/>
        <v>-0.10756209414176486</v>
      </c>
      <c r="R78" s="60">
        <f t="shared" si="15"/>
        <v>-0.004567936135807666</v>
      </c>
      <c r="S78" s="60">
        <f t="shared" si="16"/>
        <v>12.733480319381844</v>
      </c>
      <c r="T78" s="60">
        <f t="shared" si="17"/>
        <v>-2.4433550974577347</v>
      </c>
      <c r="U78" s="60">
        <f t="shared" si="18"/>
        <v>4.353754184794075</v>
      </c>
      <c r="V78" s="60">
        <f t="shared" si="19"/>
        <v>-2.903030943252115</v>
      </c>
      <c r="W78" s="60">
        <f t="shared" si="20"/>
        <v>-1.421158534302794</v>
      </c>
      <c r="X78" s="60">
        <f t="shared" si="21"/>
        <v>-0.1549533811022301</v>
      </c>
      <c r="Y78" s="60">
        <f t="shared" si="22"/>
        <v>3.3626951888868414E-05</v>
      </c>
      <c r="Z78" s="60">
        <f t="shared" si="23"/>
        <v>-0.006241490518157912</v>
      </c>
      <c r="AA78" s="60">
        <f t="shared" si="24"/>
        <v>-0.02884087820880231</v>
      </c>
      <c r="AB78" s="60">
        <f t="shared" si="25"/>
        <v>-7.897839255009717</v>
      </c>
    </row>
    <row r="79" spans="1:28" s="24" customFormat="1" ht="12.75">
      <c r="A79" s="21" t="s">
        <v>89</v>
      </c>
      <c r="B79" s="22">
        <f>'DATOS MENSUALES'!F738</f>
        <v>0.340669371</v>
      </c>
      <c r="C79" s="22">
        <f>'DATOS MENSUALES'!F739</f>
        <v>0.16599250944</v>
      </c>
      <c r="D79" s="22">
        <f>'DATOS MENSUALES'!F740</f>
        <v>0.06389410764</v>
      </c>
      <c r="E79" s="22">
        <f>'DATOS MENSUALES'!F741</f>
        <v>0.53605361381</v>
      </c>
      <c r="F79" s="22">
        <f>'DATOS MENSUALES'!F742</f>
        <v>0.31063755528</v>
      </c>
      <c r="G79" s="22">
        <f>'DATOS MENSUALES'!F743</f>
        <v>0.47191564202999997</v>
      </c>
      <c r="H79" s="22">
        <f>'DATOS MENSUALES'!F744</f>
        <v>0.73334357705</v>
      </c>
      <c r="I79" s="22">
        <f>'DATOS MENSUALES'!F745</f>
        <v>0.6452563732500001</v>
      </c>
      <c r="J79" s="22">
        <f>'DATOS MENSUALES'!F746</f>
        <v>0.64823529509</v>
      </c>
      <c r="K79" s="22">
        <f>'DATOS MENSUALES'!F747</f>
        <v>0.18016025566</v>
      </c>
      <c r="L79" s="22">
        <f>'DATOS MENSUALES'!F748</f>
        <v>0.28101576195</v>
      </c>
      <c r="M79" s="22">
        <f>'DATOS MENSUALES'!F749</f>
        <v>0.4159178424</v>
      </c>
      <c r="N79" s="22">
        <f t="shared" si="12"/>
        <v>4.7930919046</v>
      </c>
      <c r="O79" s="23"/>
      <c r="P79" s="60">
        <f t="shared" si="13"/>
        <v>-0.043830373904291633</v>
      </c>
      <c r="Q79" s="60">
        <f t="shared" si="14"/>
        <v>-2.2270341881280755</v>
      </c>
      <c r="R79" s="60">
        <f t="shared" si="15"/>
        <v>-9.711057027274446</v>
      </c>
      <c r="S79" s="60">
        <f t="shared" si="16"/>
        <v>-13.277212305436866</v>
      </c>
      <c r="T79" s="60">
        <f t="shared" si="17"/>
        <v>-10.553603766835604</v>
      </c>
      <c r="U79" s="60">
        <f t="shared" si="18"/>
        <v>-9.063149514212109</v>
      </c>
      <c r="V79" s="60">
        <f t="shared" si="19"/>
        <v>-2.7460682449930047</v>
      </c>
      <c r="W79" s="60">
        <f t="shared" si="20"/>
        <v>-1.0952649443407938</v>
      </c>
      <c r="X79" s="60">
        <f t="shared" si="21"/>
        <v>-0.0009843123966479105</v>
      </c>
      <c r="Y79" s="60">
        <f t="shared" si="22"/>
        <v>-0.0005293942494620083</v>
      </c>
      <c r="Z79" s="60">
        <f t="shared" si="23"/>
        <v>-8.362330812734755E-05</v>
      </c>
      <c r="AA79" s="60">
        <f t="shared" si="24"/>
        <v>-0.0013526440165687855</v>
      </c>
      <c r="AB79" s="60">
        <f t="shared" si="25"/>
        <v>-2302.136922618348</v>
      </c>
    </row>
    <row r="80" spans="1:28" s="24" customFormat="1" ht="12.75">
      <c r="A80" s="21" t="s">
        <v>90</v>
      </c>
      <c r="B80" s="22">
        <f>'DATOS MENSUALES'!F750</f>
        <v>0.3263921904</v>
      </c>
      <c r="C80" s="22">
        <f>'DATOS MENSUALES'!F751</f>
        <v>1.26070367872</v>
      </c>
      <c r="D80" s="22">
        <f>'DATOS MENSUALES'!F752</f>
        <v>1.5887606085</v>
      </c>
      <c r="E80" s="22">
        <f>'DATOS MENSUALES'!F753</f>
        <v>6.0168045683999996</v>
      </c>
      <c r="F80" s="22">
        <f>'DATOS MENSUALES'!F754</f>
        <v>1.26916663013</v>
      </c>
      <c r="G80" s="22">
        <f>'DATOS MENSUALES'!F755</f>
        <v>1.73855287928</v>
      </c>
      <c r="H80" s="22">
        <f>'DATOS MENSUALES'!F756</f>
        <v>1.22764599</v>
      </c>
      <c r="I80" s="22">
        <f>'DATOS MENSUALES'!F757</f>
        <v>1.23998523029</v>
      </c>
      <c r="J80" s="22">
        <f>'DATOS MENSUALES'!F758</f>
        <v>0.26414516918</v>
      </c>
      <c r="K80" s="22">
        <f>'DATOS MENSUALES'!F759</f>
        <v>0.15634375764</v>
      </c>
      <c r="L80" s="22">
        <f>'DATOS MENSUALES'!F760</f>
        <v>0.30813464279</v>
      </c>
      <c r="M80" s="22">
        <f>'DATOS MENSUALES'!F761</f>
        <v>0.29703465722</v>
      </c>
      <c r="N80" s="22">
        <f t="shared" si="12"/>
        <v>15.69367000255</v>
      </c>
      <c r="O80" s="23"/>
      <c r="P80" s="60">
        <f t="shared" si="13"/>
        <v>-0.04937341233104845</v>
      </c>
      <c r="Q80" s="60">
        <f t="shared" si="14"/>
        <v>-0.009418787935760183</v>
      </c>
      <c r="R80" s="60">
        <f t="shared" si="15"/>
        <v>-0.2254381774084078</v>
      </c>
      <c r="S80" s="60">
        <f t="shared" si="16"/>
        <v>30.162142001842465</v>
      </c>
      <c r="T80" s="60">
        <f t="shared" si="17"/>
        <v>-1.8834263919706888</v>
      </c>
      <c r="U80" s="60">
        <f t="shared" si="18"/>
        <v>-0.5479464646286549</v>
      </c>
      <c r="V80" s="60">
        <f t="shared" si="19"/>
        <v>-0.7437986790930924</v>
      </c>
      <c r="W80" s="60">
        <f t="shared" si="20"/>
        <v>-0.08292061028575501</v>
      </c>
      <c r="X80" s="60">
        <f t="shared" si="21"/>
        <v>-0.11307408684277553</v>
      </c>
      <c r="Y80" s="60">
        <f t="shared" si="22"/>
        <v>-0.0011481379551146176</v>
      </c>
      <c r="Z80" s="60">
        <f t="shared" si="23"/>
        <v>-4.583186090401689E-06</v>
      </c>
      <c r="AA80" s="60">
        <f t="shared" si="24"/>
        <v>-0.012084067792724284</v>
      </c>
      <c r="AB80" s="60">
        <f t="shared" si="25"/>
        <v>-12.2237422844135</v>
      </c>
    </row>
    <row r="81" spans="1:28" s="24" customFormat="1" ht="12.75">
      <c r="A81" s="21" t="s">
        <v>91</v>
      </c>
      <c r="B81" s="22">
        <f>'DATOS MENSUALES'!F762</f>
        <v>0.41443493322</v>
      </c>
      <c r="C81" s="22">
        <f>'DATOS MENSUALES'!F763</f>
        <v>1.0677791568</v>
      </c>
      <c r="D81" s="22">
        <f>'DATOS MENSUALES'!F764</f>
        <v>1.6418181834599999</v>
      </c>
      <c r="E81" s="22">
        <f>'DATOS MENSUALES'!F765</f>
        <v>2.39893023432</v>
      </c>
      <c r="F81" s="22">
        <f>'DATOS MENSUALES'!F766</f>
        <v>1.1623760854</v>
      </c>
      <c r="G81" s="22">
        <f>'DATOS MENSUALES'!F767</f>
        <v>2.0929210190100003</v>
      </c>
      <c r="H81" s="22">
        <f>'DATOS MENSUALES'!F768</f>
        <v>1.47331678104</v>
      </c>
      <c r="I81" s="22">
        <f>'DATOS MENSUALES'!F769</f>
        <v>2.23065692406</v>
      </c>
      <c r="J81" s="22">
        <f>'DATOS MENSUALES'!F770</f>
        <v>0.25949568788</v>
      </c>
      <c r="K81" s="22">
        <f>'DATOS MENSUALES'!F771</f>
        <v>0.01779837768</v>
      </c>
      <c r="L81" s="22">
        <f>'DATOS MENSUALES'!F772</f>
        <v>0.23449249728</v>
      </c>
      <c r="M81" s="22">
        <f>'DATOS MENSUALES'!F773</f>
        <v>0.09865045326</v>
      </c>
      <c r="N81" s="22">
        <f t="shared" si="12"/>
        <v>13.092670333409998</v>
      </c>
      <c r="O81" s="23"/>
      <c r="P81" s="60">
        <f t="shared" si="13"/>
        <v>-0.02167447078593819</v>
      </c>
      <c r="Q81" s="60">
        <f t="shared" si="14"/>
        <v>-0.06599336749300855</v>
      </c>
      <c r="R81" s="60">
        <f t="shared" si="15"/>
        <v>-0.17146928277069595</v>
      </c>
      <c r="S81" s="60">
        <f t="shared" si="16"/>
        <v>-0.12882891434801924</v>
      </c>
      <c r="T81" s="60">
        <f t="shared" si="17"/>
        <v>-2.4154948550924993</v>
      </c>
      <c r="U81" s="60">
        <f t="shared" si="18"/>
        <v>-0.09985353273104389</v>
      </c>
      <c r="V81" s="60">
        <f t="shared" si="19"/>
        <v>-0.2879908421238941</v>
      </c>
      <c r="W81" s="60">
        <f t="shared" si="20"/>
        <v>0.1705879704657598</v>
      </c>
      <c r="X81" s="60">
        <f t="shared" si="21"/>
        <v>-0.1163671764193562</v>
      </c>
      <c r="Y81" s="60">
        <f t="shared" si="22"/>
        <v>-0.014394616596345259</v>
      </c>
      <c r="Z81" s="60">
        <f t="shared" si="23"/>
        <v>-0.0007351625721329309</v>
      </c>
      <c r="AA81" s="60">
        <f t="shared" si="24"/>
        <v>-0.07832608149408905</v>
      </c>
      <c r="AB81" s="60">
        <f t="shared" si="25"/>
        <v>-117.978453070073</v>
      </c>
    </row>
    <row r="82" spans="1:28" s="24" customFormat="1" ht="12.75">
      <c r="A82" s="21" t="s">
        <v>92</v>
      </c>
      <c r="B82" s="22">
        <f>'DATOS MENSUALES'!F774</f>
        <v>0.40212447989</v>
      </c>
      <c r="C82" s="22">
        <f>'DATOS MENSUALES'!F775</f>
        <v>0.42031162668</v>
      </c>
      <c r="D82" s="22">
        <f>'DATOS MENSUALES'!F776</f>
        <v>0.427324478</v>
      </c>
      <c r="E82" s="22">
        <f>'DATOS MENSUALES'!F777</f>
        <v>0.53953941399</v>
      </c>
      <c r="F82" s="22">
        <f>'DATOS MENSUALES'!F778</f>
        <v>0.30529901574999996</v>
      </c>
      <c r="G82" s="22">
        <f>'DATOS MENSUALES'!F779</f>
        <v>0.8974555544</v>
      </c>
      <c r="H82" s="22">
        <f>'DATOS MENSUALES'!F780</f>
        <v>0.86665345786</v>
      </c>
      <c r="I82" s="22">
        <f>'DATOS MENSUALES'!F781</f>
        <v>0.58218282576</v>
      </c>
      <c r="J82" s="22">
        <f>'DATOS MENSUALES'!F782</f>
        <v>0.22862453538</v>
      </c>
      <c r="K82" s="22">
        <f>'DATOS MENSUALES'!F783</f>
        <v>0.0842406876</v>
      </c>
      <c r="L82" s="22">
        <f>'DATOS MENSUALES'!F784</f>
        <v>0.24244067808</v>
      </c>
      <c r="M82" s="22">
        <f>'DATOS MENSUALES'!F785</f>
        <v>0.1129401094</v>
      </c>
      <c r="N82" s="22">
        <f t="shared" si="12"/>
        <v>5.109136862790001</v>
      </c>
      <c r="O82" s="23"/>
      <c r="P82" s="60">
        <f t="shared" si="13"/>
        <v>-0.024674060625310894</v>
      </c>
      <c r="Q82" s="60">
        <f t="shared" si="14"/>
        <v>-1.162852064716396</v>
      </c>
      <c r="R82" s="60">
        <f t="shared" si="15"/>
        <v>-5.545711419034474</v>
      </c>
      <c r="S82" s="60">
        <f t="shared" si="16"/>
        <v>-13.218662939029453</v>
      </c>
      <c r="T82" s="60">
        <f t="shared" si="17"/>
        <v>-10.630848250443398</v>
      </c>
      <c r="U82" s="60">
        <f t="shared" si="18"/>
        <v>-4.569318081831478</v>
      </c>
      <c r="V82" s="60">
        <f t="shared" si="19"/>
        <v>-2.0341023438052677</v>
      </c>
      <c r="W82" s="60">
        <f t="shared" si="20"/>
        <v>-1.3088731282976822</v>
      </c>
      <c r="X82" s="60">
        <f t="shared" si="21"/>
        <v>-0.13986712282961491</v>
      </c>
      <c r="Y82" s="60">
        <f t="shared" si="22"/>
        <v>-0.005527905644781068</v>
      </c>
      <c r="Z82" s="60">
        <f t="shared" si="23"/>
        <v>-0.0005575375139976828</v>
      </c>
      <c r="AA82" s="60">
        <f t="shared" si="24"/>
        <v>-0.07073747490937488</v>
      </c>
      <c r="AB82" s="60">
        <f t="shared" si="25"/>
        <v>-2140.7551560824345</v>
      </c>
    </row>
    <row r="83" spans="1:28" s="24" customFormat="1" ht="12.75">
      <c r="A83" s="21" t="s">
        <v>93</v>
      </c>
      <c r="B83" s="22">
        <f>'DATOS MENSUALES'!F786</f>
        <v>0.42519498255</v>
      </c>
      <c r="C83" s="22">
        <f>'DATOS MENSUALES'!F787</f>
        <v>0.50306133042</v>
      </c>
      <c r="D83" s="22">
        <f>'DATOS MENSUALES'!F788</f>
        <v>0.8632271186</v>
      </c>
      <c r="E83" s="22">
        <f>'DATOS MENSUALES'!F789</f>
        <v>0.791402824</v>
      </c>
      <c r="F83" s="22">
        <f>'DATOS MENSUALES'!F790</f>
        <v>0.3616212888</v>
      </c>
      <c r="G83" s="22">
        <f>'DATOS MENSUALES'!F791</f>
        <v>1.9226168755200002</v>
      </c>
      <c r="H83" s="22">
        <f>'DATOS MENSUALES'!F792</f>
        <v>1.2375461428799999</v>
      </c>
      <c r="I83" s="22">
        <f>'DATOS MENSUALES'!F793</f>
        <v>0.53557141248</v>
      </c>
      <c r="J83" s="22">
        <f>'DATOS MENSUALES'!F794</f>
        <v>0.43389423035999997</v>
      </c>
      <c r="K83" s="22">
        <f>'DATOS MENSUALES'!F795</f>
        <v>0.15606778649</v>
      </c>
      <c r="L83" s="22">
        <f>'DATOS MENSUALES'!F796</f>
        <v>0.13837978413000002</v>
      </c>
      <c r="M83" s="22">
        <f>'DATOS MENSUALES'!F797</f>
        <v>0.3182685252</v>
      </c>
      <c r="N83" s="22">
        <f>SUM(B83:M83)</f>
        <v>7.686852301429999</v>
      </c>
      <c r="O83" s="23"/>
      <c r="P83" s="60">
        <f aca="true" t="shared" si="26" ref="P83:AB83">(B83-B$6)^3</f>
        <v>-0.01926067928864017</v>
      </c>
      <c r="Q83" s="60">
        <f t="shared" si="26"/>
        <v>-0.9093696100938407</v>
      </c>
      <c r="R83" s="60">
        <f t="shared" si="26"/>
        <v>-2.3747193061883975</v>
      </c>
      <c r="S83" s="60">
        <f t="shared" si="26"/>
        <v>-9.428450779452206</v>
      </c>
      <c r="T83" s="60">
        <f t="shared" si="26"/>
        <v>-9.834673883482262</v>
      </c>
      <c r="U83" s="60">
        <f t="shared" si="26"/>
        <v>-0.25512515985331974</v>
      </c>
      <c r="V83" s="60">
        <f t="shared" si="26"/>
        <v>-0.7196822668777435</v>
      </c>
      <c r="W83" s="60">
        <f t="shared" si="26"/>
        <v>-1.4834230909192</v>
      </c>
      <c r="X83" s="60">
        <f t="shared" si="26"/>
        <v>-0.03090456951706507</v>
      </c>
      <c r="Y83" s="60">
        <f t="shared" si="26"/>
        <v>-0.001157239708724981</v>
      </c>
      <c r="Z83" s="60">
        <f t="shared" si="26"/>
        <v>-0.006472876116505359</v>
      </c>
      <c r="AA83" s="60">
        <f t="shared" si="26"/>
        <v>-0.009030406096481145</v>
      </c>
      <c r="AB83" s="60">
        <f t="shared" si="26"/>
        <v>-1096.0363969294453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42.00505820279978</v>
      </c>
      <c r="Q84" s="61">
        <f t="shared" si="27"/>
        <v>492.9328279244149</v>
      </c>
      <c r="R84" s="61">
        <f t="shared" si="27"/>
        <v>1447.0075369480473</v>
      </c>
      <c r="S84" s="61">
        <f t="shared" si="27"/>
        <v>2776.8262066807856</v>
      </c>
      <c r="T84" s="61">
        <f t="shared" si="27"/>
        <v>5099.152780251453</v>
      </c>
      <c r="U84" s="61">
        <f t="shared" si="27"/>
        <v>2679.4986119406276</v>
      </c>
      <c r="V84" s="61">
        <f t="shared" si="27"/>
        <v>4987.655912847887</v>
      </c>
      <c r="W84" s="61">
        <f t="shared" si="27"/>
        <v>386.31406772641566</v>
      </c>
      <c r="X84" s="61">
        <f t="shared" si="27"/>
        <v>18.889278410804323</v>
      </c>
      <c r="Y84" s="61">
        <f t="shared" si="27"/>
        <v>0.6111670684001971</v>
      </c>
      <c r="Z84" s="61">
        <f t="shared" si="27"/>
        <v>1.6935148039215526</v>
      </c>
      <c r="AA84" s="61">
        <f t="shared" si="27"/>
        <v>12.152879266449677</v>
      </c>
      <c r="AB84" s="61">
        <f t="shared" si="27"/>
        <v>88668.1464158274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485 - Río Riaza desde inicio tramo piscícola en Riaza hasta fin de tramo piscícola en Ribota.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0.024615384730000002</v>
      </c>
      <c r="C4" s="1">
        <f t="shared" si="0"/>
        <v>0.16599250944</v>
      </c>
      <c r="D4" s="1">
        <f t="shared" si="0"/>
        <v>0.06389410764</v>
      </c>
      <c r="E4" s="1">
        <f t="shared" si="0"/>
        <v>0.34481586419</v>
      </c>
      <c r="F4" s="1">
        <f t="shared" si="0"/>
        <v>0.09249520186</v>
      </c>
      <c r="G4" s="1">
        <f t="shared" si="0"/>
        <v>0.46917507426</v>
      </c>
      <c r="H4" s="1">
        <f t="shared" si="0"/>
        <v>0.17086202926</v>
      </c>
      <c r="I4" s="1">
        <f t="shared" si="0"/>
        <v>0.1915884598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4.7930919046</v>
      </c>
    </row>
    <row r="5" spans="1:14" ht="12.75">
      <c r="A5" s="13" t="s">
        <v>94</v>
      </c>
      <c r="B5" s="1">
        <f aca="true" t="shared" si="1" ref="B5:M5">MAX(B18:B43)</f>
        <v>0.61927344703</v>
      </c>
      <c r="C5" s="1">
        <f t="shared" si="1"/>
        <v>3.4902657491399998</v>
      </c>
      <c r="D5" s="1">
        <f t="shared" si="1"/>
        <v>5.6181251268</v>
      </c>
      <c r="E5" s="1">
        <f t="shared" si="1"/>
        <v>6.0168045683999996</v>
      </c>
      <c r="F5" s="1">
        <f t="shared" si="1"/>
        <v>3.43196300168</v>
      </c>
      <c r="G5" s="1">
        <f t="shared" si="1"/>
        <v>6.3715120076</v>
      </c>
      <c r="H5" s="1">
        <f t="shared" si="1"/>
        <v>3.4275935108799995</v>
      </c>
      <c r="I5" s="1">
        <f t="shared" si="1"/>
        <v>2.83777188681</v>
      </c>
      <c r="J5" s="1">
        <f t="shared" si="1"/>
        <v>1.9200101265</v>
      </c>
      <c r="K5" s="1">
        <f t="shared" si="1"/>
        <v>0.4197903138</v>
      </c>
      <c r="L5" s="1">
        <f t="shared" si="1"/>
        <v>0.83934512382</v>
      </c>
      <c r="M5" s="1">
        <f t="shared" si="1"/>
        <v>0.6361704316</v>
      </c>
      <c r="N5" s="1">
        <f>MAX(N18:N43)</f>
        <v>19.21804715364</v>
      </c>
    </row>
    <row r="6" spans="1:14" ht="12.75">
      <c r="A6" s="13" t="s">
        <v>16</v>
      </c>
      <c r="B6" s="1">
        <f aca="true" t="shared" si="2" ref="B6:M6">AVERAGE(B18:B43)</f>
        <v>0.3214523667138462</v>
      </c>
      <c r="C6" s="1">
        <f t="shared" si="2"/>
        <v>0.867943310506923</v>
      </c>
      <c r="D6" s="1">
        <f t="shared" si="2"/>
        <v>1.3046200382750004</v>
      </c>
      <c r="E6" s="1">
        <f t="shared" si="2"/>
        <v>1.8052808042930768</v>
      </c>
      <c r="F6" s="1">
        <f t="shared" si="2"/>
        <v>1.020409533084615</v>
      </c>
      <c r="G6" s="1">
        <f t="shared" si="2"/>
        <v>1.45140684712</v>
      </c>
      <c r="H6" s="1">
        <f t="shared" si="2"/>
        <v>1.5152288907565383</v>
      </c>
      <c r="I6" s="1">
        <f t="shared" si="2"/>
        <v>1.2057825119365384</v>
      </c>
      <c r="J6" s="1">
        <f t="shared" si="2"/>
        <v>0.48645395544153847</v>
      </c>
      <c r="K6" s="1">
        <f t="shared" si="2"/>
        <v>0.19143651017</v>
      </c>
      <c r="L6" s="1">
        <f t="shared" si="2"/>
        <v>0.19795573054730767</v>
      </c>
      <c r="M6" s="1">
        <f t="shared" si="2"/>
        <v>0.26193335139153845</v>
      </c>
      <c r="N6" s="1">
        <f>SUM(B6:M6)</f>
        <v>10.629903850236925</v>
      </c>
    </row>
    <row r="7" spans="1:14" ht="12.75">
      <c r="A7" s="13" t="s">
        <v>17</v>
      </c>
      <c r="B7" s="1">
        <f aca="true" t="shared" si="3" ref="B7:N7">PERCENTILE(B18:B43,0.1)</f>
        <v>0.10392302651999999</v>
      </c>
      <c r="C7" s="1">
        <f t="shared" si="3"/>
        <v>0.30850349054</v>
      </c>
      <c r="D7" s="1">
        <f t="shared" si="3"/>
        <v>0.23024891357</v>
      </c>
      <c r="E7" s="1">
        <f t="shared" si="3"/>
        <v>0.5377965139</v>
      </c>
      <c r="F7" s="1">
        <f t="shared" si="3"/>
        <v>0.307968285515</v>
      </c>
      <c r="G7" s="1">
        <f t="shared" si="3"/>
        <v>0.506836259835</v>
      </c>
      <c r="H7" s="1">
        <f t="shared" si="3"/>
        <v>0.65194655399</v>
      </c>
      <c r="I7" s="1">
        <f t="shared" si="3"/>
        <v>0.38154370664</v>
      </c>
      <c r="J7" s="1">
        <f t="shared" si="3"/>
        <v>0.13525026674500001</v>
      </c>
      <c r="K7" s="1">
        <f t="shared" si="3"/>
        <v>0.04233668888</v>
      </c>
      <c r="L7" s="1">
        <f t="shared" si="3"/>
        <v>0.03045873188</v>
      </c>
      <c r="M7" s="1">
        <f t="shared" si="3"/>
        <v>0.043734162189999995</v>
      </c>
      <c r="N7" s="1">
        <f t="shared" si="3"/>
        <v>5.8735247195</v>
      </c>
    </row>
    <row r="8" spans="1:14" ht="12.75">
      <c r="A8" s="13" t="s">
        <v>18</v>
      </c>
      <c r="B8" s="1">
        <f aca="true" t="shared" si="4" ref="B8:N8">PERCENTILE(B18:B43,0.25)</f>
        <v>0.227635307955</v>
      </c>
      <c r="C8" s="1">
        <f t="shared" si="4"/>
        <v>0.421542364715</v>
      </c>
      <c r="D8" s="1">
        <f t="shared" si="4"/>
        <v>0.45725365042</v>
      </c>
      <c r="E8" s="1">
        <f t="shared" si="4"/>
        <v>0.78589488424</v>
      </c>
      <c r="F8" s="1">
        <f t="shared" si="4"/>
        <v>0.43482482732250005</v>
      </c>
      <c r="G8" s="1">
        <f t="shared" si="4"/>
        <v>0.58174805023</v>
      </c>
      <c r="H8" s="1">
        <f t="shared" si="4"/>
        <v>0.803909265995</v>
      </c>
      <c r="I8" s="1">
        <f t="shared" si="4"/>
        <v>0.5609242269225001</v>
      </c>
      <c r="J8" s="1">
        <f t="shared" si="4"/>
        <v>0.236342323505</v>
      </c>
      <c r="K8" s="1">
        <f t="shared" si="4"/>
        <v>0.11175727535999999</v>
      </c>
      <c r="L8" s="1">
        <f t="shared" si="4"/>
        <v>0.11799114747</v>
      </c>
      <c r="M8" s="1">
        <f t="shared" si="4"/>
        <v>0.140365075915</v>
      </c>
      <c r="N8" s="1">
        <f t="shared" si="4"/>
        <v>7.785629477235</v>
      </c>
    </row>
    <row r="9" spans="1:14" ht="12.75">
      <c r="A9" s="13" t="s">
        <v>19</v>
      </c>
      <c r="B9" s="1">
        <f aca="true" t="shared" si="5" ref="B9:N9">PERCENTILE(B18:B43,0.5)</f>
        <v>0.3335307807</v>
      </c>
      <c r="C9" s="1">
        <f t="shared" si="5"/>
        <v>0.687935279025</v>
      </c>
      <c r="D9" s="1">
        <f t="shared" si="5"/>
        <v>1.06562528577</v>
      </c>
      <c r="E9" s="1">
        <f t="shared" si="5"/>
        <v>1.00317524439</v>
      </c>
      <c r="F9" s="1">
        <f t="shared" si="5"/>
        <v>0.7194068142700001</v>
      </c>
      <c r="G9" s="1">
        <f t="shared" si="5"/>
        <v>1.02777407565</v>
      </c>
      <c r="H9" s="1">
        <f t="shared" si="5"/>
        <v>1.32164560425</v>
      </c>
      <c r="I9" s="1">
        <f t="shared" si="5"/>
        <v>1.071882845845</v>
      </c>
      <c r="J9" s="1">
        <f t="shared" si="5"/>
        <v>0.39808526667</v>
      </c>
      <c r="K9" s="1">
        <f t="shared" si="5"/>
        <v>0.16825200665</v>
      </c>
      <c r="L9" s="1">
        <f t="shared" si="5"/>
        <v>0.14597020388999998</v>
      </c>
      <c r="M9" s="1">
        <f t="shared" si="5"/>
        <v>0.213591103685</v>
      </c>
      <c r="N9" s="1">
        <f t="shared" si="5"/>
        <v>10.593533194870002</v>
      </c>
    </row>
    <row r="10" spans="1:14" ht="12.75">
      <c r="A10" s="13" t="s">
        <v>20</v>
      </c>
      <c r="B10" s="1">
        <f aca="true" t="shared" si="6" ref="B10:N10">PERCENTILE(B18:B43,0.75)</f>
        <v>0.42671494338750005</v>
      </c>
      <c r="C10" s="1">
        <f t="shared" si="6"/>
        <v>1.1328337154399999</v>
      </c>
      <c r="D10" s="1">
        <f t="shared" si="6"/>
        <v>1.8120724460025</v>
      </c>
      <c r="E10" s="1">
        <f t="shared" si="6"/>
        <v>2.3821255694</v>
      </c>
      <c r="F10" s="1">
        <f t="shared" si="6"/>
        <v>1.2494528780125</v>
      </c>
      <c r="G10" s="1">
        <f t="shared" si="6"/>
        <v>1.8470273591</v>
      </c>
      <c r="H10" s="1">
        <f t="shared" si="6"/>
        <v>2.1596173419799998</v>
      </c>
      <c r="I10" s="1">
        <f t="shared" si="6"/>
        <v>1.7788018461250001</v>
      </c>
      <c r="J10" s="1">
        <f t="shared" si="6"/>
        <v>0.6931134547325</v>
      </c>
      <c r="K10" s="1">
        <f t="shared" si="6"/>
        <v>0.2875409762175</v>
      </c>
      <c r="L10" s="1">
        <f t="shared" si="6"/>
        <v>0.2853944237475</v>
      </c>
      <c r="M10" s="1">
        <f t="shared" si="6"/>
        <v>0.39465067588</v>
      </c>
      <c r="N10" s="1">
        <f t="shared" si="6"/>
        <v>12.854485897144999</v>
      </c>
    </row>
    <row r="11" spans="1:14" ht="12.75">
      <c r="A11" s="13" t="s">
        <v>21</v>
      </c>
      <c r="B11" s="1">
        <f aca="true" t="shared" si="7" ref="B11:N11">PERCENTILE(B18:B43,0.9)</f>
        <v>0.524988071085</v>
      </c>
      <c r="C11" s="1">
        <f t="shared" si="7"/>
        <v>1.389568476945</v>
      </c>
      <c r="D11" s="1">
        <f t="shared" si="7"/>
        <v>2.03758527771</v>
      </c>
      <c r="E11" s="1">
        <f t="shared" si="7"/>
        <v>4.21853017897</v>
      </c>
      <c r="F11" s="1">
        <f t="shared" si="7"/>
        <v>1.9301953088000001</v>
      </c>
      <c r="G11" s="1">
        <f t="shared" si="7"/>
        <v>2.25863496297</v>
      </c>
      <c r="H11" s="1">
        <f t="shared" si="7"/>
        <v>2.6576472347699998</v>
      </c>
      <c r="I11" s="1">
        <f t="shared" si="7"/>
        <v>2.1866606989</v>
      </c>
      <c r="J11" s="1">
        <f t="shared" si="7"/>
        <v>0.8600266835299999</v>
      </c>
      <c r="K11" s="1">
        <f t="shared" si="7"/>
        <v>0.34419038803</v>
      </c>
      <c r="L11" s="1">
        <f t="shared" si="7"/>
        <v>0.32157981083</v>
      </c>
      <c r="M11" s="1">
        <f t="shared" si="7"/>
        <v>0.5172592153</v>
      </c>
      <c r="N11" s="1">
        <f t="shared" si="7"/>
        <v>15.849729899105</v>
      </c>
    </row>
    <row r="12" spans="1:14" ht="12.75">
      <c r="A12" s="13" t="s">
        <v>25</v>
      </c>
      <c r="B12" s="1">
        <f aca="true" t="shared" si="8" ref="B12:N12">STDEV(B18:B43)</f>
        <v>0.16729585908491398</v>
      </c>
      <c r="C12" s="1">
        <f t="shared" si="8"/>
        <v>0.6962428532910087</v>
      </c>
      <c r="D12" s="1">
        <f t="shared" si="8"/>
        <v>1.1981095052095332</v>
      </c>
      <c r="E12" s="1">
        <f t="shared" si="8"/>
        <v>1.6074975026223097</v>
      </c>
      <c r="F12" s="1">
        <f t="shared" si="8"/>
        <v>0.8596351132494167</v>
      </c>
      <c r="G12" s="1">
        <f t="shared" si="8"/>
        <v>1.312794168899406</v>
      </c>
      <c r="H12" s="1">
        <f t="shared" si="8"/>
        <v>0.89341456600868</v>
      </c>
      <c r="I12" s="1">
        <f t="shared" si="8"/>
        <v>0.7349421033070828</v>
      </c>
      <c r="J12" s="1">
        <f t="shared" si="8"/>
        <v>0.3988692354661886</v>
      </c>
      <c r="K12" s="1">
        <f t="shared" si="8"/>
        <v>0.12067280291910537</v>
      </c>
      <c r="L12" s="1">
        <f t="shared" si="8"/>
        <v>0.16646083113628568</v>
      </c>
      <c r="M12" s="1">
        <f t="shared" si="8"/>
        <v>0.1807841142624637</v>
      </c>
      <c r="N12" s="1">
        <f t="shared" si="8"/>
        <v>3.854739182500308</v>
      </c>
    </row>
    <row r="13" spans="1:14" ht="12.75">
      <c r="A13" s="13" t="s">
        <v>127</v>
      </c>
      <c r="B13" s="1">
        <f aca="true" t="shared" si="9" ref="B13:L13">ROUND(B12/B6,2)</f>
        <v>0.52</v>
      </c>
      <c r="C13" s="1">
        <f t="shared" si="9"/>
        <v>0.8</v>
      </c>
      <c r="D13" s="1">
        <f t="shared" si="9"/>
        <v>0.92</v>
      </c>
      <c r="E13" s="1">
        <f t="shared" si="9"/>
        <v>0.89</v>
      </c>
      <c r="F13" s="1">
        <f t="shared" si="9"/>
        <v>0.84</v>
      </c>
      <c r="G13" s="1">
        <f t="shared" si="9"/>
        <v>0.9</v>
      </c>
      <c r="H13" s="1">
        <f t="shared" si="9"/>
        <v>0.59</v>
      </c>
      <c r="I13" s="1">
        <f t="shared" si="9"/>
        <v>0.61</v>
      </c>
      <c r="J13" s="1">
        <f t="shared" si="9"/>
        <v>0.82</v>
      </c>
      <c r="K13" s="1">
        <f t="shared" si="9"/>
        <v>0.63</v>
      </c>
      <c r="L13" s="1">
        <f t="shared" si="9"/>
        <v>0.84</v>
      </c>
      <c r="M13" s="1">
        <f>ROUND(M12/M6,2)</f>
        <v>0.69</v>
      </c>
      <c r="N13" s="1">
        <f>ROUND(N12/N6,2)</f>
        <v>0.36</v>
      </c>
    </row>
    <row r="14" spans="1:14" ht="12.75">
      <c r="A14" s="13" t="s">
        <v>126</v>
      </c>
      <c r="B14" s="53">
        <f>26*P44/(25*24*B12^3)</f>
        <v>-0.07932568691832341</v>
      </c>
      <c r="C14" s="53">
        <f aca="true" t="shared" si="10" ref="C14:N14">26*Q44/(25*24*C12^3)</f>
        <v>2.3903954452665173</v>
      </c>
      <c r="D14" s="53">
        <f t="shared" si="10"/>
        <v>2.0727720845636988</v>
      </c>
      <c r="E14" s="53">
        <f t="shared" si="10"/>
        <v>1.4069158998417939</v>
      </c>
      <c r="F14" s="53">
        <f t="shared" si="10"/>
        <v>1.5445448031667939</v>
      </c>
      <c r="G14" s="53">
        <f t="shared" si="10"/>
        <v>2.554750322930914</v>
      </c>
      <c r="H14" s="53">
        <f t="shared" si="10"/>
        <v>0.5624823697768834</v>
      </c>
      <c r="I14" s="53">
        <f t="shared" si="10"/>
        <v>0.46213926769293506</v>
      </c>
      <c r="J14" s="53">
        <f t="shared" si="10"/>
        <v>1.945577844158727</v>
      </c>
      <c r="K14" s="53">
        <f t="shared" si="10"/>
        <v>0.22202279863447566</v>
      </c>
      <c r="L14" s="53">
        <f t="shared" si="10"/>
        <v>2.306505296059284</v>
      </c>
      <c r="M14" s="53">
        <f t="shared" si="10"/>
        <v>0.5893435257252965</v>
      </c>
      <c r="N14" s="53">
        <f t="shared" si="10"/>
        <v>0.40959546257122614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-0.2670156104193078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0.49478970992</v>
      </c>
      <c r="C18" s="1">
        <f>'DATOS MENSUALES'!F487</f>
        <v>0.7840896284200001</v>
      </c>
      <c r="D18" s="1">
        <f>'DATOS MENSUALES'!F488</f>
        <v>0.66005033499</v>
      </c>
      <c r="E18" s="1">
        <f>'DATOS MENSUALES'!F489</f>
        <v>0.9972754178800001</v>
      </c>
      <c r="F18" s="1">
        <f>'DATOS MENSUALES'!F490</f>
        <v>0.42730964576</v>
      </c>
      <c r="G18" s="1">
        <f>'DATOS MENSUALES'!F491</f>
        <v>1.5145488683</v>
      </c>
      <c r="H18" s="1">
        <f>'DATOS MENSUALES'!F492</f>
        <v>2.4548245106</v>
      </c>
      <c r="I18" s="1">
        <f>'DATOS MENSUALES'!F493</f>
        <v>2.25949533697</v>
      </c>
      <c r="J18" s="1">
        <f>'DATOS MENSUALES'!F494</f>
        <v>0.8331504060199999</v>
      </c>
      <c r="K18" s="1">
        <f>'DATOS MENSUALES'!F495</f>
        <v>0.34822685808</v>
      </c>
      <c r="L18" s="1">
        <f>'DATOS MENSUALES'!F496</f>
        <v>0.83934512382</v>
      </c>
      <c r="M18" s="1">
        <f>'DATOS MENSUALES'!F497</f>
        <v>0.5047383971</v>
      </c>
      <c r="N18" s="1">
        <f aca="true" t="shared" si="11" ref="N18:N41">SUM(B18:M18)</f>
        <v>12.11784423786</v>
      </c>
      <c r="O18" s="10"/>
      <c r="P18" s="60">
        <f>(B18-B$6)^3</f>
        <v>0.00520806513526844</v>
      </c>
      <c r="Q18" s="60">
        <f aca="true" t="shared" si="12" ref="Q18:AB18">(C18-C$6)^3</f>
        <v>-0.0005896121343342589</v>
      </c>
      <c r="R18" s="60">
        <f t="shared" si="12"/>
        <v>-0.267799440623189</v>
      </c>
      <c r="S18" s="60">
        <f t="shared" si="12"/>
        <v>-0.5275246618558895</v>
      </c>
      <c r="T18" s="60">
        <f t="shared" si="12"/>
        <v>-0.20863325058436985</v>
      </c>
      <c r="U18" s="60">
        <f t="shared" si="12"/>
        <v>0.00025174186118777196</v>
      </c>
      <c r="V18" s="60">
        <f t="shared" si="12"/>
        <v>0.8295125301506595</v>
      </c>
      <c r="W18" s="60">
        <f t="shared" si="12"/>
        <v>1.1699486429493735</v>
      </c>
      <c r="X18" s="60">
        <f t="shared" si="12"/>
        <v>0.04167236864521978</v>
      </c>
      <c r="Y18" s="60">
        <f t="shared" si="12"/>
        <v>0.003854410550019176</v>
      </c>
      <c r="Z18" s="60">
        <f t="shared" si="12"/>
        <v>0.2638549955298273</v>
      </c>
      <c r="AA18" s="60">
        <f t="shared" si="12"/>
        <v>0.01431439913193833</v>
      </c>
      <c r="AB18" s="60">
        <f t="shared" si="12"/>
        <v>3.294250316703134</v>
      </c>
    </row>
    <row r="19" spans="1:28" ht="12.75">
      <c r="A19" s="12" t="s">
        <v>69</v>
      </c>
      <c r="B19" s="1">
        <f>'DATOS MENSUALES'!F498</f>
        <v>0.12487534647000001</v>
      </c>
      <c r="C19" s="1">
        <f>'DATOS MENSUALES'!F499</f>
        <v>0.3970876285</v>
      </c>
      <c r="D19" s="1">
        <f>'DATOS MENSUALES'!F500</f>
        <v>1.89142630722</v>
      </c>
      <c r="E19" s="1">
        <f>'DATOS MENSUALES'!F501</f>
        <v>0.92237715824</v>
      </c>
      <c r="F19" s="1">
        <f>'DATOS MENSUALES'!F502</f>
        <v>0.5457026295</v>
      </c>
      <c r="G19" s="1">
        <f>'DATOS MENSUALES'!F503</f>
        <v>0.6353176368</v>
      </c>
      <c r="H19" s="1">
        <f>'DATOS MENSUALES'!F504</f>
        <v>0.68952822972</v>
      </c>
      <c r="I19" s="1">
        <f>'DATOS MENSUALES'!F505</f>
        <v>0.8516913073200001</v>
      </c>
      <c r="J19" s="1">
        <f>'DATOS MENSUALES'!F506</f>
        <v>0.38690400854</v>
      </c>
      <c r="K19" s="1">
        <f>'DATOS MENSUALES'!F507</f>
        <v>0.18197637881</v>
      </c>
      <c r="L19" s="1">
        <f>'DATOS MENSUALES'!F508</f>
        <v>0.13902985044</v>
      </c>
      <c r="M19" s="1">
        <f>'DATOS MENSUALES'!F509</f>
        <v>0.44744858208</v>
      </c>
      <c r="N19" s="1">
        <f t="shared" si="11"/>
        <v>7.2133650636399995</v>
      </c>
      <c r="O19" s="10"/>
      <c r="P19" s="60">
        <f aca="true" t="shared" si="13" ref="P19:P43">(B19-B$6)^3</f>
        <v>-0.007596232397171781</v>
      </c>
      <c r="Q19" s="60">
        <f aca="true" t="shared" si="14" ref="Q19:Q43">(C19-C$6)^3</f>
        <v>-0.10439109348280383</v>
      </c>
      <c r="R19" s="60">
        <f aca="true" t="shared" si="15" ref="R19:R43">(D19-D$6)^3</f>
        <v>0.20206180793841944</v>
      </c>
      <c r="S19" s="60">
        <f aca="true" t="shared" si="16" ref="S19:S43">(E19-E$6)^3</f>
        <v>-0.6882400332550738</v>
      </c>
      <c r="T19" s="60">
        <f aca="true" t="shared" si="17" ref="T19:T43">(F19-F$6)^3</f>
        <v>-0.10697360775400758</v>
      </c>
      <c r="U19" s="60">
        <f aca="true" t="shared" si="18" ref="U19:U43">(G19-G$6)^3</f>
        <v>-0.5435167191635736</v>
      </c>
      <c r="V19" s="60">
        <f aca="true" t="shared" si="19" ref="V19:V43">(H19-H$6)^3</f>
        <v>-0.5629475026395273</v>
      </c>
      <c r="W19" s="60">
        <f aca="true" t="shared" si="20" ref="W19:W43">(I19-I$6)^3</f>
        <v>-0.04439616102795258</v>
      </c>
      <c r="X19" s="60">
        <f aca="true" t="shared" si="21" ref="X19:X43">(J19-J$6)^3</f>
        <v>-0.000986559080226323</v>
      </c>
      <c r="Y19" s="60">
        <f aca="true" t="shared" si="22" ref="Y19:Y43">(K19-K$6)^3</f>
        <v>-8.466258033394358E-07</v>
      </c>
      <c r="Z19" s="60">
        <f aca="true" t="shared" si="23" ref="Z19:Z43">(L19-L$6)^3</f>
        <v>-0.00020460593794867048</v>
      </c>
      <c r="AA19" s="60">
        <f aca="true" t="shared" si="24" ref="AA19:AA43">(M19-M$6)^3</f>
        <v>0.006384673779489894</v>
      </c>
      <c r="AB19" s="60">
        <f aca="true" t="shared" si="25" ref="AB19:AB43">(N19-N$6)^3</f>
        <v>-39.88035966397326</v>
      </c>
    </row>
    <row r="20" spans="1:28" ht="12.75">
      <c r="A20" s="12" t="s">
        <v>70</v>
      </c>
      <c r="B20" s="1">
        <f>'DATOS MENSUALES'!F510</f>
        <v>0.34711427813999995</v>
      </c>
      <c r="C20" s="1">
        <f>'DATOS MENSUALES'!F511</f>
        <v>2.04511990518</v>
      </c>
      <c r="D20" s="1">
        <f>'DATOS MENSUALES'!F512</f>
        <v>1.83225932952</v>
      </c>
      <c r="E20" s="1">
        <f>'DATOS MENSUALES'!F513</f>
        <v>0.88452750099</v>
      </c>
      <c r="F20" s="1">
        <f>'DATOS MENSUALES'!F514</f>
        <v>0.45737037201</v>
      </c>
      <c r="G20" s="1">
        <f>'DATOS MENSUALES'!F515</f>
        <v>0.6754132418400001</v>
      </c>
      <c r="H20" s="1">
        <f>'DATOS MENSUALES'!F516</f>
        <v>1.1335548602999999</v>
      </c>
      <c r="I20" s="1">
        <f>'DATOS MENSUALES'!F517</f>
        <v>2.14266447374</v>
      </c>
      <c r="J20" s="1">
        <f>'DATOS MENSUALES'!F518</f>
        <v>0.98463117402</v>
      </c>
      <c r="K20" s="1">
        <f>'DATOS MENSUALES'!F519</f>
        <v>0.4197903138</v>
      </c>
      <c r="L20" s="1">
        <f>'DATOS MENSUALES'!F520</f>
        <v>0.33230337166</v>
      </c>
      <c r="M20" s="1">
        <f>'DATOS MENSUALES'!F521</f>
        <v>0.170617512</v>
      </c>
      <c r="N20" s="1">
        <f t="shared" si="11"/>
        <v>11.4253663332</v>
      </c>
      <c r="O20" s="10"/>
      <c r="P20" s="60">
        <f t="shared" si="13"/>
        <v>1.6899233430336477E-05</v>
      </c>
      <c r="Q20" s="60">
        <f t="shared" si="14"/>
        <v>1.6312662682877155</v>
      </c>
      <c r="R20" s="60">
        <f t="shared" si="15"/>
        <v>0.14689647855992244</v>
      </c>
      <c r="S20" s="60">
        <f t="shared" si="16"/>
        <v>-0.7806023543804379</v>
      </c>
      <c r="T20" s="60">
        <f t="shared" si="17"/>
        <v>-0.17849078813027214</v>
      </c>
      <c r="U20" s="60">
        <f t="shared" si="18"/>
        <v>-0.4672770238544649</v>
      </c>
      <c r="V20" s="60">
        <f t="shared" si="19"/>
        <v>-0.055600389395923676</v>
      </c>
      <c r="W20" s="60">
        <f t="shared" si="20"/>
        <v>0.8223460905319331</v>
      </c>
      <c r="X20" s="60">
        <f t="shared" si="21"/>
        <v>0.1236378916757624</v>
      </c>
      <c r="Y20" s="60">
        <f t="shared" si="22"/>
        <v>0.01190761404906772</v>
      </c>
      <c r="Z20" s="60">
        <f t="shared" si="23"/>
        <v>0.0024248793569184297</v>
      </c>
      <c r="AA20" s="60">
        <f t="shared" si="24"/>
        <v>-0.0007614446624946975</v>
      </c>
      <c r="AB20" s="60">
        <f t="shared" si="25"/>
        <v>0.5033372876119536</v>
      </c>
    </row>
    <row r="21" spans="1:28" ht="12.75">
      <c r="A21" s="12" t="s">
        <v>71</v>
      </c>
      <c r="B21" s="1">
        <f>'DATOS MENSUALES'!F522</f>
        <v>0.024615384730000002</v>
      </c>
      <c r="C21" s="1">
        <f>'DATOS MENSUALES'!F523</f>
        <v>0.24850371184</v>
      </c>
      <c r="D21" s="1">
        <f>'DATOS MENSUALES'!F524</f>
        <v>0.26628348526</v>
      </c>
      <c r="E21" s="1">
        <f>'DATOS MENSUALES'!F525</f>
        <v>1.1985399164900001</v>
      </c>
      <c r="F21" s="1">
        <f>'DATOS MENSUALES'!F526</f>
        <v>0.60640727455</v>
      </c>
      <c r="G21" s="1">
        <f>'DATOS MENSUALES'!F527</f>
        <v>1.24008022429</v>
      </c>
      <c r="H21" s="1">
        <f>'DATOS MENSUALES'!F528</f>
        <v>2.15976713904</v>
      </c>
      <c r="I21" s="1">
        <f>'DATOS MENSUALES'!F529</f>
        <v>2.83777188681</v>
      </c>
      <c r="J21" s="1">
        <f>'DATOS MENSUALES'!F530</f>
        <v>1.9200101265</v>
      </c>
      <c r="K21" s="1">
        <f>'DATOS MENSUALES'!F531</f>
        <v>0.40283375909999997</v>
      </c>
      <c r="L21" s="1">
        <f>'DATOS MENSUALES'!F532</f>
        <v>0.28685397768</v>
      </c>
      <c r="M21" s="1">
        <f>'DATOS MENSUALES'!F533</f>
        <v>0.31327086825</v>
      </c>
      <c r="N21" s="1">
        <f t="shared" si="11"/>
        <v>11.504937754539998</v>
      </c>
      <c r="O21" s="10"/>
      <c r="P21" s="60">
        <f t="shared" si="13"/>
        <v>-0.026154957705319448</v>
      </c>
      <c r="Q21" s="60">
        <f t="shared" si="14"/>
        <v>-0.2376823291390584</v>
      </c>
      <c r="R21" s="60">
        <f t="shared" si="15"/>
        <v>-1.1194750758345429</v>
      </c>
      <c r="S21" s="60">
        <f t="shared" si="16"/>
        <v>-0.22336225635342763</v>
      </c>
      <c r="T21" s="60">
        <f t="shared" si="17"/>
        <v>-0.07095910531773206</v>
      </c>
      <c r="U21" s="60">
        <f t="shared" si="18"/>
        <v>-0.009437623289893669</v>
      </c>
      <c r="V21" s="60">
        <f t="shared" si="19"/>
        <v>0.2677602366982725</v>
      </c>
      <c r="W21" s="60">
        <f t="shared" si="20"/>
        <v>4.346623070901649</v>
      </c>
      <c r="X21" s="60">
        <f t="shared" si="21"/>
        <v>2.946077340417578</v>
      </c>
      <c r="Y21" s="60">
        <f t="shared" si="22"/>
        <v>0.009447088713175074</v>
      </c>
      <c r="Z21" s="60">
        <f t="shared" si="23"/>
        <v>0.0007025538099841378</v>
      </c>
      <c r="AA21" s="60">
        <f t="shared" si="24"/>
        <v>0.00013530211189304711</v>
      </c>
      <c r="AB21" s="60">
        <f t="shared" si="25"/>
        <v>0.669999751963603</v>
      </c>
    </row>
    <row r="22" spans="1:28" ht="12.75">
      <c r="A22" s="12" t="s">
        <v>72</v>
      </c>
      <c r="B22" s="1">
        <f>'DATOS MENSUALES'!F534</f>
        <v>0.61927344703</v>
      </c>
      <c r="C22" s="1">
        <f>'DATOS MENSUALES'!F535</f>
        <v>1.47177367689</v>
      </c>
      <c r="D22" s="1">
        <f>'DATOS MENSUALES'!F536</f>
        <v>0.816883</v>
      </c>
      <c r="E22" s="1">
        <f>'DATOS MENSUALES'!F537</f>
        <v>0.79513450341</v>
      </c>
      <c r="F22" s="1">
        <f>'DATOS MENSUALES'!F538</f>
        <v>3.16517417764</v>
      </c>
      <c r="G22" s="1">
        <f>'DATOS MENSUALES'!F539</f>
        <v>2.36544358064</v>
      </c>
      <c r="H22" s="1">
        <f>'DATOS MENSUALES'!F540</f>
        <v>3.4275935108799995</v>
      </c>
      <c r="I22" s="1">
        <f>'DATOS MENSUALES'!F541</f>
        <v>1.39214929378</v>
      </c>
      <c r="J22" s="1">
        <f>'DATOS MENSUALES'!F542</f>
        <v>0.42459779736000003</v>
      </c>
      <c r="K22" s="1">
        <f>'DATOS MENSUALES'!F543</f>
        <v>0.07127463161</v>
      </c>
      <c r="L22" s="1">
        <f>'DATOS MENSUALES'!F544</f>
        <v>0.0584664034</v>
      </c>
      <c r="M22" s="1">
        <f>'DATOS MENSUALES'!F545</f>
        <v>0.04061749568</v>
      </c>
      <c r="N22" s="1">
        <f t="shared" si="11"/>
        <v>14.648381518319999</v>
      </c>
      <c r="O22" s="10"/>
      <c r="P22" s="60">
        <f t="shared" si="13"/>
        <v>0.026415954262413964</v>
      </c>
      <c r="Q22" s="60">
        <f t="shared" si="14"/>
        <v>0.22016326096366656</v>
      </c>
      <c r="R22" s="60">
        <f t="shared" si="15"/>
        <v>-0.1160265049446455</v>
      </c>
      <c r="S22" s="60">
        <f t="shared" si="16"/>
        <v>-1.0307487894495753</v>
      </c>
      <c r="T22" s="60">
        <f t="shared" si="17"/>
        <v>9.865950352581995</v>
      </c>
      <c r="U22" s="60">
        <f t="shared" si="18"/>
        <v>0.7636440088069935</v>
      </c>
      <c r="V22" s="60">
        <f t="shared" si="19"/>
        <v>6.993782164123122</v>
      </c>
      <c r="W22" s="60">
        <f t="shared" si="20"/>
        <v>0.006472998670449701</v>
      </c>
      <c r="X22" s="60">
        <f t="shared" si="21"/>
        <v>-0.00023667306045267665</v>
      </c>
      <c r="Y22" s="60">
        <f t="shared" si="22"/>
        <v>-0.0017350025917145212</v>
      </c>
      <c r="Z22" s="60">
        <f t="shared" si="23"/>
        <v>-0.002714081833525211</v>
      </c>
      <c r="AA22" s="60">
        <f t="shared" si="24"/>
        <v>-0.010840207302015669</v>
      </c>
      <c r="AB22" s="60">
        <f t="shared" si="25"/>
        <v>64.89103146732438</v>
      </c>
    </row>
    <row r="23" spans="1:28" ht="12.75">
      <c r="A23" s="12" t="s">
        <v>73</v>
      </c>
      <c r="B23" s="1">
        <f>'DATOS MENSUALES'!F546</f>
        <v>0.04662741825</v>
      </c>
      <c r="C23" s="1">
        <f>'DATOS MENSUALES'!F547</f>
        <v>0.28195808788</v>
      </c>
      <c r="D23" s="1">
        <f>'DATOS MENSUALES'!F548</f>
        <v>0.34306725081</v>
      </c>
      <c r="E23" s="1">
        <f>'DATOS MENSUALES'!F549</f>
        <v>0.78405890432</v>
      </c>
      <c r="F23" s="1">
        <f>'DATOS MENSUALES'!F550</f>
        <v>3.43196300168</v>
      </c>
      <c r="G23" s="1">
        <f>'DATOS MENSUALES'!F551</f>
        <v>2.1518263453</v>
      </c>
      <c r="H23" s="1">
        <f>'DATOS MENSUALES'!F552</f>
        <v>2.03359296112</v>
      </c>
      <c r="I23" s="1">
        <f>'DATOS MENSUALES'!F553</f>
        <v>1.48288169344</v>
      </c>
      <c r="J23" s="1">
        <f>'DATOS MENSUALES'!F554</f>
        <v>0.26156476284</v>
      </c>
      <c r="K23" s="1">
        <f>'DATOS MENSUALES'!F555</f>
        <v>0.12160465128</v>
      </c>
      <c r="L23" s="1">
        <f>'DATOS MENSUALES'!F556</f>
        <v>0.10087344612000002</v>
      </c>
      <c r="M23" s="1">
        <f>'DATOS MENSUALES'!F557</f>
        <v>0.33084917632</v>
      </c>
      <c r="N23" s="1">
        <f t="shared" si="11"/>
        <v>11.37086769936</v>
      </c>
      <c r="O23" s="10"/>
      <c r="P23" s="60">
        <f t="shared" si="13"/>
        <v>-0.02075718545787925</v>
      </c>
      <c r="Q23" s="60">
        <f t="shared" si="14"/>
        <v>-0.2012148329114771</v>
      </c>
      <c r="R23" s="60">
        <f t="shared" si="15"/>
        <v>-0.8890360946360999</v>
      </c>
      <c r="S23" s="60">
        <f t="shared" si="16"/>
        <v>-1.065026364721317</v>
      </c>
      <c r="T23" s="60">
        <f t="shared" si="17"/>
        <v>14.024606554499108</v>
      </c>
      <c r="U23" s="60">
        <f t="shared" si="18"/>
        <v>0.34361703195374116</v>
      </c>
      <c r="V23" s="60">
        <f t="shared" si="19"/>
        <v>0.1392851044752678</v>
      </c>
      <c r="W23" s="60">
        <f t="shared" si="20"/>
        <v>0.021276771468235547</v>
      </c>
      <c r="X23" s="60">
        <f t="shared" si="21"/>
        <v>-0.011373804412836825</v>
      </c>
      <c r="Y23" s="60">
        <f t="shared" si="22"/>
        <v>-0.0003405342579303128</v>
      </c>
      <c r="Z23" s="60">
        <f t="shared" si="23"/>
        <v>-0.000914997613368289</v>
      </c>
      <c r="AA23" s="60">
        <f t="shared" si="24"/>
        <v>0.00032730819354343096</v>
      </c>
      <c r="AB23" s="60">
        <f t="shared" si="25"/>
        <v>0.40680947462620115</v>
      </c>
    </row>
    <row r="24" spans="1:28" ht="12.75">
      <c r="A24" s="12" t="s">
        <v>74</v>
      </c>
      <c r="B24" s="1">
        <f>'DATOS MENSUALES'!F558</f>
        <v>0.22948015662</v>
      </c>
      <c r="C24" s="1">
        <f>'DATOS MENSUALES'!F559</f>
        <v>0.3350488932</v>
      </c>
      <c r="D24" s="1">
        <f>'DATOS MENSUALES'!F560</f>
        <v>0.65862564112</v>
      </c>
      <c r="E24" s="1">
        <f>'DATOS MENSUALES'!F561</f>
        <v>1.0090750709</v>
      </c>
      <c r="F24" s="1">
        <f>'DATOS MENSUALES'!F562</f>
        <v>2.16244741756</v>
      </c>
      <c r="G24" s="1">
        <f>'DATOS MENSUALES'!F563</f>
        <v>1.5805531778400002</v>
      </c>
      <c r="H24" s="1">
        <f>'DATOS MENSUALES'!F564</f>
        <v>1.75465280354</v>
      </c>
      <c r="I24" s="1">
        <f>'DATOS MENSUALES'!F565</f>
        <v>0.29147487936</v>
      </c>
      <c r="J24" s="1">
        <f>'DATOS MENSUALES'!F566</f>
        <v>0.22720958082</v>
      </c>
      <c r="K24" s="1">
        <f>'DATOS MENSUALES'!F567</f>
        <v>0.24771217696</v>
      </c>
      <c r="L24" s="1">
        <f>'DATOS MENSUALES'!F568</f>
        <v>0.1430515177</v>
      </c>
      <c r="M24" s="1">
        <f>'DATOS MENSUALES'!F569</f>
        <v>0.19260583218</v>
      </c>
      <c r="N24" s="1">
        <f t="shared" si="11"/>
        <v>8.831937147800001</v>
      </c>
      <c r="O24" s="10"/>
      <c r="P24" s="60">
        <f t="shared" si="13"/>
        <v>-0.0007779825718304533</v>
      </c>
      <c r="Q24" s="60">
        <f t="shared" si="14"/>
        <v>-0.15132947017892276</v>
      </c>
      <c r="R24" s="60">
        <f t="shared" si="15"/>
        <v>-0.2695791215902457</v>
      </c>
      <c r="S24" s="60">
        <f t="shared" si="16"/>
        <v>-0.504749504992506</v>
      </c>
      <c r="T24" s="60">
        <f t="shared" si="17"/>
        <v>1.4895035156240326</v>
      </c>
      <c r="U24" s="60">
        <f t="shared" si="18"/>
        <v>0.002154002558374917</v>
      </c>
      <c r="V24" s="60">
        <f t="shared" si="19"/>
        <v>0.013724690888858736</v>
      </c>
      <c r="W24" s="60">
        <f t="shared" si="20"/>
        <v>-0.764323188597697</v>
      </c>
      <c r="X24" s="60">
        <f t="shared" si="21"/>
        <v>-0.01742320409818461</v>
      </c>
      <c r="Y24" s="60">
        <f t="shared" si="22"/>
        <v>0.00017822226079493048</v>
      </c>
      <c r="Z24" s="60">
        <f t="shared" si="23"/>
        <v>-0.0001655072446149254</v>
      </c>
      <c r="AA24" s="60">
        <f t="shared" si="24"/>
        <v>-0.00033320919667963054</v>
      </c>
      <c r="AB24" s="60">
        <f t="shared" si="25"/>
        <v>-5.812258664495128</v>
      </c>
    </row>
    <row r="25" spans="1:28" ht="12.75">
      <c r="A25" s="12" t="s">
        <v>75</v>
      </c>
      <c r="B25" s="1">
        <f>'DATOS MENSUALES'!F570</f>
        <v>0.42722159700000006</v>
      </c>
      <c r="C25" s="1">
        <f>'DATOS MENSUALES'!F571</f>
        <v>0.56891965677</v>
      </c>
      <c r="D25" s="1">
        <f>'DATOS MENSUALES'!F572</f>
        <v>1.8514594400000002</v>
      </c>
      <c r="E25" s="1">
        <f>'DATOS MENSUALES'!F573</f>
        <v>1.59879742918</v>
      </c>
      <c r="F25" s="1">
        <f>'DATOS MENSUALES'!F574</f>
        <v>0.8254241775</v>
      </c>
      <c r="G25" s="1">
        <f>'DATOS MENSUALES'!F575</f>
        <v>0.55257369843</v>
      </c>
      <c r="H25" s="1">
        <f>'DATOS MENSUALES'!F576</f>
        <v>3.29203084812</v>
      </c>
      <c r="I25" s="1">
        <f>'DATOS MENSUALES'!F577</f>
        <v>1.94331125224</v>
      </c>
      <c r="J25" s="1">
        <f>'DATOS MENSUALES'!F578</f>
        <v>0.79220030624</v>
      </c>
      <c r="K25" s="1">
        <f>'DATOS MENSUALES'!F579</f>
        <v>0.28599418287</v>
      </c>
      <c r="L25" s="1">
        <f>'DATOS MENSUALES'!F580</f>
        <v>0.001</v>
      </c>
      <c r="M25" s="1">
        <f>'DATOS MENSUALES'!F581</f>
        <v>0.001</v>
      </c>
      <c r="N25" s="1">
        <f t="shared" si="11"/>
        <v>12.13993258835</v>
      </c>
      <c r="O25" s="10"/>
      <c r="P25" s="60">
        <f t="shared" si="13"/>
        <v>0.0011832541371782552</v>
      </c>
      <c r="Q25" s="60">
        <f t="shared" si="14"/>
        <v>-0.026737243505088028</v>
      </c>
      <c r="R25" s="60">
        <f t="shared" si="15"/>
        <v>0.1635232079724178</v>
      </c>
      <c r="S25" s="60">
        <f t="shared" si="16"/>
        <v>-0.008803498028463865</v>
      </c>
      <c r="T25" s="60">
        <f t="shared" si="17"/>
        <v>-0.007413204563770279</v>
      </c>
      <c r="U25" s="60">
        <f t="shared" si="18"/>
        <v>-0.7261682258913277</v>
      </c>
      <c r="V25" s="60">
        <f t="shared" si="19"/>
        <v>5.609408547148875</v>
      </c>
      <c r="W25" s="60">
        <f t="shared" si="20"/>
        <v>0.40117775729459887</v>
      </c>
      <c r="X25" s="60">
        <f t="shared" si="21"/>
        <v>0.028581422955983194</v>
      </c>
      <c r="Y25" s="60">
        <f t="shared" si="22"/>
        <v>0.000845454663040135</v>
      </c>
      <c r="Z25" s="60">
        <f t="shared" si="23"/>
        <v>-0.007640219998577236</v>
      </c>
      <c r="AA25" s="60">
        <f t="shared" si="24"/>
        <v>-0.017765963968247894</v>
      </c>
      <c r="AB25" s="60">
        <f t="shared" si="25"/>
        <v>3.4431475810561216</v>
      </c>
    </row>
    <row r="26" spans="1:28" ht="12.75">
      <c r="A26" s="12" t="s">
        <v>76</v>
      </c>
      <c r="B26" s="1">
        <f>'DATOS MENSUALES'!F582</f>
        <v>0.2270203584</v>
      </c>
      <c r="C26" s="1">
        <f>'DATOS MENSUALES'!F583</f>
        <v>0.41146496862</v>
      </c>
      <c r="D26" s="1">
        <f>'DATOS MENSUALES'!F584</f>
        <v>0.07683366672</v>
      </c>
      <c r="E26" s="1">
        <f>'DATOS MENSUALES'!F585</f>
        <v>0.34481586419</v>
      </c>
      <c r="F26" s="1">
        <f>'DATOS MENSUALES'!F586</f>
        <v>0.5881543340000001</v>
      </c>
      <c r="G26" s="1">
        <f>'DATOS MENSUALES'!F587</f>
        <v>0.59598625294</v>
      </c>
      <c r="H26" s="1">
        <f>'DATOS MENSUALES'!F588</f>
        <v>2.1591679508</v>
      </c>
      <c r="I26" s="1">
        <f>'DATOS MENSUALES'!F589</f>
        <v>0.81872102044</v>
      </c>
      <c r="J26" s="1">
        <f>'DATOS MENSUALES'!F590</f>
        <v>0.4092665248</v>
      </c>
      <c r="K26" s="1">
        <f>'DATOS MENSUALES'!F591</f>
        <v>0.001</v>
      </c>
      <c r="L26" s="1">
        <f>'DATOS MENSUALES'!F592</f>
        <v>0.001</v>
      </c>
      <c r="M26" s="1">
        <f>'DATOS MENSUALES'!F593</f>
        <v>0.41599970005</v>
      </c>
      <c r="N26" s="1">
        <f t="shared" si="11"/>
        <v>6.049430640960001</v>
      </c>
      <c r="O26" s="10"/>
      <c r="P26" s="60">
        <f t="shared" si="13"/>
        <v>-0.0008420883870033289</v>
      </c>
      <c r="Q26" s="60">
        <f t="shared" si="14"/>
        <v>-0.09511752261864188</v>
      </c>
      <c r="R26" s="60">
        <f t="shared" si="15"/>
        <v>-1.8508380752863602</v>
      </c>
      <c r="S26" s="60">
        <f t="shared" si="16"/>
        <v>-3.1151101458931922</v>
      </c>
      <c r="T26" s="60">
        <f t="shared" si="17"/>
        <v>-0.08076453124256011</v>
      </c>
      <c r="U26" s="60">
        <f t="shared" si="18"/>
        <v>-0.625949223402832</v>
      </c>
      <c r="V26" s="60">
        <f t="shared" si="19"/>
        <v>0.2670141691931557</v>
      </c>
      <c r="W26" s="60">
        <f t="shared" si="20"/>
        <v>-0.057988235950045736</v>
      </c>
      <c r="X26" s="60">
        <f t="shared" si="21"/>
        <v>-0.00045987495049221405</v>
      </c>
      <c r="Y26" s="60">
        <f t="shared" si="22"/>
        <v>-0.006906382743027391</v>
      </c>
      <c r="Z26" s="60">
        <f t="shared" si="23"/>
        <v>-0.007640219998577236</v>
      </c>
      <c r="AA26" s="60">
        <f t="shared" si="24"/>
        <v>0.0036569866084350464</v>
      </c>
      <c r="AB26" s="60">
        <f t="shared" si="25"/>
        <v>-96.10169375809264</v>
      </c>
    </row>
    <row r="27" spans="1:28" ht="12.75">
      <c r="A27" s="12" t="s">
        <v>77</v>
      </c>
      <c r="B27" s="1">
        <f>'DATOS MENSUALES'!F594</f>
        <v>0.11914489224</v>
      </c>
      <c r="C27" s="1">
        <f>'DATOS MENSUALES'!F595</f>
        <v>0.82347175281</v>
      </c>
      <c r="D27" s="1">
        <f>'DATOS MENSUALES'!F596</f>
        <v>3.49364035845</v>
      </c>
      <c r="E27" s="1">
        <f>'DATOS MENSUALES'!F597</f>
        <v>1.62856763996</v>
      </c>
      <c r="F27" s="1">
        <f>'DATOS MENSUALES'!F598</f>
        <v>0.5180632765</v>
      </c>
      <c r="G27" s="1">
        <f>'DATOS MENSUALES'!F599</f>
        <v>0.54175687764</v>
      </c>
      <c r="H27" s="1">
        <f>'DATOS MENSUALES'!F600</f>
        <v>0.78718911316</v>
      </c>
      <c r="I27" s="1">
        <f>'DATOS MENSUALES'!F601</f>
        <v>0.1915884598</v>
      </c>
      <c r="J27" s="1">
        <f>'DATOS MENSUALES'!F602</f>
        <v>0.001</v>
      </c>
      <c r="K27" s="1">
        <f>'DATOS MENSUALES'!F603</f>
        <v>0.001</v>
      </c>
      <c r="L27" s="1">
        <f>'DATOS MENSUALES'!F604</f>
        <v>0.00245106036</v>
      </c>
      <c r="M27" s="1">
        <f>'DATOS MENSUALES'!F605</f>
        <v>0.1708843536</v>
      </c>
      <c r="N27" s="1">
        <f t="shared" si="11"/>
        <v>8.278757784519998</v>
      </c>
      <c r="O27" s="10"/>
      <c r="P27" s="60">
        <f t="shared" si="13"/>
        <v>-0.00828010388593582</v>
      </c>
      <c r="Q27" s="60">
        <f t="shared" si="14"/>
        <v>-8.795226436176127E-05</v>
      </c>
      <c r="R27" s="60">
        <f t="shared" si="15"/>
        <v>10.489369377539393</v>
      </c>
      <c r="S27" s="60">
        <f t="shared" si="16"/>
        <v>-0.0055183178404391775</v>
      </c>
      <c r="T27" s="60">
        <f t="shared" si="17"/>
        <v>-0.1267679627343573</v>
      </c>
      <c r="U27" s="60">
        <f t="shared" si="18"/>
        <v>-0.7527017536196038</v>
      </c>
      <c r="V27" s="60">
        <f t="shared" si="19"/>
        <v>-0.38589159992488403</v>
      </c>
      <c r="W27" s="60">
        <f t="shared" si="20"/>
        <v>-1.043189429449305</v>
      </c>
      <c r="X27" s="60">
        <f t="shared" si="21"/>
        <v>-0.11440476993967169</v>
      </c>
      <c r="Y27" s="60">
        <f t="shared" si="22"/>
        <v>-0.006906382743027391</v>
      </c>
      <c r="Z27" s="60">
        <f t="shared" si="23"/>
        <v>-0.0074725943749713855</v>
      </c>
      <c r="AA27" s="60">
        <f t="shared" si="24"/>
        <v>-0.0007547889076667387</v>
      </c>
      <c r="AB27" s="60">
        <f t="shared" si="25"/>
        <v>-12.996871705210232</v>
      </c>
    </row>
    <row r="28" spans="1:28" ht="12.75">
      <c r="A28" s="12" t="s">
        <v>78</v>
      </c>
      <c r="B28" s="1">
        <f>'DATOS MENSUALES'!F606</f>
        <v>0.45284770950000003</v>
      </c>
      <c r="C28" s="1">
        <f>'DATOS MENSUALES'!F607</f>
        <v>0.64192097773</v>
      </c>
      <c r="D28" s="1">
        <f>'DATOS MENSUALES'!F608</f>
        <v>1.43947044786</v>
      </c>
      <c r="E28" s="1">
        <f>'DATOS MENSUALES'!F609</f>
        <v>2.33171157464</v>
      </c>
      <c r="F28" s="1">
        <f>'DATOS MENSUALES'!F610</f>
        <v>1.6783188443000001</v>
      </c>
      <c r="G28" s="1">
        <f>'DATOS MENSUALES'!F611</f>
        <v>6.3715120076</v>
      </c>
      <c r="H28" s="1">
        <f>'DATOS MENSUALES'!F612</f>
        <v>2.86046995894</v>
      </c>
      <c r="I28" s="1">
        <f>'DATOS MENSUALES'!F613</f>
        <v>0.37078524256</v>
      </c>
      <c r="J28" s="1">
        <f>'DATOS MENSUALES'!F614</f>
        <v>0.27899846958</v>
      </c>
      <c r="K28" s="1">
        <f>'DATOS MENSUALES'!F615</f>
        <v>0.18381824384</v>
      </c>
      <c r="L28" s="1">
        <f>'DATOS MENSUALES'!F616</f>
        <v>0.10489864955</v>
      </c>
      <c r="M28" s="1">
        <f>'DATOS MENSUALES'!F617</f>
        <v>0.1367317843</v>
      </c>
      <c r="N28" s="1">
        <f t="shared" si="11"/>
        <v>16.851483910400002</v>
      </c>
      <c r="O28" s="10"/>
      <c r="P28" s="60">
        <f t="shared" si="13"/>
        <v>0.0022685059187460173</v>
      </c>
      <c r="Q28" s="60">
        <f t="shared" si="14"/>
        <v>-0.011546598344907974</v>
      </c>
      <c r="R28" s="60">
        <f t="shared" si="15"/>
        <v>0.0024522052035157904</v>
      </c>
      <c r="S28" s="60">
        <f t="shared" si="16"/>
        <v>0.1458894203480098</v>
      </c>
      <c r="T28" s="60">
        <f t="shared" si="17"/>
        <v>0.28477253329750357</v>
      </c>
      <c r="U28" s="60">
        <f t="shared" si="18"/>
        <v>119.10312483315721</v>
      </c>
      <c r="V28" s="60">
        <f t="shared" si="19"/>
        <v>2.4344471546152318</v>
      </c>
      <c r="W28" s="60">
        <f t="shared" si="20"/>
        <v>-0.582177163441849</v>
      </c>
      <c r="X28" s="60">
        <f t="shared" si="21"/>
        <v>-0.008928423272778445</v>
      </c>
      <c r="Y28" s="60">
        <f t="shared" si="22"/>
        <v>-4.421488031780253E-07</v>
      </c>
      <c r="Z28" s="60">
        <f t="shared" si="23"/>
        <v>-0.0008058389898721564</v>
      </c>
      <c r="AA28" s="60">
        <f t="shared" si="24"/>
        <v>-0.0019625887015900403</v>
      </c>
      <c r="AB28" s="60">
        <f t="shared" si="25"/>
        <v>240.82528458915598</v>
      </c>
    </row>
    <row r="29" spans="1:28" ht="12.75">
      <c r="A29" s="12" t="s">
        <v>79</v>
      </c>
      <c r="B29" s="1">
        <f>'DATOS MENSUALES'!F618</f>
        <v>0.29534052688</v>
      </c>
      <c r="C29" s="1">
        <f>'DATOS MENSUALES'!F619</f>
        <v>0.7387417218800001</v>
      </c>
      <c r="D29" s="1">
        <f>'DATOS MENSUALES'!F620</f>
        <v>0.19421434187999997</v>
      </c>
      <c r="E29" s="1">
        <f>'DATOS MENSUALES'!F621</f>
        <v>0.585964393</v>
      </c>
      <c r="F29" s="1">
        <f>'DATOS MENSUALES'!F622</f>
        <v>0.09249520186</v>
      </c>
      <c r="G29" s="1">
        <f>'DATOS MENSUALES'!F623</f>
        <v>0.56854631408</v>
      </c>
      <c r="H29" s="1">
        <f>'DATOS MENSUALES'!F624</f>
        <v>0.90628055296</v>
      </c>
      <c r="I29" s="1">
        <f>'DATOS MENSUALES'!F625</f>
        <v>0.39230217071999995</v>
      </c>
      <c r="J29" s="1">
        <f>'DATOS MENSUALES'!F626</f>
        <v>0.7535104122</v>
      </c>
      <c r="K29" s="1">
        <f>'DATOS MENSUALES'!F627</f>
        <v>0.288056574</v>
      </c>
      <c r="L29" s="1">
        <f>'DATOS MENSUALES'!F628</f>
        <v>0.35238655508000005</v>
      </c>
      <c r="M29" s="1">
        <f>'DATOS MENSUALES'!F629</f>
        <v>0.5297800335</v>
      </c>
      <c r="N29" s="1">
        <f t="shared" si="11"/>
        <v>5.697618798039999</v>
      </c>
      <c r="O29" s="10"/>
      <c r="P29" s="60">
        <f t="shared" si="13"/>
        <v>-1.7803788217527213E-05</v>
      </c>
      <c r="Q29" s="60">
        <f t="shared" si="14"/>
        <v>-0.002156768644110158</v>
      </c>
      <c r="R29" s="60">
        <f t="shared" si="15"/>
        <v>-1.3691311237348647</v>
      </c>
      <c r="S29" s="60">
        <f t="shared" si="16"/>
        <v>-1.812797349680694</v>
      </c>
      <c r="T29" s="60">
        <f t="shared" si="17"/>
        <v>-0.7989574426955509</v>
      </c>
      <c r="U29" s="60">
        <f t="shared" si="18"/>
        <v>-0.6881392159593468</v>
      </c>
      <c r="V29" s="60">
        <f t="shared" si="19"/>
        <v>-0.22580905228704837</v>
      </c>
      <c r="W29" s="60">
        <f t="shared" si="20"/>
        <v>-0.5383208318163127</v>
      </c>
      <c r="X29" s="60">
        <f t="shared" si="21"/>
        <v>0.019046239790821675</v>
      </c>
      <c r="Y29" s="60">
        <f t="shared" si="22"/>
        <v>0.0009019904931695998</v>
      </c>
      <c r="Z29" s="60">
        <f t="shared" si="23"/>
        <v>0.0036830021355346654</v>
      </c>
      <c r="AA29" s="60">
        <f t="shared" si="24"/>
        <v>0.01921581518279668</v>
      </c>
      <c r="AB29" s="60">
        <f t="shared" si="25"/>
        <v>-119.98984813280033</v>
      </c>
    </row>
    <row r="30" spans="1:28" ht="12.75">
      <c r="A30" s="12" t="s">
        <v>80</v>
      </c>
      <c r="B30" s="1">
        <f>'DATOS MENSUALES'!F630</f>
        <v>0.59391154424</v>
      </c>
      <c r="C30" s="1">
        <f>'DATOS MENSUALES'!F631</f>
        <v>1.3073632769999999</v>
      </c>
      <c r="D30" s="1">
        <f>'DATOS MENSUALES'!F632</f>
        <v>1.75151179545</v>
      </c>
      <c r="E30" s="1">
        <f>'DATOS MENSUALES'!F633</f>
        <v>0.47382529372000004</v>
      </c>
      <c r="F30" s="1">
        <f>'DATOS MENSUALES'!F634</f>
        <v>0.10406932488000001</v>
      </c>
      <c r="G30" s="1">
        <f>'DATOS MENSUALES'!F635</f>
        <v>0.57700198266</v>
      </c>
      <c r="H30" s="1">
        <f>'DATOS MENSUALES'!F636</f>
        <v>0.8540697245</v>
      </c>
      <c r="I30" s="1">
        <f>'DATOS MENSUALES'!F637</f>
        <v>1.5294463939199998</v>
      </c>
      <c r="J30" s="1">
        <f>'DATOS MENSUALES'!F638</f>
        <v>0.57271094947</v>
      </c>
      <c r="K30" s="1">
        <f>'DATOS MENSUALES'!F639</f>
        <v>0.14536942079999998</v>
      </c>
      <c r="L30" s="1">
        <f>'DATOS MENSUALES'!F640</f>
        <v>0.12583046931</v>
      </c>
      <c r="M30" s="1">
        <f>'DATOS MENSUALES'!F641</f>
        <v>0.0468508287</v>
      </c>
      <c r="N30" s="1">
        <f t="shared" si="11"/>
        <v>8.081961004650001</v>
      </c>
      <c r="O30" s="10"/>
      <c r="P30" s="60">
        <f t="shared" si="13"/>
        <v>0.02022573551580415</v>
      </c>
      <c r="Q30" s="60">
        <f t="shared" si="14"/>
        <v>0.08484756044334053</v>
      </c>
      <c r="R30" s="60">
        <f t="shared" si="15"/>
        <v>0.089249755038709</v>
      </c>
      <c r="S30" s="60">
        <f t="shared" si="16"/>
        <v>-2.360369413900665</v>
      </c>
      <c r="T30" s="60">
        <f t="shared" si="17"/>
        <v>-0.7694319753033493</v>
      </c>
      <c r="U30" s="60">
        <f t="shared" si="18"/>
        <v>-0.6685558525848396</v>
      </c>
      <c r="V30" s="60">
        <f t="shared" si="19"/>
        <v>-0.28901346048106946</v>
      </c>
      <c r="W30" s="60">
        <f t="shared" si="20"/>
        <v>0.033906480799326545</v>
      </c>
      <c r="X30" s="60">
        <f t="shared" si="21"/>
        <v>0.000641775240327026</v>
      </c>
      <c r="Y30" s="60">
        <f t="shared" si="22"/>
        <v>-9.776250475846044E-05</v>
      </c>
      <c r="Z30" s="60">
        <f t="shared" si="23"/>
        <v>-0.0003751994538495605</v>
      </c>
      <c r="AA30" s="60">
        <f t="shared" si="24"/>
        <v>-0.009949823227257602</v>
      </c>
      <c r="AB30" s="60">
        <f t="shared" si="25"/>
        <v>-16.541277425496016</v>
      </c>
    </row>
    <row r="31" spans="1:28" ht="12.75">
      <c r="A31" s="12" t="s">
        <v>81</v>
      </c>
      <c r="B31" s="1">
        <f>'DATOS MENSUALES'!F642</f>
        <v>0.54831789102</v>
      </c>
      <c r="C31" s="1">
        <f>'DATOS MENSUALES'!F643</f>
        <v>1.1545185683199999</v>
      </c>
      <c r="D31" s="1">
        <f>'DATOS MENSUALES'!F644</f>
        <v>0.7437204216</v>
      </c>
      <c r="E31" s="1">
        <f>'DATOS MENSUALES'!F645</f>
        <v>4.04674784234</v>
      </c>
      <c r="F31" s="1">
        <f>'DATOS MENSUALES'!F646</f>
        <v>1.19031162166</v>
      </c>
      <c r="G31" s="1">
        <f>'DATOS MENSUALES'!F647</f>
        <v>1.1035134009599998</v>
      </c>
      <c r="H31" s="1">
        <f>'DATOS MENSUALES'!F648</f>
        <v>0.17086202926</v>
      </c>
      <c r="I31" s="1">
        <f>'DATOS MENSUALES'!F649</f>
        <v>0.7309909474999999</v>
      </c>
      <c r="J31" s="1">
        <f>'DATOS MENSUALES'!F650</f>
        <v>0.05817608269999999</v>
      </c>
      <c r="K31" s="1">
        <f>'DATOS MENSUALES'!F651</f>
        <v>0.13331003362</v>
      </c>
      <c r="L31" s="1">
        <f>'DATOS MENSUALES'!F652</f>
        <v>0.11537804019</v>
      </c>
      <c r="M31" s="1">
        <f>'DATOS MENSUALES'!F653</f>
        <v>0.03273403584</v>
      </c>
      <c r="N31" s="1">
        <f t="shared" si="11"/>
        <v>10.028580915010002</v>
      </c>
      <c r="O31" s="10"/>
      <c r="P31" s="60">
        <f t="shared" si="13"/>
        <v>0.011676307118491604</v>
      </c>
      <c r="Q31" s="60">
        <f t="shared" si="14"/>
        <v>0.023535101485291716</v>
      </c>
      <c r="R31" s="60">
        <f t="shared" si="15"/>
        <v>-0.17646371973698138</v>
      </c>
      <c r="S31" s="60">
        <f t="shared" si="16"/>
        <v>11.261521496258332</v>
      </c>
      <c r="T31" s="60">
        <f t="shared" si="17"/>
        <v>0.004904515967737245</v>
      </c>
      <c r="U31" s="60">
        <f t="shared" si="18"/>
        <v>-0.042105491563356696</v>
      </c>
      <c r="V31" s="60">
        <f t="shared" si="19"/>
        <v>-2.429704152090234</v>
      </c>
      <c r="W31" s="60">
        <f t="shared" si="20"/>
        <v>-0.10703085207859879</v>
      </c>
      <c r="X31" s="60">
        <f t="shared" si="21"/>
        <v>-0.0785555566841399</v>
      </c>
      <c r="Y31" s="60">
        <f t="shared" si="22"/>
        <v>-0.00019639118672503886</v>
      </c>
      <c r="Z31" s="60">
        <f t="shared" si="23"/>
        <v>-0.0005631034593106243</v>
      </c>
      <c r="AA31" s="60">
        <f t="shared" si="24"/>
        <v>-0.012040373220668232</v>
      </c>
      <c r="AB31" s="60">
        <f t="shared" si="25"/>
        <v>-0.2174319226441285</v>
      </c>
    </row>
    <row r="32" spans="1:28" ht="12.75">
      <c r="A32" s="12" t="s">
        <v>82</v>
      </c>
      <c r="B32" s="1">
        <f>'DATOS MENSUALES'!F654</f>
        <v>0.2507805839</v>
      </c>
      <c r="C32" s="1">
        <f>'DATOS MENSUALES'!F655</f>
        <v>1.22207124482</v>
      </c>
      <c r="D32" s="1">
        <f>'DATOS MENSUALES'!F656</f>
        <v>0.46352723799999995</v>
      </c>
      <c r="E32" s="1">
        <f>'DATOS MENSUALES'!F657</f>
        <v>1.07313087864</v>
      </c>
      <c r="F32" s="1">
        <f>'DATOS MENSUALES'!F658</f>
        <v>1.69794320004</v>
      </c>
      <c r="G32" s="1">
        <f>'DATOS MENSUALES'!F659</f>
        <v>0.95203475034</v>
      </c>
      <c r="H32" s="1">
        <f>'DATOS MENSUALES'!F660</f>
        <v>0.25249328676</v>
      </c>
      <c r="I32" s="1">
        <f>'DATOS MENSUALES'!F661</f>
        <v>0.5538380273100001</v>
      </c>
      <c r="J32" s="1">
        <f>'DATOS MENSUALES'!F662</f>
        <v>0.13155879704</v>
      </c>
      <c r="K32" s="1">
        <f>'DATOS MENSUALES'!F663</f>
        <v>0.06687500008</v>
      </c>
      <c r="L32" s="1">
        <f>'DATOS MENSUALES'!F664</f>
        <v>0.14888889008</v>
      </c>
      <c r="M32" s="1">
        <f>'DATOS MENSUALES'!F665</f>
        <v>0.17693753175</v>
      </c>
      <c r="N32" s="1">
        <f t="shared" si="11"/>
        <v>6.990079428760001</v>
      </c>
      <c r="O32" s="10"/>
      <c r="P32" s="60">
        <f t="shared" si="13"/>
        <v>-0.0003529702818851341</v>
      </c>
      <c r="Q32" s="60">
        <f t="shared" si="14"/>
        <v>0.04440997803318074</v>
      </c>
      <c r="R32" s="60">
        <f t="shared" si="15"/>
        <v>-0.595020250342508</v>
      </c>
      <c r="S32" s="60">
        <f t="shared" si="16"/>
        <v>-0.39246421865380504</v>
      </c>
      <c r="T32" s="60">
        <f t="shared" si="17"/>
        <v>0.3110230967076242</v>
      </c>
      <c r="U32" s="60">
        <f t="shared" si="18"/>
        <v>-0.12452966373112181</v>
      </c>
      <c r="V32" s="60">
        <f t="shared" si="19"/>
        <v>-2.013433442927159</v>
      </c>
      <c r="W32" s="60">
        <f t="shared" si="20"/>
        <v>-0.27709701460617603</v>
      </c>
      <c r="X32" s="60">
        <f t="shared" si="21"/>
        <v>-0.04469924871773447</v>
      </c>
      <c r="Y32" s="60">
        <f t="shared" si="22"/>
        <v>-0.0019326428036842427</v>
      </c>
      <c r="Z32" s="60">
        <f t="shared" si="23"/>
        <v>-0.00011813110892890309</v>
      </c>
      <c r="AA32" s="60">
        <f t="shared" si="24"/>
        <v>-0.0006140343951864993</v>
      </c>
      <c r="AB32" s="60">
        <f t="shared" si="25"/>
        <v>-48.2215653010363</v>
      </c>
    </row>
    <row r="33" spans="1:28" ht="12.75">
      <c r="A33" s="12" t="s">
        <v>83</v>
      </c>
      <c r="B33" s="1">
        <f>'DATOS MENSUALES'!F666</f>
        <v>0.0887011608</v>
      </c>
      <c r="C33" s="1">
        <f>'DATOS MENSUALES'!F667</f>
        <v>0.45809574318</v>
      </c>
      <c r="D33" s="1">
        <f>'DATOS MENSUALES'!F668</f>
        <v>1.4356418503500001</v>
      </c>
      <c r="E33" s="1">
        <f>'DATOS MENSUALES'!F669</f>
        <v>4.3903125156</v>
      </c>
      <c r="F33" s="1">
        <f>'DATOS MENSUALES'!F670</f>
        <v>1.69445962198</v>
      </c>
      <c r="G33" s="1">
        <f>'DATOS MENSUALES'!F671</f>
        <v>1.28464528143</v>
      </c>
      <c r="H33" s="1">
        <f>'DATOS MENSUALES'!F672</f>
        <v>2.2025173584399997</v>
      </c>
      <c r="I33" s="1">
        <f>'DATOS MENSUALES'!F673</f>
        <v>1.8325153575000002</v>
      </c>
      <c r="J33" s="1">
        <f>'DATOS MENSUALES'!F674</f>
        <v>0.13894173645</v>
      </c>
      <c r="K33" s="1">
        <f>'DATOS MENSUALES'!F675</f>
        <v>0.10847481671999999</v>
      </c>
      <c r="L33" s="1">
        <f>'DATOS MENSUALES'!F676</f>
        <v>0.13812173892000001</v>
      </c>
      <c r="M33" s="1">
        <f>'DATOS MENSUALES'!F677</f>
        <v>0.20734004337</v>
      </c>
      <c r="N33" s="1">
        <f t="shared" si="11"/>
        <v>13.979767224740002</v>
      </c>
      <c r="O33" s="10"/>
      <c r="P33" s="60">
        <f t="shared" si="13"/>
        <v>-0.012608859905220024</v>
      </c>
      <c r="Q33" s="60">
        <f t="shared" si="14"/>
        <v>-0.06884415677936075</v>
      </c>
      <c r="R33" s="60">
        <f t="shared" si="15"/>
        <v>0.002249214138043869</v>
      </c>
      <c r="S33" s="60">
        <f t="shared" si="16"/>
        <v>17.274187339062223</v>
      </c>
      <c r="T33" s="60">
        <f t="shared" si="17"/>
        <v>0.30625029162223616</v>
      </c>
      <c r="U33" s="60">
        <f t="shared" si="18"/>
        <v>-0.0046375423853410236</v>
      </c>
      <c r="V33" s="60">
        <f t="shared" si="19"/>
        <v>0.3246513179395299</v>
      </c>
      <c r="W33" s="60">
        <f t="shared" si="20"/>
        <v>0.24617693876126553</v>
      </c>
      <c r="X33" s="60">
        <f t="shared" si="21"/>
        <v>-0.0419672235894419</v>
      </c>
      <c r="Y33" s="60">
        <f t="shared" si="22"/>
        <v>-0.0005709956838554907</v>
      </c>
      <c r="Z33" s="60">
        <f t="shared" si="23"/>
        <v>-0.00021421206558029917</v>
      </c>
      <c r="AA33" s="60">
        <f t="shared" si="24"/>
        <v>-0.00016271149375955487</v>
      </c>
      <c r="AB33" s="60">
        <f t="shared" si="25"/>
        <v>37.59077534867837</v>
      </c>
    </row>
    <row r="34" spans="1:28" s="24" customFormat="1" ht="12.75">
      <c r="A34" s="21" t="s">
        <v>84</v>
      </c>
      <c r="B34" s="22">
        <f>'DATOS MENSUALES'!F678</f>
        <v>0.13496965608</v>
      </c>
      <c r="C34" s="22">
        <f>'DATOS MENSUALES'!F679</f>
        <v>0.6127646013</v>
      </c>
      <c r="D34" s="22">
        <f>'DATOS MENSUALES'!F680</f>
        <v>2.04371820792</v>
      </c>
      <c r="E34" s="22">
        <f>'DATOS MENSUALES'!F681</f>
        <v>3.9138241782599996</v>
      </c>
      <c r="F34" s="22">
        <f>'DATOS MENSUALES'!F682</f>
        <v>0.72224883872</v>
      </c>
      <c r="G34" s="22">
        <f>'DATOS MENSUALES'!F683</f>
        <v>0.47071057303999997</v>
      </c>
      <c r="H34" s="22">
        <f>'DATOS MENSUALES'!F684</f>
        <v>0.61436487826</v>
      </c>
      <c r="I34" s="22">
        <f>'DATOS MENSUALES'!F685</f>
        <v>0.9037804614</v>
      </c>
      <c r="J34" s="22">
        <f>'DATOS MENSUALES'!F686</f>
        <v>0.88690296104</v>
      </c>
      <c r="K34" s="22">
        <f>'DATOS MENSUALES'!F687</f>
        <v>0.34015391798</v>
      </c>
      <c r="L34" s="22">
        <f>'DATOS MENSUALES'!F688</f>
        <v>0.28852068712</v>
      </c>
      <c r="M34" s="22">
        <f>'DATOS MENSUALES'!F689</f>
        <v>0.15126495076000002</v>
      </c>
      <c r="N34" s="22">
        <f t="shared" si="11"/>
        <v>11.083223911880001</v>
      </c>
      <c r="O34" s="23"/>
      <c r="P34" s="60">
        <f t="shared" si="13"/>
        <v>-0.006485085703074082</v>
      </c>
      <c r="Q34" s="60">
        <f t="shared" si="14"/>
        <v>-0.016616261136038122</v>
      </c>
      <c r="R34" s="60">
        <f t="shared" si="15"/>
        <v>0.40374427788088463</v>
      </c>
      <c r="S34" s="60">
        <f t="shared" si="16"/>
        <v>9.374489293360805</v>
      </c>
      <c r="T34" s="60">
        <f t="shared" si="17"/>
        <v>-0.026506425996690237</v>
      </c>
      <c r="U34" s="60">
        <f t="shared" si="18"/>
        <v>-0.9431995305217755</v>
      </c>
      <c r="V34" s="60">
        <f t="shared" si="19"/>
        <v>-0.731101566609093</v>
      </c>
      <c r="W34" s="60">
        <f t="shared" si="20"/>
        <v>-0.02754416905521281</v>
      </c>
      <c r="X34" s="60">
        <f t="shared" si="21"/>
        <v>0.0642157647050167</v>
      </c>
      <c r="Y34" s="60">
        <f t="shared" si="22"/>
        <v>0.0032891631864826803</v>
      </c>
      <c r="Z34" s="60">
        <f t="shared" si="23"/>
        <v>0.0007428148025378004</v>
      </c>
      <c r="AA34" s="60">
        <f t="shared" si="24"/>
        <v>-0.0013554106721425127</v>
      </c>
      <c r="AB34" s="60">
        <f t="shared" si="25"/>
        <v>0.09315685483714883</v>
      </c>
    </row>
    <row r="35" spans="1:28" s="24" customFormat="1" ht="12.75">
      <c r="A35" s="21" t="s">
        <v>85</v>
      </c>
      <c r="B35" s="22">
        <f>'DATOS MENSUALES'!F690</f>
        <v>0.5016582511500001</v>
      </c>
      <c r="C35" s="22">
        <f>'DATOS MENSUALES'!F691</f>
        <v>3.4902657491399998</v>
      </c>
      <c r="D35" s="22">
        <f>'DATOS MENSUALES'!F692</f>
        <v>5.6181251268</v>
      </c>
      <c r="E35" s="22">
        <f>'DATOS MENSUALES'!F693</f>
        <v>2.7368554884</v>
      </c>
      <c r="F35" s="22">
        <f>'DATOS MENSUALES'!F694</f>
        <v>0.9519960966100001</v>
      </c>
      <c r="G35" s="22">
        <f>'DATOS MENSUALES'!F695</f>
        <v>0.8895566960700001</v>
      </c>
      <c r="H35" s="22">
        <f>'DATOS MENSUALES'!F696</f>
        <v>1.75049442117</v>
      </c>
      <c r="I35" s="22">
        <f>'DATOS MENSUALES'!F697</f>
        <v>1.617661312</v>
      </c>
      <c r="J35" s="22">
        <f>'DATOS MENSUALES'!F698</f>
        <v>0.70807284128</v>
      </c>
      <c r="K35" s="22">
        <f>'DATOS MENSUALES'!F699</f>
        <v>0.1541913543</v>
      </c>
      <c r="L35" s="22">
        <f>'DATOS MENSUALES'!F700</f>
        <v>0.16299938512</v>
      </c>
      <c r="M35" s="22">
        <f>'DATOS MENSUALES'!F701</f>
        <v>0.6361704316</v>
      </c>
      <c r="N35" s="22">
        <f t="shared" si="11"/>
        <v>19.21804715364</v>
      </c>
      <c r="O35" s="23"/>
      <c r="P35" s="60">
        <f t="shared" si="13"/>
        <v>0.005852034865657835</v>
      </c>
      <c r="Q35" s="60">
        <f t="shared" si="14"/>
        <v>18.032596850433933</v>
      </c>
      <c r="R35" s="60">
        <f t="shared" si="15"/>
        <v>80.25848252130723</v>
      </c>
      <c r="S35" s="60">
        <f t="shared" si="16"/>
        <v>0.8084497549246692</v>
      </c>
      <c r="T35" s="60">
        <f t="shared" si="17"/>
        <v>-0.0003202021311070214</v>
      </c>
      <c r="U35" s="60">
        <f t="shared" si="18"/>
        <v>-0.177362379179981</v>
      </c>
      <c r="V35" s="60">
        <f t="shared" si="19"/>
        <v>0.013021916476984188</v>
      </c>
      <c r="W35" s="60">
        <f t="shared" si="20"/>
        <v>0.06987282726826519</v>
      </c>
      <c r="X35" s="60">
        <f t="shared" si="21"/>
        <v>0.010884796188802896</v>
      </c>
      <c r="Y35" s="60">
        <f t="shared" si="22"/>
        <v>-5.166654114776721E-05</v>
      </c>
      <c r="Z35" s="60">
        <f t="shared" si="23"/>
        <v>-4.271476946294247E-05</v>
      </c>
      <c r="AA35" s="60">
        <f t="shared" si="24"/>
        <v>0.05241317257132419</v>
      </c>
      <c r="AB35" s="60">
        <f t="shared" si="25"/>
        <v>633.4288614886033</v>
      </c>
    </row>
    <row r="36" spans="1:28" s="24" customFormat="1" ht="12.75">
      <c r="A36" s="21" t="s">
        <v>86</v>
      </c>
      <c r="B36" s="22">
        <f>'DATOS MENSUALES'!F702</f>
        <v>0.2586587764</v>
      </c>
      <c r="C36" s="22">
        <f>'DATOS MENSUALES'!F703</f>
        <v>0.7339495803199999</v>
      </c>
      <c r="D36" s="22">
        <f>'DATOS MENSUALES'!F704</f>
        <v>0.45516245456</v>
      </c>
      <c r="E36" s="22">
        <f>'DATOS MENSUALES'!F705</f>
        <v>0.9160995841199999</v>
      </c>
      <c r="F36" s="22">
        <f>'DATOS MENSUALES'!F706</f>
        <v>0.71656478982</v>
      </c>
      <c r="G36" s="22">
        <f>'DATOS MENSUALES'!F707</f>
        <v>1.88318551904</v>
      </c>
      <c r="H36" s="22">
        <f>'DATOS MENSUALES'!F708</f>
        <v>1.4057450656200001</v>
      </c>
      <c r="I36" s="22">
        <f>'DATOS MENSUALES'!F709</f>
        <v>1.98215036112</v>
      </c>
      <c r="J36" s="22">
        <f>'DATOS MENSUALES'!F710</f>
        <v>0.56460604614</v>
      </c>
      <c r="K36" s="22">
        <f>'DATOS MENSUALES'!F711</f>
        <v>0.2609363</v>
      </c>
      <c r="L36" s="22">
        <f>'DATOS MENSUALES'!F712</f>
        <v>0.31085625</v>
      </c>
      <c r="M36" s="22">
        <f>'DATOS MENSUALES'!F713</f>
        <v>0.6159277507200001</v>
      </c>
      <c r="N36" s="22">
        <f t="shared" si="11"/>
        <v>10.103842477860002</v>
      </c>
      <c r="O36" s="23"/>
      <c r="P36" s="60">
        <f t="shared" si="13"/>
        <v>-0.00024759732341005406</v>
      </c>
      <c r="Q36" s="60">
        <f t="shared" si="14"/>
        <v>-0.002405766273511769</v>
      </c>
      <c r="R36" s="60">
        <f t="shared" si="15"/>
        <v>-0.6129500627920131</v>
      </c>
      <c r="S36" s="60">
        <f t="shared" si="16"/>
        <v>-0.7030251229174536</v>
      </c>
      <c r="T36" s="60">
        <f t="shared" si="17"/>
        <v>-0.028051441360329905</v>
      </c>
      <c r="U36" s="60">
        <f t="shared" si="18"/>
        <v>0.0804977160803625</v>
      </c>
      <c r="V36" s="60">
        <f t="shared" si="19"/>
        <v>-0.0013123506389701094</v>
      </c>
      <c r="W36" s="60">
        <f t="shared" si="20"/>
        <v>0.46795342090819</v>
      </c>
      <c r="X36" s="60">
        <f t="shared" si="21"/>
        <v>0.0004773333757362686</v>
      </c>
      <c r="Y36" s="60">
        <f t="shared" si="22"/>
        <v>0.0003356993294882825</v>
      </c>
      <c r="Z36" s="60">
        <f t="shared" si="23"/>
        <v>0.0014390895525623682</v>
      </c>
      <c r="AA36" s="60">
        <f t="shared" si="24"/>
        <v>0.04435975847204862</v>
      </c>
      <c r="AB36" s="60">
        <f t="shared" si="25"/>
        <v>-0.14558252273514874</v>
      </c>
    </row>
    <row r="37" spans="1:28" s="24" customFormat="1" ht="12.75">
      <c r="A37" s="21" t="s">
        <v>87</v>
      </c>
      <c r="B37" s="22">
        <f>'DATOS MENSUALES'!F714</f>
        <v>0.39499428776</v>
      </c>
      <c r="C37" s="22">
        <f>'DATOS MENSUALES'!F715</f>
        <v>0.42523457882000004</v>
      </c>
      <c r="D37" s="22">
        <f>'DATOS MENSUALES'!F716</f>
        <v>1.26802345294</v>
      </c>
      <c r="E37" s="22">
        <f>'DATOS MENSUALES'!F717</f>
        <v>0.7837899376399999</v>
      </c>
      <c r="F37" s="22">
        <f>'DATOS MENSUALES'!F718</f>
        <v>0.38788617932999997</v>
      </c>
      <c r="G37" s="22">
        <f>'DATOS MENSUALES'!F719</f>
        <v>0.46917507426</v>
      </c>
      <c r="H37" s="22">
        <f>'DATOS MENSUALES'!F720</f>
        <v>2.24109056177</v>
      </c>
      <c r="I37" s="22">
        <f>'DATOS MENSUALES'!F721</f>
        <v>1.43971594928</v>
      </c>
      <c r="J37" s="22">
        <f>'DATOS MENSUALES'!F722</f>
        <v>0.2688</v>
      </c>
      <c r="K37" s="22">
        <f>'DATOS MENSUALES'!F723</f>
        <v>0.32680645074</v>
      </c>
      <c r="L37" s="22">
        <f>'DATOS MENSUALES'!F724</f>
        <v>0.14950276275000002</v>
      </c>
      <c r="M37" s="22">
        <f>'DATOS MENSUALES'!F725</f>
        <v>0.2258440769</v>
      </c>
      <c r="N37" s="22">
        <f t="shared" si="11"/>
        <v>8.38086331219</v>
      </c>
      <c r="O37" s="23"/>
      <c r="P37" s="60">
        <f t="shared" si="13"/>
        <v>0.00039774516648941565</v>
      </c>
      <c r="Q37" s="60">
        <f t="shared" si="14"/>
        <v>-0.08676693637844936</v>
      </c>
      <c r="R37" s="60">
        <f t="shared" si="15"/>
        <v>-4.901417483428036E-05</v>
      </c>
      <c r="S37" s="60">
        <f t="shared" si="16"/>
        <v>-1.0658680977224424</v>
      </c>
      <c r="T37" s="60">
        <f t="shared" si="17"/>
        <v>-0.2530636076063894</v>
      </c>
      <c r="U37" s="60">
        <f t="shared" si="18"/>
        <v>-0.9476368386619584</v>
      </c>
      <c r="V37" s="60">
        <f t="shared" si="19"/>
        <v>0.3824384880064579</v>
      </c>
      <c r="W37" s="60">
        <f t="shared" si="20"/>
        <v>0.012801972995513087</v>
      </c>
      <c r="X37" s="60">
        <f t="shared" si="21"/>
        <v>-0.010310974008204314</v>
      </c>
      <c r="Y37" s="60">
        <f t="shared" si="22"/>
        <v>0.0024806569779836046</v>
      </c>
      <c r="Z37" s="60">
        <f t="shared" si="23"/>
        <v>-0.00011375255224970132</v>
      </c>
      <c r="AA37" s="60">
        <f t="shared" si="24"/>
        <v>-4.700396068757605E-05</v>
      </c>
      <c r="AB37" s="60">
        <f t="shared" si="25"/>
        <v>-11.376059384533292</v>
      </c>
    </row>
    <row r="38" spans="1:28" s="24" customFormat="1" ht="12.75">
      <c r="A38" s="21" t="s">
        <v>88</v>
      </c>
      <c r="B38" s="22">
        <f>'DATOS MENSUALES'!F726</f>
        <v>0.26860260097</v>
      </c>
      <c r="C38" s="22">
        <f>'DATOS MENSUALES'!F727</f>
        <v>0.9963138185</v>
      </c>
      <c r="D38" s="22">
        <f>'DATOS MENSUALES'!F728</f>
        <v>2.0314523475</v>
      </c>
      <c r="E38" s="22">
        <f>'DATOS MENSUALES'!F729</f>
        <v>5.23913916518</v>
      </c>
      <c r="F38" s="22">
        <f>'DATOS MENSUALES'!F730</f>
        <v>1.15723725894</v>
      </c>
      <c r="G38" s="22">
        <f>'DATOS MENSUALES'!F731</f>
        <v>4.18973455138</v>
      </c>
      <c r="H38" s="22">
        <f>'DATOS MENSUALES'!F732</f>
        <v>0.70715544588</v>
      </c>
      <c r="I38" s="22">
        <f>'DATOS MENSUALES'!F733</f>
        <v>0.5517567173</v>
      </c>
      <c r="J38" s="22">
        <f>'DATOS MENSUALES'!F734</f>
        <v>0.21059494055</v>
      </c>
      <c r="K38" s="22">
        <f>'DATOS MENSUALES'!F735</f>
        <v>0.29333333476</v>
      </c>
      <c r="L38" s="22">
        <f>'DATOS MENSUALES'!F736</f>
        <v>0.1406274507</v>
      </c>
      <c r="M38" s="22">
        <f>'DATOS MENSUALES'!F737</f>
        <v>0.219842164</v>
      </c>
      <c r="N38" s="22">
        <f t="shared" si="11"/>
        <v>16.00578979566</v>
      </c>
      <c r="O38" s="23"/>
      <c r="P38" s="60">
        <f t="shared" si="13"/>
        <v>-0.00014761456121529872</v>
      </c>
      <c r="Q38" s="60">
        <f t="shared" si="14"/>
        <v>0.0021154159737880483</v>
      </c>
      <c r="R38" s="60">
        <f t="shared" si="15"/>
        <v>0.38397475601257175</v>
      </c>
      <c r="S38" s="60">
        <f t="shared" si="16"/>
        <v>40.48993993413738</v>
      </c>
      <c r="T38" s="60">
        <f t="shared" si="17"/>
        <v>0.002561664952440893</v>
      </c>
      <c r="U38" s="60">
        <f t="shared" si="18"/>
        <v>20.533182200660836</v>
      </c>
      <c r="V38" s="60">
        <f t="shared" si="19"/>
        <v>-0.5276579736234445</v>
      </c>
      <c r="W38" s="60">
        <f t="shared" si="20"/>
        <v>-0.2797593636417449</v>
      </c>
      <c r="X38" s="60">
        <f t="shared" si="21"/>
        <v>-0.02099237341032224</v>
      </c>
      <c r="Y38" s="60">
        <f t="shared" si="22"/>
        <v>0.0010579909454253213</v>
      </c>
      <c r="Z38" s="60">
        <f t="shared" si="23"/>
        <v>-0.00018841120731920166</v>
      </c>
      <c r="AA38" s="60">
        <f t="shared" si="24"/>
        <v>-7.457161214194472E-05</v>
      </c>
      <c r="AB38" s="60">
        <f t="shared" si="25"/>
        <v>155.36390858316207</v>
      </c>
    </row>
    <row r="39" spans="1:28" s="24" customFormat="1" ht="12.75">
      <c r="A39" s="21" t="s">
        <v>89</v>
      </c>
      <c r="B39" s="22">
        <f>'DATOS MENSUALES'!F738</f>
        <v>0.340669371</v>
      </c>
      <c r="C39" s="22">
        <f>'DATOS MENSUALES'!F739</f>
        <v>0.16599250944</v>
      </c>
      <c r="D39" s="22">
        <f>'DATOS MENSUALES'!F740</f>
        <v>0.06389410764</v>
      </c>
      <c r="E39" s="22">
        <f>'DATOS MENSUALES'!F741</f>
        <v>0.53605361381</v>
      </c>
      <c r="F39" s="22">
        <f>'DATOS MENSUALES'!F742</f>
        <v>0.31063755528</v>
      </c>
      <c r="G39" s="22">
        <f>'DATOS MENSUALES'!F743</f>
        <v>0.47191564202999997</v>
      </c>
      <c r="H39" s="22">
        <f>'DATOS MENSUALES'!F744</f>
        <v>0.73334357705</v>
      </c>
      <c r="I39" s="22">
        <f>'DATOS MENSUALES'!F745</f>
        <v>0.6452563732500001</v>
      </c>
      <c r="J39" s="22">
        <f>'DATOS MENSUALES'!F746</f>
        <v>0.64823529509</v>
      </c>
      <c r="K39" s="22">
        <f>'DATOS MENSUALES'!F747</f>
        <v>0.18016025566</v>
      </c>
      <c r="L39" s="22">
        <f>'DATOS MENSUALES'!F748</f>
        <v>0.28101576195</v>
      </c>
      <c r="M39" s="22">
        <f>'DATOS MENSUALES'!F749</f>
        <v>0.4159178424</v>
      </c>
      <c r="N39" s="22">
        <f t="shared" si="11"/>
        <v>4.7930919046</v>
      </c>
      <c r="O39" s="23"/>
      <c r="P39" s="60">
        <f t="shared" si="13"/>
        <v>7.096710039854995E-06</v>
      </c>
      <c r="Q39" s="60">
        <f t="shared" si="14"/>
        <v>-0.3458756768044794</v>
      </c>
      <c r="R39" s="60">
        <f t="shared" si="15"/>
        <v>-1.9099745335637448</v>
      </c>
      <c r="S39" s="60">
        <f t="shared" si="16"/>
        <v>-2.0446458815925483</v>
      </c>
      <c r="T39" s="60">
        <f t="shared" si="17"/>
        <v>-0.35756627276954245</v>
      </c>
      <c r="U39" s="60">
        <f t="shared" si="18"/>
        <v>-0.9397268210580407</v>
      </c>
      <c r="V39" s="60">
        <f t="shared" si="19"/>
        <v>-0.4780013985925341</v>
      </c>
      <c r="W39" s="60">
        <f t="shared" si="20"/>
        <v>-0.17611145648276333</v>
      </c>
      <c r="X39" s="60">
        <f t="shared" si="21"/>
        <v>0.004234335659549785</v>
      </c>
      <c r="Y39" s="60">
        <f t="shared" si="22"/>
        <v>-1.433819916214058E-06</v>
      </c>
      <c r="Z39" s="60">
        <f t="shared" si="23"/>
        <v>0.0005730285665543396</v>
      </c>
      <c r="AA39" s="60">
        <f t="shared" si="24"/>
        <v>0.0036511606773906072</v>
      </c>
      <c r="AB39" s="60">
        <f t="shared" si="25"/>
        <v>-198.85069051480144</v>
      </c>
    </row>
    <row r="40" spans="1:28" s="24" customFormat="1" ht="12.75">
      <c r="A40" s="21" t="s">
        <v>90</v>
      </c>
      <c r="B40" s="22">
        <f>'DATOS MENSUALES'!F750</f>
        <v>0.3263921904</v>
      </c>
      <c r="C40" s="22">
        <f>'DATOS MENSUALES'!F751</f>
        <v>1.26070367872</v>
      </c>
      <c r="D40" s="22">
        <f>'DATOS MENSUALES'!F752</f>
        <v>1.5887606085</v>
      </c>
      <c r="E40" s="22">
        <f>'DATOS MENSUALES'!F753</f>
        <v>6.0168045683999996</v>
      </c>
      <c r="F40" s="22">
        <f>'DATOS MENSUALES'!F754</f>
        <v>1.26916663013</v>
      </c>
      <c r="G40" s="22">
        <f>'DATOS MENSUALES'!F755</f>
        <v>1.73855287928</v>
      </c>
      <c r="H40" s="22">
        <f>'DATOS MENSUALES'!F756</f>
        <v>1.22764599</v>
      </c>
      <c r="I40" s="22">
        <f>'DATOS MENSUALES'!F757</f>
        <v>1.23998523029</v>
      </c>
      <c r="J40" s="22">
        <f>'DATOS MENSUALES'!F758</f>
        <v>0.26414516918</v>
      </c>
      <c r="K40" s="22">
        <f>'DATOS MENSUALES'!F759</f>
        <v>0.15634375764</v>
      </c>
      <c r="L40" s="22">
        <f>'DATOS MENSUALES'!F760</f>
        <v>0.30813464279</v>
      </c>
      <c r="M40" s="22">
        <f>'DATOS MENSUALES'!F761</f>
        <v>0.29703465722</v>
      </c>
      <c r="N40" s="22">
        <f t="shared" si="11"/>
        <v>15.69367000255</v>
      </c>
      <c r="O40" s="23"/>
      <c r="P40" s="60">
        <f t="shared" si="13"/>
        <v>1.2054087638296688E-07</v>
      </c>
      <c r="Q40" s="60">
        <f t="shared" si="14"/>
        <v>0.06058749201884489</v>
      </c>
      <c r="R40" s="60">
        <f t="shared" si="15"/>
        <v>0.022940334334490255</v>
      </c>
      <c r="S40" s="60">
        <f t="shared" si="16"/>
        <v>74.6995123708151</v>
      </c>
      <c r="T40" s="60">
        <f t="shared" si="17"/>
        <v>0.0153931123817795</v>
      </c>
      <c r="U40" s="60">
        <f t="shared" si="18"/>
        <v>0.023676006933237643</v>
      </c>
      <c r="V40" s="60">
        <f t="shared" si="19"/>
        <v>-0.023784234600104395</v>
      </c>
      <c r="W40" s="60">
        <f t="shared" si="20"/>
        <v>4.001122724300592E-05</v>
      </c>
      <c r="X40" s="60">
        <f t="shared" si="21"/>
        <v>-0.010986766198187677</v>
      </c>
      <c r="Y40" s="60">
        <f t="shared" si="22"/>
        <v>-4.321676966404418E-05</v>
      </c>
      <c r="Z40" s="60">
        <f t="shared" si="23"/>
        <v>0.0013375050833015333</v>
      </c>
      <c r="AA40" s="60">
        <f t="shared" si="24"/>
        <v>4.324837756072726E-05</v>
      </c>
      <c r="AB40" s="60">
        <f t="shared" si="25"/>
        <v>129.84371253715915</v>
      </c>
    </row>
    <row r="41" spans="1:28" s="24" customFormat="1" ht="12.75">
      <c r="A41" s="21" t="s">
        <v>91</v>
      </c>
      <c r="B41" s="22">
        <f>'DATOS MENSUALES'!F762</f>
        <v>0.41443493322</v>
      </c>
      <c r="C41" s="22">
        <f>'DATOS MENSUALES'!F763</f>
        <v>1.0677791568</v>
      </c>
      <c r="D41" s="22">
        <f>'DATOS MENSUALES'!F764</f>
        <v>1.6418181834599999</v>
      </c>
      <c r="E41" s="22">
        <f>'DATOS MENSUALES'!F765</f>
        <v>2.39893023432</v>
      </c>
      <c r="F41" s="22">
        <f>'DATOS MENSUALES'!F766</f>
        <v>1.1623760854</v>
      </c>
      <c r="G41" s="22">
        <f>'DATOS MENSUALES'!F767</f>
        <v>2.0929210190100003</v>
      </c>
      <c r="H41" s="22">
        <f>'DATOS MENSUALES'!F768</f>
        <v>1.47331678104</v>
      </c>
      <c r="I41" s="22">
        <f>'DATOS MENSUALES'!F769</f>
        <v>2.23065692406</v>
      </c>
      <c r="J41" s="22">
        <f>'DATOS MENSUALES'!F770</f>
        <v>0.25949568788</v>
      </c>
      <c r="K41" s="22">
        <f>'DATOS MENSUALES'!F771</f>
        <v>0.01779837768</v>
      </c>
      <c r="L41" s="22">
        <f>'DATOS MENSUALES'!F772</f>
        <v>0.23449249728</v>
      </c>
      <c r="M41" s="22">
        <f>'DATOS MENSUALES'!F773</f>
        <v>0.09865045326</v>
      </c>
      <c r="N41" s="22">
        <f t="shared" si="11"/>
        <v>13.092670333409998</v>
      </c>
      <c r="O41" s="23"/>
      <c r="P41" s="60">
        <f t="shared" si="13"/>
        <v>0.0008039047379254263</v>
      </c>
      <c r="Q41" s="60">
        <f t="shared" si="14"/>
        <v>0.007980317718609572</v>
      </c>
      <c r="R41" s="60">
        <f t="shared" si="15"/>
        <v>0.03834030215271609</v>
      </c>
      <c r="S41" s="60">
        <f t="shared" si="16"/>
        <v>0.2092137218424168</v>
      </c>
      <c r="T41" s="60">
        <f t="shared" si="17"/>
        <v>0.0028612651592113316</v>
      </c>
      <c r="U41" s="60">
        <f t="shared" si="18"/>
        <v>0.2640090199057033</v>
      </c>
      <c r="V41" s="60">
        <f t="shared" si="19"/>
        <v>-7.362385725343696E-05</v>
      </c>
      <c r="W41" s="60">
        <f t="shared" si="20"/>
        <v>1.076494836209522</v>
      </c>
      <c r="X41" s="60">
        <f t="shared" si="21"/>
        <v>-0.01169063289349003</v>
      </c>
      <c r="Y41" s="60">
        <f t="shared" si="22"/>
        <v>-0.00523522460532134</v>
      </c>
      <c r="Z41" s="60">
        <f t="shared" si="23"/>
        <v>4.877422050988233E-05</v>
      </c>
      <c r="AA41" s="60">
        <f t="shared" si="24"/>
        <v>-0.004353335119342789</v>
      </c>
      <c r="AB41" s="60">
        <f t="shared" si="25"/>
        <v>14.9372174521907</v>
      </c>
    </row>
    <row r="42" spans="1:28" s="24" customFormat="1" ht="12.75">
      <c r="A42" s="21" t="s">
        <v>92</v>
      </c>
      <c r="B42" s="22">
        <f>'DATOS MENSUALES'!F774</f>
        <v>0.40212447989</v>
      </c>
      <c r="C42" s="22">
        <f>'DATOS MENSUALES'!F775</f>
        <v>0.42031162668</v>
      </c>
      <c r="D42" s="22">
        <f>'DATOS MENSUALES'!F776</f>
        <v>0.427324478</v>
      </c>
      <c r="E42" s="22">
        <f>'DATOS MENSUALES'!F777</f>
        <v>0.53953941399</v>
      </c>
      <c r="F42" s="22">
        <f>'DATOS MENSUALES'!F778</f>
        <v>0.30529901574999996</v>
      </c>
      <c r="G42" s="22">
        <f>'DATOS MENSUALES'!F779</f>
        <v>0.8974555544</v>
      </c>
      <c r="H42" s="22">
        <f>'DATOS MENSUALES'!F780</f>
        <v>0.86665345786</v>
      </c>
      <c r="I42" s="22">
        <f>'DATOS MENSUALES'!F781</f>
        <v>0.58218282576</v>
      </c>
      <c r="J42" s="22">
        <f>'DATOS MENSUALES'!F782</f>
        <v>0.22862453538</v>
      </c>
      <c r="K42" s="22">
        <f>'DATOS MENSUALES'!F783</f>
        <v>0.0842406876</v>
      </c>
      <c r="L42" s="22">
        <f>'DATOS MENSUALES'!F784</f>
        <v>0.24244067808</v>
      </c>
      <c r="M42" s="22">
        <f>'DATOS MENSUALES'!F785</f>
        <v>0.1129401094</v>
      </c>
      <c r="N42" s="22">
        <f>SUM(B42:M42)</f>
        <v>5.109136862790001</v>
      </c>
      <c r="O42" s="23"/>
      <c r="P42" s="60">
        <f t="shared" si="13"/>
        <v>0.0005250132932691267</v>
      </c>
      <c r="Q42" s="60">
        <f t="shared" si="14"/>
        <v>-0.08969380668517535</v>
      </c>
      <c r="R42" s="60">
        <f t="shared" si="15"/>
        <v>-0.6752083347953812</v>
      </c>
      <c r="S42" s="60">
        <f t="shared" si="16"/>
        <v>-2.0278458852588472</v>
      </c>
      <c r="T42" s="60">
        <f t="shared" si="17"/>
        <v>-0.36569539887371993</v>
      </c>
      <c r="U42" s="60">
        <f t="shared" si="18"/>
        <v>-0.16998662081216623</v>
      </c>
      <c r="V42" s="60">
        <f t="shared" si="19"/>
        <v>-0.2728233156186509</v>
      </c>
      <c r="W42" s="60">
        <f t="shared" si="20"/>
        <v>-0.24250330614004306</v>
      </c>
      <c r="X42" s="60">
        <f t="shared" si="21"/>
        <v>-0.01713947106744221</v>
      </c>
      <c r="Y42" s="60">
        <f t="shared" si="22"/>
        <v>-0.0012317812345406295</v>
      </c>
      <c r="Z42" s="60">
        <f t="shared" si="23"/>
        <v>8.80317322994305E-05</v>
      </c>
      <c r="AA42" s="60">
        <f t="shared" si="24"/>
        <v>-0.0033074989167769207</v>
      </c>
      <c r="AB42" s="60">
        <f t="shared" si="25"/>
        <v>-168.26672898510645</v>
      </c>
    </row>
    <row r="43" spans="1:28" s="24" customFormat="1" ht="12.75">
      <c r="A43" s="21" t="s">
        <v>93</v>
      </c>
      <c r="B43" s="22">
        <f>'DATOS MENSUALES'!F786</f>
        <v>0.42519498255</v>
      </c>
      <c r="C43" s="22">
        <f>'DATOS MENSUALES'!F787</f>
        <v>0.50306133042</v>
      </c>
      <c r="D43" s="22">
        <f>'DATOS MENSUALES'!F788</f>
        <v>0.8632271186</v>
      </c>
      <c r="E43" s="22">
        <f>'DATOS MENSUALES'!F789</f>
        <v>0.791402824</v>
      </c>
      <c r="F43" s="22">
        <f>'DATOS MENSUALES'!F790</f>
        <v>0.3616212888</v>
      </c>
      <c r="G43" s="22">
        <f>'DATOS MENSUALES'!F791</f>
        <v>1.9226168755200002</v>
      </c>
      <c r="H43" s="22">
        <f>'DATOS MENSUALES'!F792</f>
        <v>1.2375461428799999</v>
      </c>
      <c r="I43" s="22">
        <f>'DATOS MENSUALES'!F793</f>
        <v>0.53557141248</v>
      </c>
      <c r="J43" s="22">
        <f>'DATOS MENSUALES'!F794</f>
        <v>0.43389423035999997</v>
      </c>
      <c r="K43" s="22">
        <f>'DATOS MENSUALES'!F795</f>
        <v>0.15606778649</v>
      </c>
      <c r="L43" s="22">
        <f>'DATOS MENSUALES'!F796</f>
        <v>0.13837978413000002</v>
      </c>
      <c r="M43" s="22">
        <f>'DATOS MENSUALES'!F797</f>
        <v>0.3182685252</v>
      </c>
      <c r="N43" s="22">
        <f>SUM(B43:M43)</f>
        <v>7.686852301429999</v>
      </c>
      <c r="O43" s="23"/>
      <c r="P43" s="60">
        <f t="shared" si="13"/>
        <v>0.0011165330505423236</v>
      </c>
      <c r="Q43" s="60">
        <f t="shared" si="14"/>
        <v>-0.04857997064152344</v>
      </c>
      <c r="R43" s="60">
        <f t="shared" si="15"/>
        <v>-0.08599557154710984</v>
      </c>
      <c r="S43" s="60">
        <f t="shared" si="16"/>
        <v>-1.0422144087662013</v>
      </c>
      <c r="T43" s="60">
        <f t="shared" si="17"/>
        <v>-0.28591538318864035</v>
      </c>
      <c r="U43" s="60">
        <f t="shared" si="18"/>
        <v>0.10462695207027353</v>
      </c>
      <c r="V43" s="60">
        <f t="shared" si="19"/>
        <v>-0.021411480369930923</v>
      </c>
      <c r="W43" s="60">
        <f t="shared" si="20"/>
        <v>-0.30104737721911845</v>
      </c>
      <c r="X43" s="60">
        <f t="shared" si="21"/>
        <v>-0.0001451975387969609</v>
      </c>
      <c r="Y43" s="60">
        <f t="shared" si="22"/>
        <v>-4.424438515560169E-05</v>
      </c>
      <c r="Z43" s="60">
        <f t="shared" si="23"/>
        <v>-0.0002114525129123753</v>
      </c>
      <c r="AA43" s="60">
        <f t="shared" si="24"/>
        <v>0.00017878822621288407</v>
      </c>
      <c r="AB43" s="60">
        <f t="shared" si="25"/>
        <v>-25.491395261618568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-0.008571312282029064</v>
      </c>
      <c r="Q44" s="61">
        <f aca="true" t="shared" si="26" ref="Q44:AB44">SUM(Q18:Q43)</f>
        <v>18.617866247436123</v>
      </c>
      <c r="R44" s="61">
        <f t="shared" si="26"/>
        <v>82.2657373144758</v>
      </c>
      <c r="S44" s="61">
        <f t="shared" si="26"/>
        <v>134.86428702548596</v>
      </c>
      <c r="T44" s="61">
        <f t="shared" si="26"/>
        <v>22.642316302541285</v>
      </c>
      <c r="U44" s="61">
        <f t="shared" si="26"/>
        <v>133.38785298830828</v>
      </c>
      <c r="V44" s="61">
        <f t="shared" si="26"/>
        <v>9.256480776060585</v>
      </c>
      <c r="W44" s="61">
        <f t="shared" si="26"/>
        <v>4.233603270478745</v>
      </c>
      <c r="X44" s="61">
        <f t="shared" si="26"/>
        <v>2.849168515732395</v>
      </c>
      <c r="Y44" s="61">
        <f t="shared" si="26"/>
        <v>0.009003340523571561</v>
      </c>
      <c r="Z44" s="61">
        <f t="shared" si="26"/>
        <v>0.24550963166896106</v>
      </c>
      <c r="AA44" s="61">
        <f t="shared" si="26"/>
        <v>0.08035764797597515</v>
      </c>
      <c r="AB44" s="61">
        <f t="shared" si="26"/>
        <v>541.3997294905292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485 - Río Riaza desde inicio tramo piscícola en Riaza hasta fin de tramo piscícola en Ribota.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0.6932499542348481</v>
      </c>
      <c r="C5" s="43">
        <f>'ANUAL (Acum. S.LARGA)'!C6</f>
        <v>1.4718896212609092</v>
      </c>
      <c r="D5" s="43">
        <f>'ANUAL (Acum. S.LARGA)'!D6</f>
        <v>2.1973753792178794</v>
      </c>
      <c r="E5" s="43">
        <f>'ANUAL (Acum. S.LARGA)'!E6</f>
        <v>2.903984196266667</v>
      </c>
      <c r="F5" s="43">
        <f>'ANUAL (Acum. S.LARGA)'!F6</f>
        <v>2.504117130961667</v>
      </c>
      <c r="G5" s="43">
        <f>'ANUAL (Acum. S.LARGA)'!G6</f>
        <v>2.5568531780295474</v>
      </c>
      <c r="H5" s="43">
        <f>'ANUAL (Acum. S.LARGA)'!H6</f>
        <v>2.1336952310593946</v>
      </c>
      <c r="I5" s="43">
        <f>'ANUAL (Acum. S.LARGA)'!I6</f>
        <v>1.6760531753406065</v>
      </c>
      <c r="J5" s="43">
        <f>'ANUAL (Acum. S.LARGA)'!J6</f>
        <v>0.74770961644</v>
      </c>
      <c r="K5" s="43">
        <f>'ANUAL (Acum. S.LARGA)'!K6</f>
        <v>0.26105613617924245</v>
      </c>
      <c r="L5" s="43">
        <f>'ANUAL (Acum. S.LARGA)'!L6</f>
        <v>0.3247453897989394</v>
      </c>
      <c r="M5" s="43">
        <f>'ANUAL (Acum. S.LARGA)'!M6</f>
        <v>0.5265108931971214</v>
      </c>
      <c r="N5" s="43">
        <f>'ANUAL (Acum. S.LARGA)'!N6</f>
        <v>17.99723990198682</v>
      </c>
    </row>
    <row r="6" spans="1:14" ht="12.75">
      <c r="A6" s="13" t="s">
        <v>111</v>
      </c>
      <c r="B6" s="43">
        <f>'ANUAL (Acum. S.CORTA)'!B6</f>
        <v>0.3214523667138462</v>
      </c>
      <c r="C6" s="43">
        <f>'ANUAL (Acum. S.CORTA)'!C6</f>
        <v>0.867943310506923</v>
      </c>
      <c r="D6" s="43">
        <f>'ANUAL (Acum. S.CORTA)'!D6</f>
        <v>1.3046200382750004</v>
      </c>
      <c r="E6" s="43">
        <f>'ANUAL (Acum. S.CORTA)'!E6</f>
        <v>1.8052808042930768</v>
      </c>
      <c r="F6" s="43">
        <f>'ANUAL (Acum. S.CORTA)'!F6</f>
        <v>1.020409533084615</v>
      </c>
      <c r="G6" s="43">
        <f>'ANUAL (Acum. S.CORTA)'!G6</f>
        <v>1.45140684712</v>
      </c>
      <c r="H6" s="43">
        <f>'ANUAL (Acum. S.CORTA)'!H6</f>
        <v>1.5152288907565383</v>
      </c>
      <c r="I6" s="43">
        <f>'ANUAL (Acum. S.CORTA)'!I6</f>
        <v>1.2057825119365384</v>
      </c>
      <c r="J6" s="43">
        <f>'ANUAL (Acum. S.CORTA)'!J6</f>
        <v>0.48645395544153847</v>
      </c>
      <c r="K6" s="43">
        <f>'ANUAL (Acum. S.CORTA)'!K6</f>
        <v>0.19143651017</v>
      </c>
      <c r="L6" s="43">
        <f>'ANUAL (Acum. S.CORTA)'!L6</f>
        <v>0.19795573054730767</v>
      </c>
      <c r="M6" s="43">
        <f>'ANUAL (Acum. S.CORTA)'!M6</f>
        <v>0.26193335139153845</v>
      </c>
      <c r="N6" s="43">
        <f>'ANUAL (Acum. S.CORTA)'!N6</f>
        <v>10.629903850236925</v>
      </c>
    </row>
    <row r="7" spans="1:14" ht="12.75">
      <c r="A7" s="13" t="s">
        <v>116</v>
      </c>
      <c r="B7" s="44">
        <f>(B5-B6)/B5*100</f>
        <v>53.63110163221884</v>
      </c>
      <c r="C7" s="44">
        <f aca="true" t="shared" si="0" ref="C7:N7">(C5-C6)/C5*100</f>
        <v>41.0320381386078</v>
      </c>
      <c r="D7" s="44">
        <f t="shared" si="0"/>
        <v>40.62825812040549</v>
      </c>
      <c r="E7" s="44">
        <f t="shared" si="0"/>
        <v>37.83434473872386</v>
      </c>
      <c r="F7" s="44">
        <f t="shared" si="0"/>
        <v>59.250726714499066</v>
      </c>
      <c r="G7" s="44">
        <f t="shared" si="0"/>
        <v>43.234642505420105</v>
      </c>
      <c r="H7" s="44">
        <f t="shared" si="0"/>
        <v>28.985692581586896</v>
      </c>
      <c r="I7" s="44">
        <f t="shared" si="0"/>
        <v>28.058218577015015</v>
      </c>
      <c r="J7" s="44">
        <f t="shared" si="0"/>
        <v>34.94079188687632</v>
      </c>
      <c r="K7" s="44">
        <f t="shared" si="0"/>
        <v>26.668450329564852</v>
      </c>
      <c r="L7" s="44">
        <f t="shared" si="0"/>
        <v>39.04278959283499</v>
      </c>
      <c r="M7" s="44">
        <f t="shared" si="0"/>
        <v>50.25110500544331</v>
      </c>
      <c r="N7" s="44">
        <f t="shared" si="0"/>
        <v>40.93592179618927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0.6516549569807573</v>
      </c>
      <c r="C10" s="43">
        <f aca="true" t="shared" si="1" ref="C10:M10">0.94*C5</f>
        <v>1.3835762439852546</v>
      </c>
      <c r="D10" s="43">
        <f t="shared" si="1"/>
        <v>2.0655328564648063</v>
      </c>
      <c r="E10" s="43">
        <f t="shared" si="1"/>
        <v>2.729745144490667</v>
      </c>
      <c r="F10" s="43">
        <f t="shared" si="1"/>
        <v>2.353870103103967</v>
      </c>
      <c r="G10" s="43">
        <f t="shared" si="1"/>
        <v>2.4034419873477746</v>
      </c>
      <c r="H10" s="43">
        <f t="shared" si="1"/>
        <v>2.005673517195831</v>
      </c>
      <c r="I10" s="43">
        <f t="shared" si="1"/>
        <v>1.57548998482017</v>
      </c>
      <c r="J10" s="43">
        <f t="shared" si="1"/>
        <v>0.7028470394535999</v>
      </c>
      <c r="K10" s="43">
        <f t="shared" si="1"/>
        <v>0.2453927680084879</v>
      </c>
      <c r="L10" s="43">
        <f t="shared" si="1"/>
        <v>0.305260666411003</v>
      </c>
      <c r="M10" s="43">
        <f t="shared" si="1"/>
        <v>0.4949202396052941</v>
      </c>
      <c r="N10" s="43">
        <f>SUM(B10:M10)</f>
        <v>16.91740550786761</v>
      </c>
    </row>
    <row r="11" spans="1:14" ht="12.75">
      <c r="A11" s="13" t="s">
        <v>111</v>
      </c>
      <c r="B11" s="43">
        <f>0.94*B6</f>
        <v>0.3021652247110154</v>
      </c>
      <c r="C11" s="43">
        <f aca="true" t="shared" si="2" ref="C11:M11">0.94*C6</f>
        <v>0.8158667118765075</v>
      </c>
      <c r="D11" s="43">
        <f t="shared" si="2"/>
        <v>1.2263428359785002</v>
      </c>
      <c r="E11" s="43">
        <f t="shared" si="2"/>
        <v>1.696963956035492</v>
      </c>
      <c r="F11" s="43">
        <f t="shared" si="2"/>
        <v>0.9591849610995381</v>
      </c>
      <c r="G11" s="43">
        <f t="shared" si="2"/>
        <v>1.3643224362928</v>
      </c>
      <c r="H11" s="43">
        <f t="shared" si="2"/>
        <v>1.4243151573111459</v>
      </c>
      <c r="I11" s="43">
        <f t="shared" si="2"/>
        <v>1.133435561220346</v>
      </c>
      <c r="J11" s="43">
        <f t="shared" si="2"/>
        <v>0.45726671811504616</v>
      </c>
      <c r="K11" s="43">
        <f t="shared" si="2"/>
        <v>0.17995031955979998</v>
      </c>
      <c r="L11" s="43">
        <f t="shared" si="2"/>
        <v>0.1860783867144692</v>
      </c>
      <c r="M11" s="43">
        <f t="shared" si="2"/>
        <v>0.24621735030804612</v>
      </c>
      <c r="N11" s="43">
        <f>SUM(B11:M11)</f>
        <v>9.992109619222704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0.024615384730000002</v>
      </c>
      <c r="C14" s="43">
        <f>'ANUAL (Acum. S.LARGA)'!C4</f>
        <v>0.06351145008</v>
      </c>
      <c r="D14" s="43">
        <f>'ANUAL (Acum. S.LARGA)'!D4</f>
        <v>0.06389410764</v>
      </c>
      <c r="E14" s="43">
        <f>'ANUAL (Acum. S.LARGA)'!E4</f>
        <v>0.34281124416</v>
      </c>
      <c r="F14" s="43">
        <f>'ANUAL (Acum. S.LARGA)'!F4</f>
        <v>0.09249520186</v>
      </c>
      <c r="G14" s="43">
        <f>'ANUAL (Acum. S.LARGA)'!G4</f>
        <v>0.46917507426</v>
      </c>
      <c r="H14" s="43">
        <f>'ANUAL (Acum. S.LARGA)'!H4</f>
        <v>0.17086202926</v>
      </c>
      <c r="I14" s="43">
        <f>'ANUAL (Acum. S.LARGA)'!I4</f>
        <v>0.1915884598</v>
      </c>
      <c r="J14" s="43">
        <f>'ANUAL (Acum. S.LARGA)'!J4</f>
        <v>0.001</v>
      </c>
      <c r="K14" s="43">
        <f>'ANUAL (Acum. S.LARGA)'!K4</f>
        <v>0.001</v>
      </c>
      <c r="L14" s="43">
        <f>'ANUAL (Acum. S.LARGA)'!L4</f>
        <v>0.001</v>
      </c>
      <c r="M14" s="43">
        <f>'ANUAL (Acum. S.LARGA)'!M4</f>
        <v>0.001</v>
      </c>
      <c r="N14" s="43">
        <f>'ANUAL (Acum. S.LARGA)'!N4</f>
        <v>4.7930919046</v>
      </c>
    </row>
    <row r="15" spans="1:14" ht="12.75">
      <c r="A15" s="13" t="s">
        <v>111</v>
      </c>
      <c r="B15" s="43">
        <f>'ANUAL (Acum. S.CORTA)'!B4</f>
        <v>0.024615384730000002</v>
      </c>
      <c r="C15" s="43">
        <f>'ANUAL (Acum. S.CORTA)'!C4</f>
        <v>0.16599250944</v>
      </c>
      <c r="D15" s="43">
        <f>'ANUAL (Acum. S.CORTA)'!D4</f>
        <v>0.06389410764</v>
      </c>
      <c r="E15" s="43">
        <f>'ANUAL (Acum. S.CORTA)'!E4</f>
        <v>0.34481586419</v>
      </c>
      <c r="F15" s="43">
        <f>'ANUAL (Acum. S.CORTA)'!F4</f>
        <v>0.09249520186</v>
      </c>
      <c r="G15" s="43">
        <f>'ANUAL (Acum. S.CORTA)'!G4</f>
        <v>0.46917507426</v>
      </c>
      <c r="H15" s="43">
        <f>'ANUAL (Acum. S.CORTA)'!H4</f>
        <v>0.17086202926</v>
      </c>
      <c r="I15" s="43">
        <f>'ANUAL (Acum. S.CORTA)'!I4</f>
        <v>0.1915884598</v>
      </c>
      <c r="J15" s="43">
        <f>'ANUAL (Acum. S.CORTA)'!J4</f>
        <v>0.001</v>
      </c>
      <c r="K15" s="43">
        <f>'ANUAL (Acum. S.CORTA)'!K4</f>
        <v>0.001</v>
      </c>
      <c r="L15" s="43">
        <f>'ANUAL (Acum. S.CORTA)'!L4</f>
        <v>0.001</v>
      </c>
      <c r="M15" s="43">
        <f>'ANUAL (Acum. S.CORTA)'!M4</f>
        <v>0.001</v>
      </c>
      <c r="N15" s="43">
        <f>'ANUAL (Acum. S.CORTA)'!N4</f>
        <v>4.7930919046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3.98310050527</v>
      </c>
      <c r="C18" s="43">
        <f>'ANUAL (Acum. S.LARGA)'!C5</f>
        <v>7.87134211616</v>
      </c>
      <c r="D18" s="43">
        <f>'ANUAL (Acum. S.LARGA)'!D5</f>
        <v>11.71877897223</v>
      </c>
      <c r="E18" s="43">
        <f>'ANUAL (Acum. S.LARGA)'!E5</f>
        <v>14.02459916436</v>
      </c>
      <c r="F18" s="43">
        <f>'ANUAL (Acum. S.LARGA)'!F5</f>
        <v>14.595009358</v>
      </c>
      <c r="G18" s="43">
        <f>'ANUAL (Acum. S.LARGA)'!G5</f>
        <v>14.55943587824</v>
      </c>
      <c r="H18" s="43">
        <f>'ANUAL (Acum. S.LARGA)'!H5</f>
        <v>19.20735700504</v>
      </c>
      <c r="I18" s="43">
        <f>'ANUAL (Acum. S.LARGA)'!I5</f>
        <v>7.99246297926</v>
      </c>
      <c r="J18" s="43">
        <f>'ANUAL (Acum. S.LARGA)'!J5</f>
        <v>2.5115934627</v>
      </c>
      <c r="K18" s="43">
        <f>'ANUAL (Acum. S.LARGA)'!K5</f>
        <v>0.91061188596</v>
      </c>
      <c r="L18" s="43">
        <f>'ANUAL (Acum. S.LARGA)'!L5</f>
        <v>1.32034630557</v>
      </c>
      <c r="M18" s="43">
        <f>'ANUAL (Acum. S.LARGA)'!M5</f>
        <v>2.54957731392</v>
      </c>
      <c r="N18" s="43">
        <f>'ANUAL (Acum. S.LARGA)'!N5</f>
        <v>51.2620198476</v>
      </c>
    </row>
    <row r="19" spans="1:14" ht="12.75">
      <c r="A19" s="13" t="s">
        <v>111</v>
      </c>
      <c r="B19" s="43">
        <f>'ANUAL (Acum. S.CORTA)'!B5</f>
        <v>0.61927344703</v>
      </c>
      <c r="C19" s="43">
        <f>'ANUAL (Acum. S.CORTA)'!C5</f>
        <v>3.4902657491399998</v>
      </c>
      <c r="D19" s="43">
        <f>'ANUAL (Acum. S.CORTA)'!D5</f>
        <v>5.6181251268</v>
      </c>
      <c r="E19" s="43">
        <f>'ANUAL (Acum. S.CORTA)'!E5</f>
        <v>6.0168045683999996</v>
      </c>
      <c r="F19" s="43">
        <f>'ANUAL (Acum. S.CORTA)'!F5</f>
        <v>3.43196300168</v>
      </c>
      <c r="G19" s="43">
        <f>'ANUAL (Acum. S.CORTA)'!G5</f>
        <v>6.3715120076</v>
      </c>
      <c r="H19" s="43">
        <f>'ANUAL (Acum. S.CORTA)'!H5</f>
        <v>3.4275935108799995</v>
      </c>
      <c r="I19" s="43">
        <f>'ANUAL (Acum. S.CORTA)'!I5</f>
        <v>2.83777188681</v>
      </c>
      <c r="J19" s="43">
        <f>'ANUAL (Acum. S.CORTA)'!J5</f>
        <v>1.9200101265</v>
      </c>
      <c r="K19" s="43">
        <f>'ANUAL (Acum. S.CORTA)'!K5</f>
        <v>0.4197903138</v>
      </c>
      <c r="L19" s="43">
        <f>'ANUAL (Acum. S.CORTA)'!L5</f>
        <v>0.83934512382</v>
      </c>
      <c r="M19" s="43">
        <f>'ANUAL (Acum. S.CORTA)'!M5</f>
        <v>0.6361704316</v>
      </c>
      <c r="N19" s="43">
        <f>'ANUAL (Acum. S.CORTA)'!N5</f>
        <v>19.21804715364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0.5049855708700001</v>
      </c>
      <c r="C22" s="43">
        <f>'ANUAL (Acum. S.LARGA)'!C9</f>
        <v>0.976450324765</v>
      </c>
      <c r="D22" s="43">
        <f>'ANUAL (Acum. S.LARGA)'!D9</f>
        <v>1.54870897251</v>
      </c>
      <c r="E22" s="43">
        <f>'ANUAL (Acum. S.LARGA)'!E9</f>
        <v>1.8414444138900001</v>
      </c>
      <c r="F22" s="43">
        <f>'ANUAL (Acum. S.LARGA)'!F9</f>
        <v>1.16408875043</v>
      </c>
      <c r="G22" s="43">
        <f>'ANUAL (Acum. S.LARGA)'!G9</f>
        <v>1.646934080335</v>
      </c>
      <c r="H22" s="43">
        <f>'ANUAL (Acum. S.LARGA)'!H9</f>
        <v>1.684330711615</v>
      </c>
      <c r="I22" s="43">
        <f>'ANUAL (Acum. S.LARGA)'!I9</f>
        <v>1.39708118126</v>
      </c>
      <c r="J22" s="43">
        <f>'ANUAL (Acum. S.LARGA)'!J9</f>
        <v>0.568658497805</v>
      </c>
      <c r="K22" s="43">
        <f>'ANUAL (Acum. S.LARGA)'!K9</f>
        <v>0.241745684685</v>
      </c>
      <c r="L22" s="43">
        <f>'ANUAL (Acum. S.LARGA)'!L9</f>
        <v>0.26704605267000003</v>
      </c>
      <c r="M22" s="43">
        <f>'ANUAL (Acum. S.LARGA)'!M9</f>
        <v>0.37157309896</v>
      </c>
      <c r="N22" s="43">
        <f>'ANUAL (Acum. S.LARGA)'!N9</f>
        <v>15.849729899105</v>
      </c>
    </row>
    <row r="23" spans="1:14" ht="12.75">
      <c r="A23" s="13" t="s">
        <v>111</v>
      </c>
      <c r="B23" s="43">
        <f>'ANUAL (Acum. S.CORTA)'!B9</f>
        <v>0.3335307807</v>
      </c>
      <c r="C23" s="43">
        <f>'ANUAL (Acum. S.CORTA)'!C9</f>
        <v>0.687935279025</v>
      </c>
      <c r="D23" s="43">
        <f>'ANUAL (Acum. S.CORTA)'!D9</f>
        <v>1.06562528577</v>
      </c>
      <c r="E23" s="43">
        <f>'ANUAL (Acum. S.CORTA)'!E9</f>
        <v>1.00317524439</v>
      </c>
      <c r="F23" s="43">
        <f>'ANUAL (Acum. S.CORTA)'!F9</f>
        <v>0.7194068142700001</v>
      </c>
      <c r="G23" s="43">
        <f>'ANUAL (Acum. S.CORTA)'!G9</f>
        <v>1.02777407565</v>
      </c>
      <c r="H23" s="43">
        <f>'ANUAL (Acum. S.CORTA)'!H9</f>
        <v>1.32164560425</v>
      </c>
      <c r="I23" s="43">
        <f>'ANUAL (Acum. S.CORTA)'!I9</f>
        <v>1.071882845845</v>
      </c>
      <c r="J23" s="43">
        <f>'ANUAL (Acum. S.CORTA)'!J9</f>
        <v>0.39808526667</v>
      </c>
      <c r="K23" s="43">
        <f>'ANUAL (Acum. S.CORTA)'!K9</f>
        <v>0.16825200665</v>
      </c>
      <c r="L23" s="43">
        <f>'ANUAL (Acum. S.CORTA)'!L9</f>
        <v>0.14597020388999998</v>
      </c>
      <c r="M23" s="43">
        <f>'ANUAL (Acum. S.CORTA)'!M9</f>
        <v>0.213591103685</v>
      </c>
      <c r="N23" s="43">
        <f>'ANUAL (Acum. S.CORTA)'!N9</f>
        <v>10.593533194870002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0.6352721920666641</v>
      </c>
      <c r="C26" s="43">
        <f>'ANUAL (Acum. S.LARGA)'!C12</f>
        <v>1.5212663346585746</v>
      </c>
      <c r="D26" s="43">
        <f>'ANUAL (Acum. S.LARGA)'!D12</f>
        <v>2.159593978836177</v>
      </c>
      <c r="E26" s="43">
        <f>'ANUAL (Acum. S.LARGA)'!E12</f>
        <v>2.859910645111174</v>
      </c>
      <c r="F26" s="43">
        <f>'ANUAL (Acum. S.LARGA)'!F12</f>
        <v>3.282042682185332</v>
      </c>
      <c r="G26" s="43">
        <f>'ANUAL (Acum. S.LARGA)'!G12</f>
        <v>2.6409430870392208</v>
      </c>
      <c r="H26" s="43">
        <f>'ANUAL (Acum. S.LARGA)'!H12</f>
        <v>2.429651553752752</v>
      </c>
      <c r="I26" s="43">
        <f>'ANUAL (Acum. S.LARGA)'!I12</f>
        <v>1.3944058010998686</v>
      </c>
      <c r="J26" s="43">
        <f>'ANUAL (Acum. S.LARGA)'!J12</f>
        <v>0.6032773174268043</v>
      </c>
      <c r="K26" s="43">
        <f>'ANUAL (Acum. S.LARGA)'!K12</f>
        <v>0.19322142600981365</v>
      </c>
      <c r="L26" s="43">
        <f>'ANUAL (Acum. S.LARGA)'!L12</f>
        <v>0.2602288719204436</v>
      </c>
      <c r="M26" s="43">
        <f>'ANUAL (Acum. S.LARGA)'!M12</f>
        <v>0.4720587466146047</v>
      </c>
      <c r="N26" s="43">
        <f>'ANUAL (Acum. S.LARGA)'!N12</f>
        <v>10.95753581507841</v>
      </c>
    </row>
    <row r="27" spans="1:14" ht="12.75">
      <c r="A27" s="13" t="s">
        <v>111</v>
      </c>
      <c r="B27" s="43">
        <f>'ANUAL (Acum. S.CORTA)'!B12</f>
        <v>0.16729585908491398</v>
      </c>
      <c r="C27" s="43">
        <f>'ANUAL (Acum. S.CORTA)'!C12</f>
        <v>0.6962428532910087</v>
      </c>
      <c r="D27" s="43">
        <f>'ANUAL (Acum. S.CORTA)'!D12</f>
        <v>1.1981095052095332</v>
      </c>
      <c r="E27" s="43">
        <f>'ANUAL (Acum. S.CORTA)'!E12</f>
        <v>1.6074975026223097</v>
      </c>
      <c r="F27" s="43">
        <f>'ANUAL (Acum. S.CORTA)'!F12</f>
        <v>0.8596351132494167</v>
      </c>
      <c r="G27" s="43">
        <f>'ANUAL (Acum. S.CORTA)'!G12</f>
        <v>1.312794168899406</v>
      </c>
      <c r="H27" s="43">
        <f>'ANUAL (Acum. S.CORTA)'!H12</f>
        <v>0.89341456600868</v>
      </c>
      <c r="I27" s="43">
        <f>'ANUAL (Acum. S.CORTA)'!I12</f>
        <v>0.7349421033070828</v>
      </c>
      <c r="J27" s="43">
        <f>'ANUAL (Acum. S.CORTA)'!J12</f>
        <v>0.3988692354661886</v>
      </c>
      <c r="K27" s="43">
        <f>'ANUAL (Acum. S.CORTA)'!K12</f>
        <v>0.12067280291910537</v>
      </c>
      <c r="L27" s="43">
        <f>'ANUAL (Acum. S.CORTA)'!L12</f>
        <v>0.16646083113628568</v>
      </c>
      <c r="M27" s="43">
        <f>'ANUAL (Acum. S.CORTA)'!M12</f>
        <v>0.1807841142624637</v>
      </c>
      <c r="N27" s="43">
        <f>'ANUAL (Acum. S.CORTA)'!N12</f>
        <v>3.854739182500308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0.92</v>
      </c>
      <c r="C30" s="43">
        <f>'ANUAL (Acum. S.LARGA)'!C13</f>
        <v>1.03</v>
      </c>
      <c r="D30" s="43">
        <f>'ANUAL (Acum. S.LARGA)'!D13</f>
        <v>0.98</v>
      </c>
      <c r="E30" s="43">
        <f>'ANUAL (Acum. S.LARGA)'!E13</f>
        <v>0.98</v>
      </c>
      <c r="F30" s="43">
        <f>'ANUAL (Acum. S.LARGA)'!F13</f>
        <v>1.31</v>
      </c>
      <c r="G30" s="43">
        <f>'ANUAL (Acum. S.LARGA)'!G13</f>
        <v>1.03</v>
      </c>
      <c r="H30" s="43">
        <f>'ANUAL (Acum. S.LARGA)'!H13</f>
        <v>1.14</v>
      </c>
      <c r="I30" s="43">
        <f>'ANUAL (Acum. S.LARGA)'!I13</f>
        <v>0.83</v>
      </c>
      <c r="J30" s="43">
        <f>'ANUAL (Acum. S.LARGA)'!J13</f>
        <v>0.81</v>
      </c>
      <c r="K30" s="43">
        <f>'ANUAL (Acum. S.LARGA)'!K13</f>
        <v>0.74</v>
      </c>
      <c r="L30" s="43">
        <f>'ANUAL (Acum. S.LARGA)'!L13</f>
        <v>0.8</v>
      </c>
      <c r="M30" s="43">
        <f>'ANUAL (Acum. S.LARGA)'!M13</f>
        <v>0.9</v>
      </c>
      <c r="N30" s="43">
        <f>'ANUAL (Acum. S.LARGA)'!N13</f>
        <v>0.61</v>
      </c>
    </row>
    <row r="31" spans="1:14" ht="12.75">
      <c r="A31" s="13" t="s">
        <v>111</v>
      </c>
      <c r="B31" s="43">
        <f>'ANUAL (Acum. S.CORTA)'!B13</f>
        <v>0.52</v>
      </c>
      <c r="C31" s="43">
        <f>'ANUAL (Acum. S.CORTA)'!C13</f>
        <v>0.8</v>
      </c>
      <c r="D31" s="43">
        <f>'ANUAL (Acum. S.CORTA)'!D13</f>
        <v>0.92</v>
      </c>
      <c r="E31" s="43">
        <f>'ANUAL (Acum. S.CORTA)'!E13</f>
        <v>0.89</v>
      </c>
      <c r="F31" s="43">
        <f>'ANUAL (Acum. S.CORTA)'!F13</f>
        <v>0.84</v>
      </c>
      <c r="G31" s="43">
        <f>'ANUAL (Acum. S.CORTA)'!G13</f>
        <v>0.9</v>
      </c>
      <c r="H31" s="43">
        <f>'ANUAL (Acum. S.CORTA)'!H13</f>
        <v>0.59</v>
      </c>
      <c r="I31" s="43">
        <f>'ANUAL (Acum. S.CORTA)'!I13</f>
        <v>0.61</v>
      </c>
      <c r="J31" s="43">
        <f>'ANUAL (Acum. S.CORTA)'!J13</f>
        <v>0.82</v>
      </c>
      <c r="K31" s="43">
        <f>'ANUAL (Acum. S.CORTA)'!K13</f>
        <v>0.63</v>
      </c>
      <c r="L31" s="43">
        <f>'ANUAL (Acum. S.CORTA)'!L13</f>
        <v>0.84</v>
      </c>
      <c r="M31" s="43">
        <f>'ANUAL (Acum. S.CORTA)'!M13</f>
        <v>0.69</v>
      </c>
      <c r="N31" s="43">
        <f>'ANUAL (Acum. S.CORTA)'!N13</f>
        <v>0.36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2.599397278599675</v>
      </c>
      <c r="C34" s="43">
        <f>'ANUAL (Acum. S.LARGA)'!C14</f>
        <v>2.22137859769729</v>
      </c>
      <c r="D34" s="43">
        <f>'ANUAL (Acum. S.LARGA)'!D14</f>
        <v>2.279318808815608</v>
      </c>
      <c r="E34" s="43">
        <f>'ANUAL (Acum. S.LARGA)'!E14</f>
        <v>1.8833971613054776</v>
      </c>
      <c r="F34" s="43">
        <f>'ANUAL (Acum. S.LARGA)'!F14</f>
        <v>2.2883157797513456</v>
      </c>
      <c r="G34" s="43">
        <f>'ANUAL (Acum. S.LARGA)'!G14</f>
        <v>2.3079532891216865</v>
      </c>
      <c r="H34" s="43">
        <f>'ANUAL (Acum. S.LARGA)'!H14</f>
        <v>5.517154010594914</v>
      </c>
      <c r="I34" s="43">
        <f>'ANUAL (Acum. S.LARGA)'!I14</f>
        <v>2.260599283600322</v>
      </c>
      <c r="J34" s="43">
        <f>'ANUAL (Acum. S.LARGA)'!J14</f>
        <v>1.3649444683131013</v>
      </c>
      <c r="K34" s="43">
        <f>'ANUAL (Acum. S.LARGA)'!K14</f>
        <v>1.3441406057425505</v>
      </c>
      <c r="L34" s="43">
        <f>'ANUAL (Acum. S.LARGA)'!L14</f>
        <v>1.524660556403975</v>
      </c>
      <c r="M34" s="43">
        <f>'ANUAL (Acum. S.LARGA)'!M14</f>
        <v>1.8329121138132876</v>
      </c>
      <c r="N34" s="43">
        <f>'ANUAL (Acum. S.LARGA)'!N14</f>
        <v>1.069250687477176</v>
      </c>
    </row>
    <row r="35" spans="1:14" ht="12.75">
      <c r="A35" s="13" t="s">
        <v>111</v>
      </c>
      <c r="B35" s="43">
        <f>'ANUAL (Acum. S.CORTA)'!B14</f>
        <v>-0.07932568691832341</v>
      </c>
      <c r="C35" s="43">
        <f>'ANUAL (Acum. S.CORTA)'!C14</f>
        <v>2.3903954452665173</v>
      </c>
      <c r="D35" s="43">
        <f>'ANUAL (Acum. S.CORTA)'!D14</f>
        <v>2.0727720845636988</v>
      </c>
      <c r="E35" s="43">
        <f>'ANUAL (Acum. S.CORTA)'!E14</f>
        <v>1.4069158998417939</v>
      </c>
      <c r="F35" s="43">
        <f>'ANUAL (Acum. S.CORTA)'!F14</f>
        <v>1.5445448031667939</v>
      </c>
      <c r="G35" s="43">
        <f>'ANUAL (Acum. S.CORTA)'!G14</f>
        <v>2.554750322930914</v>
      </c>
      <c r="H35" s="43">
        <f>'ANUAL (Acum. S.CORTA)'!H14</f>
        <v>0.5624823697768834</v>
      </c>
      <c r="I35" s="43">
        <f>'ANUAL (Acum. S.CORTA)'!I14</f>
        <v>0.46213926769293506</v>
      </c>
      <c r="J35" s="43">
        <f>'ANUAL (Acum. S.CORTA)'!J14</f>
        <v>1.945577844158727</v>
      </c>
      <c r="K35" s="43">
        <f>'ANUAL (Acum. S.CORTA)'!K14</f>
        <v>0.22202279863447566</v>
      </c>
      <c r="L35" s="43">
        <f>'ANUAL (Acum. S.CORTA)'!L14</f>
        <v>2.306505296059284</v>
      </c>
      <c r="M35" s="43">
        <f>'ANUAL (Acum. S.CORTA)'!M14</f>
        <v>0.5893435257252965</v>
      </c>
      <c r="N35" s="43">
        <f>'ANUAL (Acum. S.CORTA)'!N14</f>
        <v>0.40959546257122614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0.49343156581211484</v>
      </c>
      <c r="C38" s="52">
        <f>'ANUAL (Acum. S.LARGA)'!N15</f>
        <v>0.40125631772501036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0.4490866059622869</v>
      </c>
      <c r="C39" s="52">
        <f>'ANUAL (Acum. S.CORTA)'!N15</f>
        <v>-0.2670156104193078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485 - Río Riaza desde inicio tramo piscícola en Riaza hasta fin de tramo piscícola en Ribota.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0.01692307702</v>
      </c>
      <c r="C4" s="1">
        <f t="shared" si="0"/>
        <v>0.06218829552</v>
      </c>
      <c r="D4" s="1">
        <f t="shared" si="0"/>
        <v>0.06022203234</v>
      </c>
      <c r="E4" s="1">
        <f t="shared" si="0"/>
        <v>0.13522190735</v>
      </c>
      <c r="F4" s="1">
        <f>MIN(F18:F83)</f>
        <v>0.05610364646</v>
      </c>
      <c r="G4" s="1">
        <f t="shared" si="0"/>
        <v>0.07546516682</v>
      </c>
      <c r="H4" s="1">
        <f t="shared" si="0"/>
        <v>0.06045528114</v>
      </c>
      <c r="I4" s="1">
        <f t="shared" si="0"/>
        <v>0.04973931174</v>
      </c>
      <c r="J4" s="1">
        <f t="shared" si="0"/>
        <v>0.001</v>
      </c>
      <c r="K4" s="1">
        <f t="shared" si="0"/>
        <v>0.001</v>
      </c>
      <c r="L4" s="1">
        <f t="shared" si="0"/>
        <v>0.00053017945</v>
      </c>
      <c r="M4" s="1">
        <f t="shared" si="0"/>
        <v>0.001</v>
      </c>
      <c r="N4" s="1">
        <f t="shared" si="0"/>
        <v>1.55204893099</v>
      </c>
    </row>
    <row r="5" spans="1:14" ht="12.75">
      <c r="A5" s="13" t="s">
        <v>94</v>
      </c>
      <c r="B5" s="1">
        <f aca="true" t="shared" si="1" ref="B5:N5">MAX(B18:B83)</f>
        <v>1.59138759501</v>
      </c>
      <c r="C5" s="1">
        <f t="shared" si="1"/>
        <v>3.252433174</v>
      </c>
      <c r="D5" s="1">
        <f t="shared" si="1"/>
        <v>5.15752689335</v>
      </c>
      <c r="E5" s="1">
        <f t="shared" si="1"/>
        <v>7.01954368758</v>
      </c>
      <c r="F5" s="1">
        <f>MAX(F18:F83)</f>
        <v>8.323647503</v>
      </c>
      <c r="G5" s="1">
        <f t="shared" si="1"/>
        <v>5.3551695784</v>
      </c>
      <c r="H5" s="1">
        <f t="shared" si="1"/>
        <v>8.65706085552</v>
      </c>
      <c r="I5" s="1">
        <f t="shared" si="1"/>
        <v>3.55418693028</v>
      </c>
      <c r="J5" s="1">
        <f t="shared" si="1"/>
        <v>1.12608392238</v>
      </c>
      <c r="K5" s="1">
        <f t="shared" si="1"/>
        <v>0.428583512</v>
      </c>
      <c r="L5" s="1">
        <f t="shared" si="1"/>
        <v>0.49234965504</v>
      </c>
      <c r="M5" s="1">
        <f t="shared" si="1"/>
        <v>0.85451404194</v>
      </c>
      <c r="N5" s="1">
        <f t="shared" si="1"/>
        <v>24.546859909740004</v>
      </c>
    </row>
    <row r="6" spans="1:14" ht="12.75">
      <c r="A6" s="13" t="s">
        <v>16</v>
      </c>
      <c r="B6" s="1">
        <f aca="true" t="shared" si="2" ref="B6:M6">AVERAGE(B18:B83)</f>
        <v>0.23923344774954544</v>
      </c>
      <c r="C6" s="1">
        <f t="shared" si="2"/>
        <v>0.5214041697371211</v>
      </c>
      <c r="D6" s="1">
        <f t="shared" si="2"/>
        <v>0.8799388005659096</v>
      </c>
      <c r="E6" s="1">
        <f t="shared" si="2"/>
        <v>1.311085562200303</v>
      </c>
      <c r="F6" s="1">
        <f>AVERAGE(F18:F83)</f>
        <v>1.2377601831390896</v>
      </c>
      <c r="G6" s="1">
        <f t="shared" si="2"/>
        <v>0.8995699048622731</v>
      </c>
      <c r="H6" s="1">
        <f t="shared" si="2"/>
        <v>0.7793466419133332</v>
      </c>
      <c r="I6" s="1">
        <f t="shared" si="2"/>
        <v>0.6202737795730305</v>
      </c>
      <c r="J6" s="1">
        <f t="shared" si="2"/>
        <v>0.31694362922106073</v>
      </c>
      <c r="K6" s="1">
        <f t="shared" si="2"/>
        <v>0.1449351369243939</v>
      </c>
      <c r="L6" s="1">
        <f t="shared" si="2"/>
        <v>0.1544060855621211</v>
      </c>
      <c r="M6" s="1">
        <f t="shared" si="2"/>
        <v>0.1917515686054545</v>
      </c>
      <c r="N6" s="1">
        <f>SUM(B6:M6)</f>
        <v>7.2966489100536345</v>
      </c>
    </row>
    <row r="7" spans="1:14" ht="12.75">
      <c r="A7" s="13" t="s">
        <v>17</v>
      </c>
      <c r="B7" s="1">
        <f aca="true" t="shared" si="3" ref="B7:M7">PERCENTILE(B18:B83,0.1)</f>
        <v>0.08590555892</v>
      </c>
      <c r="C7" s="1">
        <f t="shared" si="3"/>
        <v>0.10936688502</v>
      </c>
      <c r="D7" s="1">
        <f t="shared" si="3"/>
        <v>0.198638281205</v>
      </c>
      <c r="E7" s="1">
        <f t="shared" si="3"/>
        <v>0.21719400303</v>
      </c>
      <c r="F7" s="1">
        <f>PERCENTILE(F18:F83,0.1)</f>
        <v>0.16649313459999998</v>
      </c>
      <c r="G7" s="1">
        <f t="shared" si="3"/>
        <v>0.12851706215</v>
      </c>
      <c r="H7" s="1">
        <f t="shared" si="3"/>
        <v>0.16854611078999998</v>
      </c>
      <c r="I7" s="1">
        <f t="shared" si="3"/>
        <v>0.14377735144</v>
      </c>
      <c r="J7" s="1">
        <f t="shared" si="3"/>
        <v>0.08107980785999999</v>
      </c>
      <c r="K7" s="1">
        <f t="shared" si="3"/>
        <v>0.053317691279999996</v>
      </c>
      <c r="L7" s="1">
        <f t="shared" si="3"/>
        <v>0.05971038984</v>
      </c>
      <c r="M7" s="1">
        <f t="shared" si="3"/>
        <v>0.049052392550000004</v>
      </c>
      <c r="N7" s="1">
        <f>PERCENTILE(N18:N83,0.1)</f>
        <v>2.5512395963600003</v>
      </c>
    </row>
    <row r="8" spans="1:14" ht="12.75">
      <c r="A8" s="13" t="s">
        <v>18</v>
      </c>
      <c r="B8" s="1">
        <f aca="true" t="shared" si="4" ref="B8:M8">PERCENTILE(B18:B83,0.25)</f>
        <v>0.12175826351249999</v>
      </c>
      <c r="C8" s="1">
        <f t="shared" si="4"/>
        <v>0.17487829246249997</v>
      </c>
      <c r="D8" s="1">
        <f t="shared" si="4"/>
        <v>0.408898648375</v>
      </c>
      <c r="E8" s="1">
        <f t="shared" si="4"/>
        <v>0.3935313458375</v>
      </c>
      <c r="F8" s="1">
        <f>PERCENTILE(F18:F83,0.25)</f>
        <v>0.28312798356</v>
      </c>
      <c r="G8" s="1">
        <f t="shared" si="4"/>
        <v>0.2307363546875</v>
      </c>
      <c r="H8" s="1">
        <f t="shared" si="4"/>
        <v>0.2572769246725</v>
      </c>
      <c r="I8" s="1">
        <f t="shared" si="4"/>
        <v>0.21798045392999998</v>
      </c>
      <c r="J8" s="1">
        <f t="shared" si="4"/>
        <v>0.13246994292</v>
      </c>
      <c r="K8" s="1">
        <f t="shared" si="4"/>
        <v>0.086413673195</v>
      </c>
      <c r="L8" s="1">
        <f t="shared" si="4"/>
        <v>0.08510703424999999</v>
      </c>
      <c r="M8" s="1">
        <f t="shared" si="4"/>
        <v>0.099436914755</v>
      </c>
      <c r="N8" s="1">
        <f>PERCENTILE(N18:N83,0.25)</f>
        <v>3.1953764995975</v>
      </c>
    </row>
    <row r="9" spans="1:14" ht="12.75">
      <c r="A9" s="13" t="s">
        <v>19</v>
      </c>
      <c r="B9" s="1">
        <f aca="true" t="shared" si="5" ref="B9:M9">PERCENTILE(B18:B83,0.5)</f>
        <v>0.166623207595</v>
      </c>
      <c r="C9" s="1">
        <f t="shared" si="5"/>
        <v>0.35897560372000004</v>
      </c>
      <c r="D9" s="1">
        <f t="shared" si="5"/>
        <v>0.6280277560950001</v>
      </c>
      <c r="E9" s="1">
        <f t="shared" si="5"/>
        <v>0.78462624311</v>
      </c>
      <c r="F9" s="1">
        <f>PERCENTILE(F18:F83,0.5)</f>
        <v>0.5874985866</v>
      </c>
      <c r="G9" s="1">
        <f t="shared" si="5"/>
        <v>0.524500864225</v>
      </c>
      <c r="H9" s="1">
        <f t="shared" si="5"/>
        <v>0.560325497375</v>
      </c>
      <c r="I9" s="1">
        <f t="shared" si="5"/>
        <v>0.47678800682</v>
      </c>
      <c r="J9" s="1">
        <f t="shared" si="5"/>
        <v>0.215166150745</v>
      </c>
      <c r="K9" s="1">
        <f t="shared" si="5"/>
        <v>0.135504679725</v>
      </c>
      <c r="L9" s="1">
        <f t="shared" si="5"/>
        <v>0.133144101455</v>
      </c>
      <c r="M9" s="1">
        <f t="shared" si="5"/>
        <v>0.162643583975</v>
      </c>
      <c r="N9" s="1">
        <f>PERCENTILE(N18:N83,0.5)</f>
        <v>6.069552074804999</v>
      </c>
    </row>
    <row r="10" spans="1:14" ht="12.75">
      <c r="A10" s="13" t="s">
        <v>20</v>
      </c>
      <c r="B10" s="1">
        <f aca="true" t="shared" si="6" ref="B10:M10">PERCENTILE(B18:B83,0.75)</f>
        <v>0.28331396105</v>
      </c>
      <c r="C10" s="1">
        <f t="shared" si="6"/>
        <v>0.519101779875</v>
      </c>
      <c r="D10" s="1">
        <f t="shared" si="6"/>
        <v>0.868632328095</v>
      </c>
      <c r="E10" s="1">
        <f t="shared" si="6"/>
        <v>1.5038458697225</v>
      </c>
      <c r="F10" s="1">
        <f>PERCENTILE(F18:F83,0.75)</f>
        <v>1.0711160031</v>
      </c>
      <c r="G10" s="1">
        <f t="shared" si="6"/>
        <v>0.981469112805</v>
      </c>
      <c r="H10" s="1">
        <f t="shared" si="6"/>
        <v>0.8993443227225</v>
      </c>
      <c r="I10" s="1">
        <f t="shared" si="6"/>
        <v>0.763493937915</v>
      </c>
      <c r="J10" s="1">
        <f t="shared" si="6"/>
        <v>0.40456944286</v>
      </c>
      <c r="K10" s="1">
        <f t="shared" si="6"/>
        <v>0.21273364901</v>
      </c>
      <c r="L10" s="1">
        <f t="shared" si="6"/>
        <v>0.21783050709</v>
      </c>
      <c r="M10" s="1">
        <f t="shared" si="6"/>
        <v>0.2482617094175</v>
      </c>
      <c r="N10" s="1">
        <f>PERCENTILE(N18:N83,0.75)</f>
        <v>9.1120039112925</v>
      </c>
    </row>
    <row r="11" spans="1:14" ht="12.75">
      <c r="A11" s="13" t="s">
        <v>21</v>
      </c>
      <c r="B11" s="1">
        <f aca="true" t="shared" si="7" ref="B11:M11">PERCENTILE(B18:B83,0.9)</f>
        <v>0.47256092974499997</v>
      </c>
      <c r="C11" s="1">
        <f t="shared" si="7"/>
        <v>1.327710373875</v>
      </c>
      <c r="D11" s="1">
        <f t="shared" si="7"/>
        <v>1.9128364103449997</v>
      </c>
      <c r="E11" s="1">
        <f t="shared" si="7"/>
        <v>3.330344086575</v>
      </c>
      <c r="F11" s="1">
        <f>PERCENTILE(F18:F83,0.9)</f>
        <v>3.3402229512</v>
      </c>
      <c r="G11" s="1">
        <f t="shared" si="7"/>
        <v>2.19306718076</v>
      </c>
      <c r="H11" s="1">
        <f t="shared" si="7"/>
        <v>1.4885833976649998</v>
      </c>
      <c r="I11" s="1">
        <f t="shared" si="7"/>
        <v>1.242077341335</v>
      </c>
      <c r="J11" s="1">
        <f t="shared" si="7"/>
        <v>0.778107694625</v>
      </c>
      <c r="K11" s="1">
        <f t="shared" si="7"/>
        <v>0.247078762325</v>
      </c>
      <c r="L11" s="1">
        <f t="shared" si="7"/>
        <v>0.26422723607</v>
      </c>
      <c r="M11" s="1">
        <f t="shared" si="7"/>
        <v>0.38024766055500003</v>
      </c>
      <c r="N11" s="1">
        <f>PERCENTILE(N18:N83,0.9)</f>
        <v>14.498009633894998</v>
      </c>
    </row>
    <row r="12" spans="1:14" ht="12.75">
      <c r="A12" s="13" t="s">
        <v>25</v>
      </c>
      <c r="B12" s="1">
        <f aca="true" t="shared" si="8" ref="B12:M12">STDEV(B18:B83)</f>
        <v>0.22626404454413102</v>
      </c>
      <c r="C12" s="1">
        <f t="shared" si="8"/>
        <v>0.5896581460342051</v>
      </c>
      <c r="D12" s="1">
        <f t="shared" si="8"/>
        <v>0.9163803287388995</v>
      </c>
      <c r="E12" s="1">
        <f t="shared" si="8"/>
        <v>1.413384947292245</v>
      </c>
      <c r="F12" s="1">
        <f>STDEV(F18:F83)</f>
        <v>1.7041095615179576</v>
      </c>
      <c r="G12" s="1">
        <f t="shared" si="8"/>
        <v>1.0403299895498612</v>
      </c>
      <c r="H12" s="1">
        <f t="shared" si="8"/>
        <v>1.1006195669106835</v>
      </c>
      <c r="I12" s="1">
        <f t="shared" si="8"/>
        <v>0.6014597366376773</v>
      </c>
      <c r="J12" s="1">
        <f t="shared" si="8"/>
        <v>0.2764298442310521</v>
      </c>
      <c r="K12" s="1">
        <f t="shared" si="8"/>
        <v>0.08389846692305553</v>
      </c>
      <c r="L12" s="1">
        <f t="shared" si="8"/>
        <v>0.09497014553974187</v>
      </c>
      <c r="M12" s="1">
        <f t="shared" si="8"/>
        <v>0.14722154581334276</v>
      </c>
      <c r="N12" s="1">
        <f>STDEV(N18:N83)</f>
        <v>5.136540825697858</v>
      </c>
    </row>
    <row r="13" spans="1:14" ht="12.75">
      <c r="A13" s="13" t="s">
        <v>127</v>
      </c>
      <c r="B13" s="1">
        <f>ROUND(B12/B6,2)</f>
        <v>0.95</v>
      </c>
      <c r="C13" s="1">
        <f aca="true" t="shared" si="9" ref="C13:N13">ROUND(C12/C6,2)</f>
        <v>1.13</v>
      </c>
      <c r="D13" s="1">
        <f t="shared" si="9"/>
        <v>1.04</v>
      </c>
      <c r="E13" s="1">
        <f t="shared" si="9"/>
        <v>1.08</v>
      </c>
      <c r="F13" s="1">
        <f t="shared" si="9"/>
        <v>1.38</v>
      </c>
      <c r="G13" s="1">
        <f t="shared" si="9"/>
        <v>1.16</v>
      </c>
      <c r="H13" s="1">
        <f t="shared" si="9"/>
        <v>1.41</v>
      </c>
      <c r="I13" s="1">
        <f t="shared" si="9"/>
        <v>0.97</v>
      </c>
      <c r="J13" s="1">
        <f t="shared" si="9"/>
        <v>0.87</v>
      </c>
      <c r="K13" s="1">
        <f t="shared" si="9"/>
        <v>0.58</v>
      </c>
      <c r="L13" s="1">
        <f t="shared" si="9"/>
        <v>0.62</v>
      </c>
      <c r="M13" s="1">
        <f t="shared" si="9"/>
        <v>0.77</v>
      </c>
      <c r="N13" s="1">
        <f t="shared" si="9"/>
        <v>0.7</v>
      </c>
    </row>
    <row r="14" spans="1:14" ht="12.75">
      <c r="A14" s="13" t="s">
        <v>126</v>
      </c>
      <c r="B14" s="53">
        <f aca="true" t="shared" si="10" ref="B14:N14">66*P84/(65*64*B12^3)</f>
        <v>3.689044895367072</v>
      </c>
      <c r="C14" s="53">
        <f t="shared" si="10"/>
        <v>2.5624997865199233</v>
      </c>
      <c r="D14" s="53">
        <f t="shared" si="10"/>
        <v>2.5953827059130896</v>
      </c>
      <c r="E14" s="53">
        <f t="shared" si="10"/>
        <v>2.1164403605096833</v>
      </c>
      <c r="F14" s="53">
        <f t="shared" si="10"/>
        <v>2.5264211896499114</v>
      </c>
      <c r="G14" s="53">
        <f t="shared" si="10"/>
        <v>2.2770040159036253</v>
      </c>
      <c r="H14" s="53">
        <f t="shared" si="10"/>
        <v>5.858765802516697</v>
      </c>
      <c r="I14" s="53">
        <f t="shared" si="10"/>
        <v>2.5816949345641533</v>
      </c>
      <c r="J14" s="53">
        <f t="shared" si="10"/>
        <v>1.497524463499438</v>
      </c>
      <c r="K14" s="53">
        <f t="shared" si="10"/>
        <v>0.6900012532112058</v>
      </c>
      <c r="L14" s="53">
        <f t="shared" si="10"/>
        <v>0.9675686798879876</v>
      </c>
      <c r="M14" s="53">
        <f t="shared" si="10"/>
        <v>1.8959450241352416</v>
      </c>
      <c r="N14" s="53">
        <f t="shared" si="10"/>
        <v>1.2976003654570356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0.34419446004383103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0.4304301196</v>
      </c>
      <c r="C18" s="1">
        <f>'DATOS MENSUALES'!E7</f>
        <v>1.32561229575</v>
      </c>
      <c r="D18" s="1">
        <f>'DATOS MENSUALES'!E8</f>
        <v>0.68279716736</v>
      </c>
      <c r="E18" s="1">
        <f>'DATOS MENSUALES'!E9</f>
        <v>3.36851758875</v>
      </c>
      <c r="F18" s="1">
        <f>'DATOS MENSUALES'!E10</f>
        <v>3.36757218594</v>
      </c>
      <c r="G18" s="1">
        <f>'DATOS MENSUALES'!E11</f>
        <v>2.17068262144</v>
      </c>
      <c r="H18" s="1">
        <f>'DATOS MENSUALES'!E12</f>
        <v>2.01246626555</v>
      </c>
      <c r="I18" s="1">
        <f>'DATOS MENSUALES'!E13</f>
        <v>2.57587168821</v>
      </c>
      <c r="J18" s="1">
        <f>'DATOS MENSUALES'!E14</f>
        <v>1.02712213944</v>
      </c>
      <c r="K18" s="1">
        <f>'DATOS MENSUALES'!E15</f>
        <v>0.280580343</v>
      </c>
      <c r="L18" s="1">
        <f>'DATOS MENSUALES'!E16</f>
        <v>0.17313047983</v>
      </c>
      <c r="M18" s="1">
        <f>'DATOS MENSUALES'!E17</f>
        <v>0.13889714222</v>
      </c>
      <c r="N18" s="1">
        <f aca="true" t="shared" si="11" ref="N18:N49">SUM(B18:M18)</f>
        <v>17.55368003709</v>
      </c>
      <c r="O18" s="1"/>
      <c r="P18" s="60">
        <f aca="true" t="shared" si="12" ref="P18:P49">(B18-B$6)^3</f>
        <v>0.0069894175284715325</v>
      </c>
      <c r="Q18" s="60">
        <f aca="true" t="shared" si="13" ref="Q18:Q49">(C18-C$6)^3</f>
        <v>0.5201221764424854</v>
      </c>
      <c r="R18" s="60">
        <f aca="true" t="shared" si="14" ref="R18:AB33">(D18-D$6)^3</f>
        <v>-0.00766187478754492</v>
      </c>
      <c r="S18" s="60">
        <f t="shared" si="14"/>
        <v>8.709164380598038</v>
      </c>
      <c r="T18" s="60">
        <f t="shared" si="14"/>
        <v>9.66103845235713</v>
      </c>
      <c r="U18" s="60">
        <f t="shared" si="14"/>
        <v>2.0537718203888193</v>
      </c>
      <c r="V18" s="60">
        <f t="shared" si="14"/>
        <v>1.8750619774306092</v>
      </c>
      <c r="W18" s="60">
        <f t="shared" si="14"/>
        <v>7.4789166371950255</v>
      </c>
      <c r="X18" s="60">
        <f t="shared" si="14"/>
        <v>0.3581810288841536</v>
      </c>
      <c r="Y18" s="60">
        <f t="shared" si="14"/>
        <v>0.002495820508583569</v>
      </c>
      <c r="Z18" s="60">
        <f t="shared" si="14"/>
        <v>6.564827693125387E-06</v>
      </c>
      <c r="AA18" s="60">
        <f t="shared" si="14"/>
        <v>-0.00014765361754195917</v>
      </c>
      <c r="AB18" s="60">
        <f t="shared" si="14"/>
        <v>1079.1082688803535</v>
      </c>
    </row>
    <row r="19" spans="1:28" ht="12.75">
      <c r="A19" s="12" t="s">
        <v>29</v>
      </c>
      <c r="B19" s="1">
        <f>'DATOS MENSUALES'!E18</f>
        <v>0.13330166276</v>
      </c>
      <c r="C19" s="1">
        <f>'DATOS MENSUALES'!E19</f>
        <v>0.32477850705</v>
      </c>
      <c r="D19" s="1">
        <f>'DATOS MENSUALES'!E20</f>
        <v>0.35524283277</v>
      </c>
      <c r="E19" s="1">
        <f>'DATOS MENSUALES'!E21</f>
        <v>0.7228682055</v>
      </c>
      <c r="F19" s="1">
        <f>'DATOS MENSUALES'!E22</f>
        <v>0.3336134445</v>
      </c>
      <c r="G19" s="1">
        <f>'DATOS MENSUALES'!E23</f>
        <v>0.6145538828</v>
      </c>
      <c r="H19" s="1">
        <f>'DATOS MENSUALES'!E24</f>
        <v>0.73764739116</v>
      </c>
      <c r="I19" s="1">
        <f>'DATOS MENSUALES'!E25</f>
        <v>0.37032043728</v>
      </c>
      <c r="J19" s="1">
        <f>'DATOS MENSUALES'!E26</f>
        <v>0.2317960414</v>
      </c>
      <c r="K19" s="1">
        <f>'DATOS MENSUALES'!E27</f>
        <v>0.03637144392</v>
      </c>
      <c r="L19" s="1">
        <f>'DATOS MENSUALES'!E28</f>
        <v>0.34816219536</v>
      </c>
      <c r="M19" s="1">
        <f>'DATOS MENSUALES'!E29</f>
        <v>0.19682556044</v>
      </c>
      <c r="N19" s="1">
        <f t="shared" si="11"/>
        <v>4.405481604939999</v>
      </c>
      <c r="O19" s="10"/>
      <c r="P19" s="60">
        <f t="shared" si="12"/>
        <v>-0.001188718087855647</v>
      </c>
      <c r="Q19" s="60">
        <f t="shared" si="13"/>
        <v>-0.007601872793116626</v>
      </c>
      <c r="R19" s="60">
        <f t="shared" si="14"/>
        <v>-0.14445187392917958</v>
      </c>
      <c r="S19" s="60">
        <f t="shared" si="14"/>
        <v>-0.20352300467353918</v>
      </c>
      <c r="T19" s="60">
        <f t="shared" si="14"/>
        <v>-0.7391230738896092</v>
      </c>
      <c r="U19" s="60">
        <f t="shared" si="14"/>
        <v>-0.02315302939551254</v>
      </c>
      <c r="V19" s="60">
        <f t="shared" si="14"/>
        <v>-7.250780449761801E-05</v>
      </c>
      <c r="W19" s="60">
        <f t="shared" si="14"/>
        <v>-0.015616253312547864</v>
      </c>
      <c r="X19" s="60">
        <f t="shared" si="14"/>
        <v>-0.0006173295236883293</v>
      </c>
      <c r="Y19" s="60">
        <f t="shared" si="14"/>
        <v>-0.0012795398756593299</v>
      </c>
      <c r="Z19" s="60">
        <f t="shared" si="14"/>
        <v>0.007273881449326389</v>
      </c>
      <c r="AA19" s="60">
        <f t="shared" si="14"/>
        <v>1.3063191455447542E-07</v>
      </c>
      <c r="AB19" s="60">
        <f t="shared" si="14"/>
        <v>-24.166829162461994</v>
      </c>
    </row>
    <row r="20" spans="1:28" ht="12.75">
      <c r="A20" s="12" t="s">
        <v>30</v>
      </c>
      <c r="B20" s="1">
        <f>'DATOS MENSUALES'!E30</f>
        <v>0.39516908013</v>
      </c>
      <c r="C20" s="1">
        <f>'DATOS MENSUALES'!E31</f>
        <v>0.3242693754</v>
      </c>
      <c r="D20" s="1">
        <f>'DATOS MENSUALES'!E32</f>
        <v>0.43924490649</v>
      </c>
      <c r="E20" s="1">
        <f>'DATOS MENSUALES'!E33</f>
        <v>1.50829850242</v>
      </c>
      <c r="F20" s="1">
        <f>'DATOS MENSUALES'!E34</f>
        <v>0.59326626864</v>
      </c>
      <c r="G20" s="1">
        <f>'DATOS MENSUALES'!E35</f>
        <v>0.2297455974</v>
      </c>
      <c r="H20" s="1">
        <f>'DATOS MENSUALES'!E36</f>
        <v>0.81389019156</v>
      </c>
      <c r="I20" s="1">
        <f>'DATOS MENSUALES'!E37</f>
        <v>0.7643049891</v>
      </c>
      <c r="J20" s="1">
        <f>'DATOS MENSUALES'!E38</f>
        <v>0.0817111854</v>
      </c>
      <c r="K20" s="1">
        <f>'DATOS MENSUALES'!E39</f>
        <v>0.10442017872</v>
      </c>
      <c r="L20" s="1">
        <f>'DATOS MENSUALES'!E40</f>
        <v>0.0862115128</v>
      </c>
      <c r="M20" s="1">
        <f>'DATOS MENSUALES'!E41</f>
        <v>0.1093155657</v>
      </c>
      <c r="N20" s="1">
        <f t="shared" si="11"/>
        <v>5.44984735376</v>
      </c>
      <c r="O20" s="10"/>
      <c r="P20" s="60">
        <f t="shared" si="12"/>
        <v>0.003791718587578669</v>
      </c>
      <c r="Q20" s="60">
        <f t="shared" si="13"/>
        <v>-0.007661077440919519</v>
      </c>
      <c r="R20" s="60">
        <f t="shared" si="14"/>
        <v>-0.08558764957885558</v>
      </c>
      <c r="S20" s="60">
        <f t="shared" si="14"/>
        <v>0.007670191798644582</v>
      </c>
      <c r="T20" s="60">
        <f t="shared" si="14"/>
        <v>-0.26770498780593516</v>
      </c>
      <c r="U20" s="60">
        <f t="shared" si="14"/>
        <v>-0.30052645689843416</v>
      </c>
      <c r="V20" s="60">
        <f t="shared" si="14"/>
        <v>4.121932627860376E-05</v>
      </c>
      <c r="W20" s="60">
        <f t="shared" si="14"/>
        <v>0.0029879259030670515</v>
      </c>
      <c r="X20" s="60">
        <f t="shared" si="14"/>
        <v>-0.013016423233854822</v>
      </c>
      <c r="Y20" s="60">
        <f t="shared" si="14"/>
        <v>-6.650375777298532E-05</v>
      </c>
      <c r="Z20" s="60">
        <f t="shared" si="14"/>
        <v>-0.0003171388438685793</v>
      </c>
      <c r="AA20" s="60">
        <f t="shared" si="14"/>
        <v>-0.000560209897731598</v>
      </c>
      <c r="AB20" s="60">
        <f t="shared" si="14"/>
        <v>-6.29884172325857</v>
      </c>
    </row>
    <row r="21" spans="1:28" ht="12.75">
      <c r="A21" s="12" t="s">
        <v>31</v>
      </c>
      <c r="B21" s="1">
        <f>'DATOS MENSUALES'!E42</f>
        <v>0.15509404854</v>
      </c>
      <c r="C21" s="1">
        <f>'DATOS MENSUALES'!E43</f>
        <v>0.14314771956</v>
      </c>
      <c r="D21" s="1">
        <f>'DATOS MENSUALES'!E44</f>
        <v>0.65888741182</v>
      </c>
      <c r="E21" s="1">
        <f>'DATOS MENSUALES'!E45</f>
        <v>0.21204819328</v>
      </c>
      <c r="F21" s="1">
        <f>'DATOS MENSUALES'!E46</f>
        <v>0.1122954415</v>
      </c>
      <c r="G21" s="1">
        <f>'DATOS MENSUALES'!E47</f>
        <v>0.20814759618</v>
      </c>
      <c r="H21" s="1">
        <f>'DATOS MENSUALES'!E48</f>
        <v>0.42711369636</v>
      </c>
      <c r="I21" s="1">
        <f>'DATOS MENSUALES'!E49</f>
        <v>0.27906936336</v>
      </c>
      <c r="J21" s="1">
        <f>'DATOS MENSUALES'!E50</f>
        <v>0.21386289317</v>
      </c>
      <c r="K21" s="1">
        <f>'DATOS MENSUALES'!E51</f>
        <v>0.08090340212</v>
      </c>
      <c r="L21" s="1">
        <f>'DATOS MENSUALES'!E52</f>
        <v>0.0849970814</v>
      </c>
      <c r="M21" s="1">
        <f>'DATOS MENSUALES'!E53</f>
        <v>0.1035833888</v>
      </c>
      <c r="N21" s="1">
        <f t="shared" si="11"/>
        <v>2.67915023609</v>
      </c>
      <c r="O21" s="10"/>
      <c r="P21" s="60">
        <f t="shared" si="12"/>
        <v>-0.0005956597020756675</v>
      </c>
      <c r="Q21" s="60">
        <f t="shared" si="13"/>
        <v>-0.054120154477619455</v>
      </c>
      <c r="R21" s="60">
        <f t="shared" si="14"/>
        <v>-0.010801392384205142</v>
      </c>
      <c r="S21" s="60">
        <f t="shared" si="14"/>
        <v>-1.327508706262035</v>
      </c>
      <c r="T21" s="60">
        <f t="shared" si="14"/>
        <v>-1.425593419959966</v>
      </c>
      <c r="U21" s="60">
        <f t="shared" si="14"/>
        <v>-0.3305446738994815</v>
      </c>
      <c r="V21" s="60">
        <f t="shared" si="14"/>
        <v>-0.043700853972555215</v>
      </c>
      <c r="W21" s="60">
        <f t="shared" si="14"/>
        <v>-0.039723172920609826</v>
      </c>
      <c r="X21" s="60">
        <f t="shared" si="14"/>
        <v>-0.001095298600981144</v>
      </c>
      <c r="Y21" s="60">
        <f t="shared" si="14"/>
        <v>-0.0002625341506711317</v>
      </c>
      <c r="Z21" s="60">
        <f t="shared" si="14"/>
        <v>-0.0003343855027393524</v>
      </c>
      <c r="AA21" s="60">
        <f t="shared" si="14"/>
        <v>-0.00068538662509119</v>
      </c>
      <c r="AB21" s="60">
        <f t="shared" si="14"/>
        <v>-98.451046790917</v>
      </c>
    </row>
    <row r="22" spans="1:28" ht="12.75">
      <c r="A22" s="12" t="s">
        <v>32</v>
      </c>
      <c r="B22" s="1">
        <f>'DATOS MENSUALES'!E54</f>
        <v>0.16250310412</v>
      </c>
      <c r="C22" s="1">
        <f>'DATOS MENSUALES'!E55</f>
        <v>0.1719732905</v>
      </c>
      <c r="D22" s="1">
        <f>'DATOS MENSUALES'!E56</f>
        <v>0.43687542243</v>
      </c>
      <c r="E22" s="1">
        <f>'DATOS MENSUALES'!E57</f>
        <v>0.6325809642</v>
      </c>
      <c r="F22" s="1">
        <f>'DATOS MENSUALES'!E58</f>
        <v>0.21580614118</v>
      </c>
      <c r="G22" s="1">
        <f>'DATOS MENSUALES'!E59</f>
        <v>0.10017153184</v>
      </c>
      <c r="H22" s="1">
        <f>'DATOS MENSUALES'!E60</f>
        <v>0.07016025016</v>
      </c>
      <c r="I22" s="1">
        <f>'DATOS MENSUALES'!E61</f>
        <v>0.07143639165</v>
      </c>
      <c r="J22" s="1">
        <f>'DATOS MENSUALES'!E62</f>
        <v>0.09030541104</v>
      </c>
      <c r="K22" s="1">
        <f>'DATOS MENSUALES'!E63</f>
        <v>0.08652591122</v>
      </c>
      <c r="L22" s="1">
        <f>'DATOS MENSUALES'!E64</f>
        <v>0.08481554625</v>
      </c>
      <c r="M22" s="1">
        <f>'DATOS MENSUALES'!E65</f>
        <v>0.04545718419</v>
      </c>
      <c r="N22" s="1">
        <f t="shared" si="11"/>
        <v>2.16861114878</v>
      </c>
      <c r="O22" s="10"/>
      <c r="P22" s="60">
        <f t="shared" si="12"/>
        <v>-0.0004517533995937084</v>
      </c>
      <c r="Q22" s="60">
        <f t="shared" si="13"/>
        <v>-0.04266618802866957</v>
      </c>
      <c r="R22" s="60">
        <f t="shared" si="14"/>
        <v>-0.08697562602594833</v>
      </c>
      <c r="S22" s="60">
        <f t="shared" si="14"/>
        <v>-0.3123621369053289</v>
      </c>
      <c r="T22" s="60">
        <f t="shared" si="14"/>
        <v>-1.067318647160522</v>
      </c>
      <c r="U22" s="60">
        <f t="shared" si="14"/>
        <v>-0.5108457446770512</v>
      </c>
      <c r="V22" s="60">
        <f t="shared" si="14"/>
        <v>-0.35668198968133835</v>
      </c>
      <c r="W22" s="60">
        <f t="shared" si="14"/>
        <v>-0.1653221582189745</v>
      </c>
      <c r="X22" s="60">
        <f t="shared" si="14"/>
        <v>-0.011641245320026984</v>
      </c>
      <c r="Y22" s="60">
        <f t="shared" si="14"/>
        <v>-0.00019927111336782456</v>
      </c>
      <c r="Z22" s="60">
        <f t="shared" si="14"/>
        <v>-0.0003370160674303305</v>
      </c>
      <c r="AA22" s="60">
        <f t="shared" si="14"/>
        <v>-0.0031309992781481007</v>
      </c>
      <c r="AB22" s="60">
        <f t="shared" si="14"/>
        <v>-134.85083612879177</v>
      </c>
    </row>
    <row r="23" spans="1:28" ht="12.75">
      <c r="A23" s="12" t="s">
        <v>34</v>
      </c>
      <c r="B23" s="11">
        <f>'DATOS MENSUALES'!E66</f>
        <v>0.09238118968</v>
      </c>
      <c r="C23" s="1">
        <f>'DATOS MENSUALES'!E67</f>
        <v>0.2492378943</v>
      </c>
      <c r="D23" s="1">
        <f>'DATOS MENSUALES'!E68</f>
        <v>2.02352884825</v>
      </c>
      <c r="E23" s="1">
        <f>'DATOS MENSUALES'!E69</f>
        <v>0.34411375779</v>
      </c>
      <c r="F23" s="1">
        <f>'DATOS MENSUALES'!E70</f>
        <v>0.192822409</v>
      </c>
      <c r="G23" s="1">
        <f>'DATOS MENSUALES'!E71</f>
        <v>0.53472070145</v>
      </c>
      <c r="H23" s="1">
        <f>'DATOS MENSUALES'!E72</f>
        <v>1.51812994095</v>
      </c>
      <c r="I23" s="1">
        <f>'DATOS MENSUALES'!E73</f>
        <v>3.55418693028</v>
      </c>
      <c r="J23" s="1">
        <f>'DATOS MENSUALES'!E74</f>
        <v>0.4199473653</v>
      </c>
      <c r="K23" s="1">
        <f>'DATOS MENSUALES'!E75</f>
        <v>0.06562977278</v>
      </c>
      <c r="L23" s="1">
        <f>'DATOS MENSUALES'!E76</f>
        <v>0.0497093024</v>
      </c>
      <c r="M23" s="1">
        <f>'DATOS MENSUALES'!E77</f>
        <v>0.09119151017</v>
      </c>
      <c r="N23" s="1">
        <f t="shared" si="11"/>
        <v>9.135599622350002</v>
      </c>
      <c r="O23" s="10"/>
      <c r="P23" s="60">
        <f t="shared" si="12"/>
        <v>-0.0031669549566555634</v>
      </c>
      <c r="Q23" s="60">
        <f t="shared" si="13"/>
        <v>-0.02016057573079414</v>
      </c>
      <c r="R23" s="60">
        <f t="shared" si="14"/>
        <v>1.4955850026537725</v>
      </c>
      <c r="S23" s="60">
        <f t="shared" si="14"/>
        <v>-0.9041519691489249</v>
      </c>
      <c r="T23" s="60">
        <f t="shared" si="14"/>
        <v>-1.1409622805513784</v>
      </c>
      <c r="U23" s="60">
        <f t="shared" si="14"/>
        <v>-0.048566880270245104</v>
      </c>
      <c r="V23" s="60">
        <f t="shared" si="14"/>
        <v>0.40322848825821905</v>
      </c>
      <c r="W23" s="60">
        <f t="shared" si="14"/>
        <v>25.254673681492804</v>
      </c>
      <c r="X23" s="60">
        <f t="shared" si="14"/>
        <v>0.0010928459124975622</v>
      </c>
      <c r="Y23" s="60">
        <f t="shared" si="14"/>
        <v>-0.0004987784609506383</v>
      </c>
      <c r="Z23" s="60">
        <f t="shared" si="14"/>
        <v>-0.001147625036451256</v>
      </c>
      <c r="AA23" s="60">
        <f t="shared" si="14"/>
        <v>-0.001016896028369954</v>
      </c>
      <c r="AB23" s="60">
        <f t="shared" si="14"/>
        <v>6.218852671042334</v>
      </c>
    </row>
    <row r="24" spans="1:28" ht="12.75">
      <c r="A24" s="12" t="s">
        <v>33</v>
      </c>
      <c r="B24" s="1">
        <f>'DATOS MENSUALES'!E78</f>
        <v>0.10829946189</v>
      </c>
      <c r="C24" s="1">
        <f>'DATOS MENSUALES'!E79</f>
        <v>0.13849772976</v>
      </c>
      <c r="D24" s="1">
        <f>'DATOS MENSUALES'!E80</f>
        <v>0.50337180485</v>
      </c>
      <c r="E24" s="1">
        <f>'DATOS MENSUALES'!E81</f>
        <v>0.57583535871</v>
      </c>
      <c r="F24" s="1">
        <f>'DATOS MENSUALES'!E82</f>
        <v>7.09990068706</v>
      </c>
      <c r="G24" s="1">
        <f>'DATOS MENSUALES'!E83</f>
        <v>5.3551695784</v>
      </c>
      <c r="H24" s="1">
        <f>'DATOS MENSUALES'!E84</f>
        <v>2.10110514572</v>
      </c>
      <c r="I24" s="1">
        <f>'DATOS MENSUALES'!E85</f>
        <v>0.9847756725</v>
      </c>
      <c r="J24" s="1">
        <f>'DATOS MENSUALES'!E86</f>
        <v>0.42741499997</v>
      </c>
      <c r="K24" s="1">
        <f>'DATOS MENSUALES'!E87</f>
        <v>0.2481498061</v>
      </c>
      <c r="L24" s="1">
        <f>'DATOS MENSUALES'!E88</f>
        <v>0.0854368928</v>
      </c>
      <c r="M24" s="1">
        <f>'DATOS MENSUALES'!E89</f>
        <v>0.3138806475</v>
      </c>
      <c r="N24" s="1">
        <f t="shared" si="11"/>
        <v>17.94183778526</v>
      </c>
      <c r="O24" s="10"/>
      <c r="P24" s="60">
        <f t="shared" si="12"/>
        <v>-0.002244694106360926</v>
      </c>
      <c r="Q24" s="60">
        <f t="shared" si="13"/>
        <v>-0.05614072437833888</v>
      </c>
      <c r="R24" s="60">
        <f t="shared" si="14"/>
        <v>-0.05339821757538944</v>
      </c>
      <c r="S24" s="60">
        <f t="shared" si="14"/>
        <v>-0.39747101159424936</v>
      </c>
      <c r="T24" s="60">
        <f t="shared" si="14"/>
        <v>201.45064870242345</v>
      </c>
      <c r="U24" s="60">
        <f t="shared" si="14"/>
        <v>88.4542063884666</v>
      </c>
      <c r="V24" s="60">
        <f t="shared" si="14"/>
        <v>2.3091723021852193</v>
      </c>
      <c r="W24" s="60">
        <f t="shared" si="14"/>
        <v>0.04842831561316938</v>
      </c>
      <c r="X24" s="60">
        <f t="shared" si="14"/>
        <v>0.0013481841857469175</v>
      </c>
      <c r="Y24" s="60">
        <f t="shared" si="14"/>
        <v>0.0010995735253467656</v>
      </c>
      <c r="Z24" s="60">
        <f t="shared" si="14"/>
        <v>-0.00032806917665291946</v>
      </c>
      <c r="AA24" s="60">
        <f t="shared" si="14"/>
        <v>0.0018216177310080078</v>
      </c>
      <c r="AB24" s="60">
        <f t="shared" si="14"/>
        <v>1206.31329502707</v>
      </c>
    </row>
    <row r="25" spans="1:28" ht="12.75">
      <c r="A25" s="12" t="s">
        <v>35</v>
      </c>
      <c r="B25" s="1">
        <f>'DATOS MENSUALES'!E90</f>
        <v>0.1927060275</v>
      </c>
      <c r="C25" s="1">
        <f>'DATOS MENSUALES'!E91</f>
        <v>0.10601311452</v>
      </c>
      <c r="D25" s="1">
        <f>'DATOS MENSUALES'!E92</f>
        <v>0.419355816</v>
      </c>
      <c r="E25" s="1">
        <f>'DATOS MENSUALES'!E93</f>
        <v>4.380438728</v>
      </c>
      <c r="F25" s="1">
        <f>'DATOS MENSUALES'!E94</f>
        <v>0.7013506467</v>
      </c>
      <c r="G25" s="1">
        <f>'DATOS MENSUALES'!E95</f>
        <v>0.23370862655</v>
      </c>
      <c r="H25" s="1">
        <f>'DATOS MENSUALES'!E96</f>
        <v>0.34039541602</v>
      </c>
      <c r="I25" s="1">
        <f>'DATOS MENSUALES'!E97</f>
        <v>0.69354347829</v>
      </c>
      <c r="J25" s="1">
        <f>'DATOS MENSUALES'!E98</f>
        <v>0.2479489497</v>
      </c>
      <c r="K25" s="1">
        <f>'DATOS MENSUALES'!E99</f>
        <v>0.07527355659</v>
      </c>
      <c r="L25" s="1">
        <f>'DATOS MENSUALES'!E100</f>
        <v>0.07523920596</v>
      </c>
      <c r="M25" s="1">
        <f>'DATOS MENSUALES'!E101</f>
        <v>0.05954476525</v>
      </c>
      <c r="N25" s="1">
        <f t="shared" si="11"/>
        <v>7.525518331079999</v>
      </c>
      <c r="O25" s="10"/>
      <c r="P25" s="60">
        <f t="shared" si="12"/>
        <v>-0.0001007225982102323</v>
      </c>
      <c r="Q25" s="60">
        <f t="shared" si="13"/>
        <v>-0.07167561390471548</v>
      </c>
      <c r="R25" s="60">
        <f t="shared" si="14"/>
        <v>-0.09770654782256459</v>
      </c>
      <c r="S25" s="60">
        <f t="shared" si="14"/>
        <v>28.916157810179236</v>
      </c>
      <c r="T25" s="60">
        <f t="shared" si="14"/>
        <v>-0.15434390030501424</v>
      </c>
      <c r="U25" s="60">
        <f t="shared" si="14"/>
        <v>-0.2952237419354921</v>
      </c>
      <c r="V25" s="60">
        <f t="shared" si="14"/>
        <v>-0.08457632274908025</v>
      </c>
      <c r="W25" s="60">
        <f t="shared" si="14"/>
        <v>0.00039334462249552085</v>
      </c>
      <c r="X25" s="60">
        <f t="shared" si="14"/>
        <v>-0.0003284330134588115</v>
      </c>
      <c r="Y25" s="60">
        <f t="shared" si="14"/>
        <v>-0.00033804924300982113</v>
      </c>
      <c r="Z25" s="60">
        <f t="shared" si="14"/>
        <v>-0.0004961700916038904</v>
      </c>
      <c r="AA25" s="60">
        <f t="shared" si="14"/>
        <v>-0.002310794969821427</v>
      </c>
      <c r="AB25" s="60">
        <f t="shared" si="14"/>
        <v>0.011988457635850807</v>
      </c>
    </row>
    <row r="26" spans="1:28" ht="12.75">
      <c r="A26" s="12" t="s">
        <v>36</v>
      </c>
      <c r="B26" s="1">
        <f>'DATOS MENSUALES'!E102</f>
        <v>0.15017035454</v>
      </c>
      <c r="C26" s="1">
        <f>'DATOS MENSUALES'!E103</f>
        <v>0.06218829552</v>
      </c>
      <c r="D26" s="1">
        <f>'DATOS MENSUALES'!E104</f>
        <v>0.20600892041</v>
      </c>
      <c r="E26" s="1">
        <f>'DATOS MENSUALES'!E105</f>
        <v>0.18083764335</v>
      </c>
      <c r="F26" s="1">
        <f>'DATOS MENSUALES'!E106</f>
        <v>0.08807126895</v>
      </c>
      <c r="G26" s="1">
        <f>'DATOS MENSUALES'!E107</f>
        <v>0.1532283696</v>
      </c>
      <c r="H26" s="1">
        <f>'DATOS MENSUALES'!E108</f>
        <v>0.11308988768</v>
      </c>
      <c r="I26" s="1">
        <f>'DATOS MENSUALES'!E109</f>
        <v>0.27749784352</v>
      </c>
      <c r="J26" s="1">
        <f>'DATOS MENSUALES'!E110</f>
        <v>0.15816935351</v>
      </c>
      <c r="K26" s="1">
        <f>'DATOS MENSUALES'!E111</f>
        <v>0.06707105775</v>
      </c>
      <c r="L26" s="1">
        <f>'DATOS MENSUALES'!E112</f>
        <v>0.06999204486</v>
      </c>
      <c r="M26" s="1">
        <f>'DATOS MENSUALES'!E113</f>
        <v>0.2432098763</v>
      </c>
      <c r="N26" s="1">
        <f t="shared" si="11"/>
        <v>1.7695349159899998</v>
      </c>
      <c r="O26" s="10"/>
      <c r="P26" s="60">
        <f t="shared" si="12"/>
        <v>-0.0007064693470506621</v>
      </c>
      <c r="Q26" s="60">
        <f t="shared" si="13"/>
        <v>-0.09683908496838207</v>
      </c>
      <c r="R26" s="60">
        <f t="shared" si="14"/>
        <v>-0.3060864726545277</v>
      </c>
      <c r="S26" s="60">
        <f t="shared" si="14"/>
        <v>-1.4438469111172276</v>
      </c>
      <c r="T26" s="60">
        <f t="shared" si="14"/>
        <v>-1.5196411008867248</v>
      </c>
      <c r="U26" s="60">
        <f t="shared" si="14"/>
        <v>-0.4157314066083949</v>
      </c>
      <c r="V26" s="60">
        <f t="shared" si="14"/>
        <v>-0.29575008237271433</v>
      </c>
      <c r="W26" s="60">
        <f t="shared" si="14"/>
        <v>-0.04027457595144716</v>
      </c>
      <c r="X26" s="60">
        <f t="shared" si="14"/>
        <v>-0.0040025836850968504</v>
      </c>
      <c r="Y26" s="60">
        <f t="shared" si="14"/>
        <v>-0.00047207549360614703</v>
      </c>
      <c r="Z26" s="60">
        <f t="shared" si="14"/>
        <v>-0.0006015116848465332</v>
      </c>
      <c r="AA26" s="60">
        <f t="shared" si="14"/>
        <v>0.00013625940823547083</v>
      </c>
      <c r="AB26" s="60">
        <f t="shared" si="14"/>
        <v>-168.84774517775628</v>
      </c>
    </row>
    <row r="27" spans="1:28" ht="12.75">
      <c r="A27" s="12" t="s">
        <v>37</v>
      </c>
      <c r="B27" s="1">
        <f>'DATOS MENSUALES'!E114</f>
        <v>0.20916040416</v>
      </c>
      <c r="C27" s="1">
        <f>'DATOS MENSUALES'!E115</f>
        <v>0.50758577727</v>
      </c>
      <c r="D27" s="1">
        <f>'DATOS MENSUALES'!E116</f>
        <v>0.52674671346</v>
      </c>
      <c r="E27" s="1">
        <f>'DATOS MENSUALES'!E117</f>
        <v>0.19752093416</v>
      </c>
      <c r="F27" s="1">
        <f>'DATOS MENSUALES'!E118</f>
        <v>0.1622983868</v>
      </c>
      <c r="G27" s="1">
        <f>'DATOS MENSUALES'!E119</f>
        <v>0.13382205736</v>
      </c>
      <c r="H27" s="1">
        <f>'DATOS MENSUALES'!E120</f>
        <v>0.1625523921</v>
      </c>
      <c r="I27" s="1">
        <f>'DATOS MENSUALES'!E121</f>
        <v>0.19867053234</v>
      </c>
      <c r="J27" s="1">
        <f>'DATOS MENSUALES'!E122</f>
        <v>0.13116810693</v>
      </c>
      <c r="K27" s="1">
        <f>'DATOS MENSUALES'!E123</f>
        <v>0.05872093035</v>
      </c>
      <c r="L27" s="1">
        <f>'DATOS MENSUALES'!E124</f>
        <v>0.06353666858</v>
      </c>
      <c r="M27" s="1">
        <f>'DATOS MENSUALES'!E125</f>
        <v>0.07154605312</v>
      </c>
      <c r="N27" s="1">
        <f t="shared" si="11"/>
        <v>2.4233289566300003</v>
      </c>
      <c r="O27" s="10"/>
      <c r="P27" s="60">
        <f t="shared" si="12"/>
        <v>-2.7197698264424584E-05</v>
      </c>
      <c r="Q27" s="60">
        <f t="shared" si="13"/>
        <v>-2.638593995447359E-06</v>
      </c>
      <c r="R27" s="60">
        <f t="shared" si="14"/>
        <v>-0.04405882342803455</v>
      </c>
      <c r="S27" s="60">
        <f t="shared" si="14"/>
        <v>-1.3808492928078877</v>
      </c>
      <c r="T27" s="60">
        <f t="shared" si="14"/>
        <v>-1.2438985530317066</v>
      </c>
      <c r="U27" s="60">
        <f t="shared" si="14"/>
        <v>-0.44901138611996627</v>
      </c>
      <c r="V27" s="60">
        <f t="shared" si="14"/>
        <v>-0.23465021085149482</v>
      </c>
      <c r="W27" s="60">
        <f t="shared" si="14"/>
        <v>-0.07493968126283884</v>
      </c>
      <c r="X27" s="60">
        <f t="shared" si="14"/>
        <v>-0.006411586013988056</v>
      </c>
      <c r="Y27" s="60">
        <f t="shared" si="14"/>
        <v>-0.0006408206634911841</v>
      </c>
      <c r="Z27" s="60">
        <f t="shared" si="14"/>
        <v>-0.0007503315790355472</v>
      </c>
      <c r="AA27" s="60">
        <f t="shared" si="14"/>
        <v>-0.0017368934828332274</v>
      </c>
      <c r="AB27" s="60">
        <f t="shared" si="14"/>
        <v>-115.73768107939742</v>
      </c>
    </row>
    <row r="28" spans="1:28" ht="12.75">
      <c r="A28" s="12" t="s">
        <v>38</v>
      </c>
      <c r="B28" s="1">
        <f>'DATOS MENSUALES'!E126</f>
        <v>0.18636644082</v>
      </c>
      <c r="C28" s="1">
        <f>'DATOS MENSUALES'!E127</f>
        <v>0.24920302008</v>
      </c>
      <c r="D28" s="1">
        <f>'DATOS MENSUALES'!E128</f>
        <v>0.87968079276</v>
      </c>
      <c r="E28" s="1">
        <f>'DATOS MENSUALES'!E129</f>
        <v>1.89218566296</v>
      </c>
      <c r="F28" s="1">
        <f>'DATOS MENSUALES'!E130</f>
        <v>6.72788508272</v>
      </c>
      <c r="G28" s="1">
        <f>'DATOS MENSUALES'!E131</f>
        <v>3.7670813037</v>
      </c>
      <c r="H28" s="1">
        <f>'DATOS MENSUALES'!E132</f>
        <v>0.44154045783</v>
      </c>
      <c r="I28" s="1">
        <f>'DATOS MENSUALES'!E133</f>
        <v>0.1293483602</v>
      </c>
      <c r="J28" s="1">
        <f>'DATOS MENSUALES'!E134</f>
        <v>0.31596786</v>
      </c>
      <c r="K28" s="1">
        <f>'DATOS MENSUALES'!E135</f>
        <v>0.11528061504</v>
      </c>
      <c r="L28" s="1">
        <f>'DATOS MENSUALES'!E136</f>
        <v>0.26824324496</v>
      </c>
      <c r="M28" s="1">
        <f>'DATOS MENSUALES'!E137</f>
        <v>0.21324500582</v>
      </c>
      <c r="N28" s="1">
        <f t="shared" si="11"/>
        <v>15.18602784689</v>
      </c>
      <c r="O28" s="10"/>
      <c r="P28" s="60">
        <f t="shared" si="12"/>
        <v>-0.0001477590773009395</v>
      </c>
      <c r="Q28" s="60">
        <f t="shared" si="13"/>
        <v>-0.020168326593162696</v>
      </c>
      <c r="R28" s="60">
        <f t="shared" si="14"/>
        <v>-1.717507082485504E-11</v>
      </c>
      <c r="S28" s="60">
        <f t="shared" si="14"/>
        <v>0.19622432880377777</v>
      </c>
      <c r="T28" s="60">
        <f t="shared" si="14"/>
        <v>165.48044271450823</v>
      </c>
      <c r="U28" s="60">
        <f t="shared" si="14"/>
        <v>23.578461230745937</v>
      </c>
      <c r="V28" s="60">
        <f t="shared" si="14"/>
        <v>-0.038548083166482436</v>
      </c>
      <c r="W28" s="60">
        <f t="shared" si="14"/>
        <v>-0.11831683927641747</v>
      </c>
      <c r="X28" s="60">
        <f t="shared" si="14"/>
        <v>-9.29054828493291E-10</v>
      </c>
      <c r="Y28" s="60">
        <f t="shared" si="14"/>
        <v>-2.6077909814831293E-05</v>
      </c>
      <c r="Z28" s="60">
        <f t="shared" si="14"/>
        <v>0.00147520423512155</v>
      </c>
      <c r="AA28" s="60">
        <f t="shared" si="14"/>
        <v>9.929276835013171E-06</v>
      </c>
      <c r="AB28" s="60">
        <f t="shared" si="14"/>
        <v>491.0530906712331</v>
      </c>
    </row>
    <row r="29" spans="1:28" ht="12.75">
      <c r="A29" s="12" t="s">
        <v>39</v>
      </c>
      <c r="B29" s="1">
        <f>'DATOS MENSUALES'!E138</f>
        <v>0.1485341515</v>
      </c>
      <c r="C29" s="1">
        <f>'DATOS MENSUALES'!E139</f>
        <v>0.550914798</v>
      </c>
      <c r="D29" s="1">
        <f>'DATOS MENSUALES'!E140</f>
        <v>1.49668057392</v>
      </c>
      <c r="E29" s="1">
        <f>'DATOS MENSUALES'!E141</f>
        <v>1.79905597765</v>
      </c>
      <c r="F29" s="1">
        <f>'DATOS MENSUALES'!E142</f>
        <v>0.86542174186</v>
      </c>
      <c r="G29" s="1">
        <f>'DATOS MENSUALES'!E143</f>
        <v>0.4461784705</v>
      </c>
      <c r="H29" s="1">
        <f>'DATOS MENSUALES'!E144</f>
        <v>0.36508047614</v>
      </c>
      <c r="I29" s="1">
        <f>'DATOS MENSUALES'!E145</f>
        <v>0.27577859625</v>
      </c>
      <c r="J29" s="1">
        <f>'DATOS MENSUALES'!E146</f>
        <v>0.07038677792</v>
      </c>
      <c r="K29" s="1">
        <f>'DATOS MENSUALES'!E147</f>
        <v>0.10102696891</v>
      </c>
      <c r="L29" s="1">
        <f>'DATOS MENSUALES'!E148</f>
        <v>0.10079282493</v>
      </c>
      <c r="M29" s="1">
        <f>'DATOS MENSUALES'!E149</f>
        <v>0.11792634139</v>
      </c>
      <c r="N29" s="1">
        <f t="shared" si="11"/>
        <v>6.337777698969999</v>
      </c>
      <c r="O29" s="10"/>
      <c r="P29" s="60">
        <f t="shared" si="12"/>
        <v>-0.0007461252749465308</v>
      </c>
      <c r="Q29" s="60">
        <f t="shared" si="13"/>
        <v>2.570013273546908E-05</v>
      </c>
      <c r="R29" s="60">
        <f t="shared" si="14"/>
        <v>0.23459032427849938</v>
      </c>
      <c r="S29" s="60">
        <f t="shared" si="14"/>
        <v>0.11619313713189153</v>
      </c>
      <c r="T29" s="60">
        <f t="shared" si="14"/>
        <v>-0.05161948044209186</v>
      </c>
      <c r="U29" s="60">
        <f t="shared" si="14"/>
        <v>-0.0932008628492677</v>
      </c>
      <c r="V29" s="60">
        <f t="shared" si="14"/>
        <v>-0.07109489125403484</v>
      </c>
      <c r="W29" s="60">
        <f t="shared" si="14"/>
        <v>-0.040883631215696756</v>
      </c>
      <c r="X29" s="60">
        <f t="shared" si="14"/>
        <v>-0.014988260254203462</v>
      </c>
      <c r="Y29" s="60">
        <f t="shared" si="14"/>
        <v>-8.465175222416273E-05</v>
      </c>
      <c r="Z29" s="60">
        <f t="shared" si="14"/>
        <v>-0.0001541049760750815</v>
      </c>
      <c r="AA29" s="60">
        <f t="shared" si="14"/>
        <v>-0.00040235960846378037</v>
      </c>
      <c r="AB29" s="60">
        <f t="shared" si="14"/>
        <v>-0.8816187925592951</v>
      </c>
    </row>
    <row r="30" spans="1:28" ht="12.75">
      <c r="A30" s="12" t="s">
        <v>40</v>
      </c>
      <c r="B30" s="1">
        <f>'DATOS MENSUALES'!E150</f>
        <v>0.16387131024</v>
      </c>
      <c r="C30" s="1">
        <f>'DATOS MENSUALES'!E151</f>
        <v>0.2120253804</v>
      </c>
      <c r="D30" s="1">
        <f>'DATOS MENSUALES'!E152</f>
        <v>0.67477087502</v>
      </c>
      <c r="E30" s="1">
        <f>'DATOS MENSUALES'!E153</f>
        <v>0.55208647256</v>
      </c>
      <c r="F30" s="1">
        <f>'DATOS MENSUALES'!E154</f>
        <v>0.71489414445</v>
      </c>
      <c r="G30" s="1">
        <f>'DATOS MENSUALES'!E155</f>
        <v>0.20023912605</v>
      </c>
      <c r="H30" s="1">
        <f>'DATOS MENSUALES'!E156</f>
        <v>0.1878925032</v>
      </c>
      <c r="I30" s="1">
        <f>'DATOS MENSUALES'!E157</f>
        <v>0.1382608695</v>
      </c>
      <c r="J30" s="1">
        <f>'DATOS MENSUALES'!E158</f>
        <v>0.0965324961</v>
      </c>
      <c r="K30" s="1">
        <f>'DATOS MENSUALES'!E159</f>
        <v>0.04400869356</v>
      </c>
      <c r="L30" s="1">
        <f>'DATOS MENSUALES'!E160</f>
        <v>0.05604528888</v>
      </c>
      <c r="M30" s="1">
        <f>'DATOS MENSUALES'!E161</f>
        <v>0.10880052834</v>
      </c>
      <c r="N30" s="1">
        <f t="shared" si="11"/>
        <v>3.1494276883000003</v>
      </c>
      <c r="O30" s="10"/>
      <c r="P30" s="60">
        <f t="shared" si="12"/>
        <v>-0.00042801562527014655</v>
      </c>
      <c r="Q30" s="60">
        <f t="shared" si="13"/>
        <v>-0.0296122636156647</v>
      </c>
      <c r="R30" s="60">
        <f t="shared" si="14"/>
        <v>-0.008636313560314095</v>
      </c>
      <c r="S30" s="60">
        <f t="shared" si="14"/>
        <v>-0.43724390567911336</v>
      </c>
      <c r="T30" s="60">
        <f t="shared" si="14"/>
        <v>-0.14294576824405789</v>
      </c>
      <c r="U30" s="60">
        <f t="shared" si="14"/>
        <v>-0.3420171850540221</v>
      </c>
      <c r="V30" s="60">
        <f t="shared" si="14"/>
        <v>-0.20690130283247216</v>
      </c>
      <c r="W30" s="60">
        <f t="shared" si="14"/>
        <v>-0.1119891662004272</v>
      </c>
      <c r="X30" s="60">
        <f t="shared" si="14"/>
        <v>-0.010707808158764565</v>
      </c>
      <c r="Y30" s="60">
        <f t="shared" si="14"/>
        <v>-0.0010280515852878905</v>
      </c>
      <c r="Z30" s="60">
        <f t="shared" si="14"/>
        <v>-0.0009516255921999828</v>
      </c>
      <c r="AA30" s="60">
        <f t="shared" si="14"/>
        <v>-0.0005707757459156352</v>
      </c>
      <c r="AB30" s="60">
        <f t="shared" si="14"/>
        <v>-71.3298985875256</v>
      </c>
    </row>
    <row r="31" spans="1:28" ht="12.75">
      <c r="A31" s="12" t="s">
        <v>41</v>
      </c>
      <c r="B31" s="1">
        <f>'DATOS MENSUALES'!E162</f>
        <v>0.09421380423</v>
      </c>
      <c r="C31" s="1">
        <f>'DATOS MENSUALES'!E163</f>
        <v>0.14017730553</v>
      </c>
      <c r="D31" s="1">
        <f>'DATOS MENSUALES'!E164</f>
        <v>0.30299136868</v>
      </c>
      <c r="E31" s="1">
        <f>'DATOS MENSUALES'!E165</f>
        <v>0.77856714112</v>
      </c>
      <c r="F31" s="1">
        <f>'DATOS MENSUALES'!E166</f>
        <v>0.36818181855</v>
      </c>
      <c r="G31" s="1">
        <f>'DATOS MENSUALES'!E167</f>
        <v>0.24584485728</v>
      </c>
      <c r="H31" s="1">
        <f>'DATOS MENSUALES'!E168</f>
        <v>0.11792766306</v>
      </c>
      <c r="I31" s="1">
        <f>'DATOS MENSUALES'!E169</f>
        <v>0.14891326416</v>
      </c>
      <c r="J31" s="1">
        <f>'DATOS MENSUALES'!E170</f>
        <v>0.09144389952</v>
      </c>
      <c r="K31" s="1">
        <f>'DATOS MENSUALES'!E171</f>
        <v>0.08637626052</v>
      </c>
      <c r="L31" s="1">
        <f>'DATOS MENSUALES'!E172</f>
        <v>0.17405719665</v>
      </c>
      <c r="M31" s="1">
        <f>'DATOS MENSUALES'!E173</f>
        <v>0.1679132909</v>
      </c>
      <c r="N31" s="1">
        <f t="shared" si="11"/>
        <v>2.7166078702000003</v>
      </c>
      <c r="O31" s="10"/>
      <c r="P31" s="60">
        <f t="shared" si="12"/>
        <v>-0.003049864182855427</v>
      </c>
      <c r="Q31" s="60">
        <f t="shared" si="13"/>
        <v>-0.05540519534438801</v>
      </c>
      <c r="R31" s="60">
        <f t="shared" si="14"/>
        <v>-0.19204753343434358</v>
      </c>
      <c r="S31" s="60">
        <f t="shared" si="14"/>
        <v>-0.15100937390445085</v>
      </c>
      <c r="T31" s="60">
        <f t="shared" si="14"/>
        <v>-0.6575460563939445</v>
      </c>
      <c r="U31" s="60">
        <f t="shared" si="14"/>
        <v>-0.2793736076592209</v>
      </c>
      <c r="V31" s="60">
        <f t="shared" si="14"/>
        <v>-0.28935431115460386</v>
      </c>
      <c r="W31" s="60">
        <f t="shared" si="14"/>
        <v>-0.10472722599561897</v>
      </c>
      <c r="X31" s="60">
        <f t="shared" si="14"/>
        <v>-0.01146669014074352</v>
      </c>
      <c r="Y31" s="60">
        <f t="shared" si="14"/>
        <v>-0.00020080670288754145</v>
      </c>
      <c r="Z31" s="60">
        <f t="shared" si="14"/>
        <v>7.588594245864665E-06</v>
      </c>
      <c r="AA31" s="60">
        <f t="shared" si="14"/>
        <v>-1.3546422740564028E-05</v>
      </c>
      <c r="AB31" s="60">
        <f t="shared" si="14"/>
        <v>-96.07449462829928</v>
      </c>
    </row>
    <row r="32" spans="1:28" ht="12.75">
      <c r="A32" s="12" t="s">
        <v>42</v>
      </c>
      <c r="B32" s="1">
        <f>'DATOS MENSUALES'!E174</f>
        <v>0.22156616724</v>
      </c>
      <c r="C32" s="1">
        <f>'DATOS MENSUALES'!E175</f>
        <v>0.36791661584</v>
      </c>
      <c r="D32" s="1">
        <f>'DATOS MENSUALES'!E176</f>
        <v>0.41379929452</v>
      </c>
      <c r="E32" s="1">
        <f>'DATOS MENSUALES'!E177</f>
        <v>0.95900756798</v>
      </c>
      <c r="F32" s="1">
        <f>'DATOS MENSUALES'!E178</f>
        <v>4.25464657267</v>
      </c>
      <c r="G32" s="1">
        <f>'DATOS MENSUALES'!E179</f>
        <v>0.95625569088</v>
      </c>
      <c r="H32" s="1">
        <f>'DATOS MENSUALES'!E180</f>
        <v>0.364644288</v>
      </c>
      <c r="I32" s="1">
        <f>'DATOS MENSUALES'!E181</f>
        <v>0.21059359664</v>
      </c>
      <c r="J32" s="1">
        <f>'DATOS MENSUALES'!E182</f>
        <v>0.13637545089</v>
      </c>
      <c r="K32" s="1">
        <f>'DATOS MENSUALES'!E183</f>
        <v>0.1365220605</v>
      </c>
      <c r="L32" s="1">
        <f>'DATOS MENSUALES'!E184</f>
        <v>0.1506045678</v>
      </c>
      <c r="M32" s="1">
        <f>'DATOS MENSUALES'!E185</f>
        <v>0.17225225208</v>
      </c>
      <c r="N32" s="1">
        <f t="shared" si="11"/>
        <v>8.34418412504</v>
      </c>
      <c r="O32" s="10"/>
      <c r="P32" s="60">
        <f t="shared" si="12"/>
        <v>-5.514537744482583E-06</v>
      </c>
      <c r="Q32" s="60">
        <f t="shared" si="13"/>
        <v>-0.0036159256717693687</v>
      </c>
      <c r="R32" s="60">
        <f t="shared" si="14"/>
        <v>-0.10128560693521936</v>
      </c>
      <c r="S32" s="60">
        <f t="shared" si="14"/>
        <v>-0.043643205811843645</v>
      </c>
      <c r="T32" s="60">
        <f t="shared" si="14"/>
        <v>27.458503683853614</v>
      </c>
      <c r="U32" s="60">
        <f t="shared" si="14"/>
        <v>0.00018214720819526167</v>
      </c>
      <c r="V32" s="60">
        <f t="shared" si="14"/>
        <v>-0.07131969898032722</v>
      </c>
      <c r="W32" s="60">
        <f t="shared" si="14"/>
        <v>-0.06875984202845176</v>
      </c>
      <c r="X32" s="60">
        <f t="shared" si="14"/>
        <v>-0.005887401443574769</v>
      </c>
      <c r="Y32" s="60">
        <f t="shared" si="14"/>
        <v>-5.954763287721245E-07</v>
      </c>
      <c r="Z32" s="60">
        <f t="shared" si="14"/>
        <v>-5.493777571964322E-08</v>
      </c>
      <c r="AA32" s="60">
        <f t="shared" si="14"/>
        <v>-7.414095353739445E-06</v>
      </c>
      <c r="AB32" s="60">
        <f t="shared" si="14"/>
        <v>1.1494918453636926</v>
      </c>
    </row>
    <row r="33" spans="1:28" ht="12.75">
      <c r="A33" s="12" t="s">
        <v>43</v>
      </c>
      <c r="B33" s="1">
        <f>'DATOS MENSUALES'!E186</f>
        <v>0.34647372512</v>
      </c>
      <c r="C33" s="1">
        <f>'DATOS MENSUALES'!E187</f>
        <v>0.58664767744</v>
      </c>
      <c r="D33" s="1">
        <f>'DATOS MENSUALES'!E188</f>
        <v>1.80214397244</v>
      </c>
      <c r="E33" s="1">
        <f>'DATOS MENSUALES'!E189</f>
        <v>4.31302801635</v>
      </c>
      <c r="F33" s="1">
        <f>'DATOS MENSUALES'!E190</f>
        <v>0.98057864594</v>
      </c>
      <c r="G33" s="1">
        <f>'DATOS MENSUALES'!E191</f>
        <v>0.64489911264</v>
      </c>
      <c r="H33" s="1">
        <f>'DATOS MENSUALES'!E192</f>
        <v>8.65706085552</v>
      </c>
      <c r="I33" s="1">
        <f>'DATOS MENSUALES'!E193</f>
        <v>1.02857305356</v>
      </c>
      <c r="J33" s="1">
        <f>'DATOS MENSUALES'!E194</f>
        <v>0.34420162829</v>
      </c>
      <c r="K33" s="1">
        <f>'DATOS MENSUALES'!E195</f>
        <v>0.1354538031</v>
      </c>
      <c r="L33" s="1">
        <f>'DATOS MENSUALES'!E196</f>
        <v>0.13558757808</v>
      </c>
      <c r="M33" s="1">
        <f>'DATOS MENSUALES'!E197</f>
        <v>0.1594532237</v>
      </c>
      <c r="N33" s="1">
        <f t="shared" si="11"/>
        <v>19.13410129218</v>
      </c>
      <c r="O33" s="10"/>
      <c r="P33" s="60">
        <f t="shared" si="12"/>
        <v>0.001233314353076924</v>
      </c>
      <c r="Q33" s="60">
        <f t="shared" si="13"/>
        <v>0.0002777230372932886</v>
      </c>
      <c r="R33" s="60">
        <f t="shared" si="14"/>
        <v>0.7843008044270267</v>
      </c>
      <c r="S33" s="60">
        <f t="shared" si="14"/>
        <v>27.05248022752405</v>
      </c>
      <c r="T33" s="60">
        <f t="shared" si="14"/>
        <v>-0.01701058946625755</v>
      </c>
      <c r="U33" s="60">
        <f t="shared" si="14"/>
        <v>-0.016517237666068215</v>
      </c>
      <c r="V33" s="60">
        <f t="shared" si="14"/>
        <v>488.8781918989219</v>
      </c>
      <c r="W33" s="60">
        <f t="shared" si="14"/>
        <v>0.06806687668916626</v>
      </c>
      <c r="X33" s="60">
        <f t="shared" si="14"/>
        <v>2.025265278218173E-05</v>
      </c>
      <c r="Y33" s="60">
        <f t="shared" si="14"/>
        <v>-8.523310565950492E-07</v>
      </c>
      <c r="Z33" s="60">
        <f t="shared" si="14"/>
        <v>-6.6643151782988075E-06</v>
      </c>
      <c r="AA33" s="60">
        <f t="shared" si="14"/>
        <v>-3.369308703467218E-05</v>
      </c>
      <c r="AB33" s="60">
        <f t="shared" si="14"/>
        <v>1658.726316500381</v>
      </c>
    </row>
    <row r="34" spans="1:28" ht="12.75">
      <c r="A34" s="12" t="s">
        <v>44</v>
      </c>
      <c r="B34" s="1">
        <f>'DATOS MENSUALES'!E198</f>
        <v>0.24265451652</v>
      </c>
      <c r="C34" s="1">
        <f>'DATOS MENSUALES'!E199</f>
        <v>0.37572289128</v>
      </c>
      <c r="D34" s="1">
        <f>'DATOS MENSUALES'!E200</f>
        <v>0.91862709696</v>
      </c>
      <c r="E34" s="1">
        <f>'DATOS MENSUALES'!E201</f>
        <v>0.8426092136</v>
      </c>
      <c r="F34" s="1">
        <f>'DATOS MENSUALES'!E202</f>
        <v>0.53218271575</v>
      </c>
      <c r="G34" s="1">
        <f>'DATOS MENSUALES'!E203</f>
        <v>0.36415433263</v>
      </c>
      <c r="H34" s="1">
        <f>'DATOS MENSUALES'!E204</f>
        <v>0.17850582381</v>
      </c>
      <c r="I34" s="1">
        <f>'DATOS MENSUALES'!E205</f>
        <v>0.28812662538</v>
      </c>
      <c r="J34" s="1">
        <f>'DATOS MENSUALES'!E206</f>
        <v>0.16216452525</v>
      </c>
      <c r="K34" s="1">
        <f>'DATOS MENSUALES'!E207</f>
        <v>0.23050229405</v>
      </c>
      <c r="L34" s="1">
        <f>'DATOS MENSUALES'!E208</f>
        <v>0.31097010744</v>
      </c>
      <c r="M34" s="1">
        <f>'DATOS MENSUALES'!E209</f>
        <v>0.26782106442</v>
      </c>
      <c r="N34" s="1">
        <f t="shared" si="11"/>
        <v>4.71404120709</v>
      </c>
      <c r="O34" s="10"/>
      <c r="P34" s="60">
        <f t="shared" si="12"/>
        <v>4.0039202021148113E-08</v>
      </c>
      <c r="Q34" s="60">
        <f t="shared" si="13"/>
        <v>-0.0030917988559379444</v>
      </c>
      <c r="R34" s="60">
        <f aca="true" t="shared" si="15" ref="R34:R50">(D34-D$6)^3</f>
        <v>5.790803378051966E-05</v>
      </c>
      <c r="S34" s="60">
        <f aca="true" t="shared" si="16" ref="S34:S50">(E34-E$6)^3</f>
        <v>-0.10281654601440222</v>
      </c>
      <c r="T34" s="60">
        <f aca="true" t="shared" si="17" ref="T34:T50">(F34-F$6)^3</f>
        <v>-0.35126437766581237</v>
      </c>
      <c r="U34" s="60">
        <f aca="true" t="shared" si="18" ref="U34:U50">(G34-G$6)^3</f>
        <v>-0.1534874937422663</v>
      </c>
      <c r="V34" s="60">
        <f aca="true" t="shared" si="19" ref="V34:V50">(H34-H$6)^3</f>
        <v>-0.21690935670118655</v>
      </c>
      <c r="W34" s="60">
        <f aca="true" t="shared" si="20" ref="W34:W50">(I34-I$6)^3</f>
        <v>-0.03664304934224342</v>
      </c>
      <c r="X34" s="60">
        <f aca="true" t="shared" si="21" ref="X34:X50">(J34-J$6)^3</f>
        <v>-0.003707976597636423</v>
      </c>
      <c r="Y34" s="60">
        <f aca="true" t="shared" si="22" ref="Y34:Y50">(K34-K$6)^3</f>
        <v>0.000626500338270667</v>
      </c>
      <c r="Z34" s="60">
        <f aca="true" t="shared" si="23" ref="Z34:Z50">(L34-L$6)^3</f>
        <v>0.0038377431691648477</v>
      </c>
      <c r="AA34" s="60">
        <f aca="true" t="shared" si="24" ref="AA34:AA50">(M34-M$6)^3</f>
        <v>0.0004401813249744443</v>
      </c>
      <c r="AB34" s="60">
        <f aca="true" t="shared" si="25" ref="AB34:AB50">(N34-N$6)^3</f>
        <v>-17.225638392642225</v>
      </c>
    </row>
    <row r="35" spans="1:28" ht="12.75">
      <c r="A35" s="12" t="s">
        <v>45</v>
      </c>
      <c r="B35" s="1">
        <f>'DATOS MENSUALES'!E210</f>
        <v>0.10265665575</v>
      </c>
      <c r="C35" s="1">
        <f>'DATOS MENSUALES'!E211</f>
        <v>0.14504610735</v>
      </c>
      <c r="D35" s="1">
        <f>'DATOS MENSUALES'!E212</f>
        <v>0.3492265842</v>
      </c>
      <c r="E35" s="1">
        <f>'DATOS MENSUALES'!E213</f>
        <v>0.50138666508</v>
      </c>
      <c r="F35" s="1">
        <f>'DATOS MENSUALES'!E214</f>
        <v>0.29313673004</v>
      </c>
      <c r="G35" s="1">
        <f>'DATOS MENSUALES'!E215</f>
        <v>0.34091666668</v>
      </c>
      <c r="H35" s="1">
        <f>'DATOS MENSUALES'!E216</f>
        <v>0.21457443195</v>
      </c>
      <c r="I35" s="1">
        <f>'DATOS MENSUALES'!E217</f>
        <v>0.24810339936</v>
      </c>
      <c r="J35" s="1">
        <f>'DATOS MENSUALES'!E218</f>
        <v>0.5156153282</v>
      </c>
      <c r="K35" s="1">
        <f>'DATOS MENSUALES'!E219</f>
        <v>0.2446404517</v>
      </c>
      <c r="L35" s="1">
        <f>'DATOS MENSUALES'!E220</f>
        <v>0.49234965504</v>
      </c>
      <c r="M35" s="1">
        <f>'DATOS MENSUALES'!E221</f>
        <v>0.52393910903</v>
      </c>
      <c r="N35" s="1">
        <f t="shared" si="11"/>
        <v>3.97159178438</v>
      </c>
      <c r="O35" s="10"/>
      <c r="P35" s="60">
        <f t="shared" si="12"/>
        <v>-0.0025475969634795176</v>
      </c>
      <c r="Q35" s="60">
        <f t="shared" si="13"/>
        <v>-0.05330938494941483</v>
      </c>
      <c r="R35" s="60">
        <f t="shared" si="15"/>
        <v>-0.14947799162374667</v>
      </c>
      <c r="S35" s="60">
        <f t="shared" si="16"/>
        <v>-0.530848559485548</v>
      </c>
      <c r="T35" s="60">
        <f t="shared" si="17"/>
        <v>-0.8429002295258107</v>
      </c>
      <c r="U35" s="60">
        <f t="shared" si="18"/>
        <v>-0.17435201116839125</v>
      </c>
      <c r="V35" s="60">
        <f t="shared" si="19"/>
        <v>-0.18014406411548536</v>
      </c>
      <c r="W35" s="60">
        <f t="shared" si="20"/>
        <v>-0.05154961408797544</v>
      </c>
      <c r="X35" s="60">
        <f t="shared" si="21"/>
        <v>0.007841660164001701</v>
      </c>
      <c r="Y35" s="60">
        <f t="shared" si="22"/>
        <v>0.000991185469492344</v>
      </c>
      <c r="Z35" s="60">
        <f t="shared" si="23"/>
        <v>0.03859513468309817</v>
      </c>
      <c r="AA35" s="60">
        <f t="shared" si="24"/>
        <v>0.03665641740458655</v>
      </c>
      <c r="AB35" s="60">
        <f t="shared" si="25"/>
        <v>-36.76184783762875</v>
      </c>
    </row>
    <row r="36" spans="1:28" ht="12.75">
      <c r="A36" s="12" t="s">
        <v>46</v>
      </c>
      <c r="B36" s="1">
        <f>'DATOS MENSUALES'!E222</f>
        <v>0.58952288208</v>
      </c>
      <c r="C36" s="1">
        <f>'DATOS MENSUALES'!E223</f>
        <v>0.19228052566</v>
      </c>
      <c r="D36" s="1">
        <f>'DATOS MENSUALES'!E224</f>
        <v>2.2129083123</v>
      </c>
      <c r="E36" s="1">
        <f>'DATOS MENSUALES'!E225</f>
        <v>1.33147723005</v>
      </c>
      <c r="F36" s="1">
        <f>'DATOS MENSUALES'!E226</f>
        <v>0.28298898666</v>
      </c>
      <c r="G36" s="1">
        <f>'DATOS MENSUALES'!E227</f>
        <v>0.78168318756</v>
      </c>
      <c r="H36" s="1">
        <f>'DATOS MENSUALES'!E228</f>
        <v>0.5486614188</v>
      </c>
      <c r="I36" s="1">
        <f>'DATOS MENSUALES'!E229</f>
        <v>0.66965691239</v>
      </c>
      <c r="J36" s="1">
        <f>'DATOS MENSUALES'!E230</f>
        <v>0.18509964906</v>
      </c>
      <c r="K36" s="1">
        <f>'DATOS MENSUALES'!E231</f>
        <v>0.03695530734</v>
      </c>
      <c r="L36" s="1">
        <f>'DATOS MENSUALES'!E232</f>
        <v>0.30065800765</v>
      </c>
      <c r="M36" s="1">
        <f>'DATOS MENSUALES'!E233</f>
        <v>0.85451404194</v>
      </c>
      <c r="N36" s="1">
        <f t="shared" si="11"/>
        <v>7.98640646149</v>
      </c>
      <c r="O36" s="10"/>
      <c r="P36" s="60">
        <f t="shared" si="12"/>
        <v>0.04298145510153184</v>
      </c>
      <c r="Q36" s="60">
        <f t="shared" si="13"/>
        <v>-0.03565145416666091</v>
      </c>
      <c r="R36" s="60">
        <f t="shared" si="15"/>
        <v>2.368430517924209</v>
      </c>
      <c r="S36" s="60">
        <f t="shared" si="16"/>
        <v>8.479265725204555E-06</v>
      </c>
      <c r="T36" s="60">
        <f t="shared" si="17"/>
        <v>-0.8703580013803088</v>
      </c>
      <c r="U36" s="60">
        <f t="shared" si="18"/>
        <v>-0.0016383044965680373</v>
      </c>
      <c r="V36" s="60">
        <f t="shared" si="19"/>
        <v>-0.012276069206012673</v>
      </c>
      <c r="W36" s="60">
        <f t="shared" si="20"/>
        <v>0.0001204303401620364</v>
      </c>
      <c r="X36" s="60">
        <f t="shared" si="21"/>
        <v>-0.002291822166688398</v>
      </c>
      <c r="Y36" s="60">
        <f t="shared" si="22"/>
        <v>-0.0012590063286269004</v>
      </c>
      <c r="Z36" s="60">
        <f t="shared" si="23"/>
        <v>0.003128273727219252</v>
      </c>
      <c r="AA36" s="60">
        <f t="shared" si="24"/>
        <v>0.29112113112740307</v>
      </c>
      <c r="AB36" s="60">
        <f t="shared" si="25"/>
        <v>0.3281628323796124</v>
      </c>
    </row>
    <row r="37" spans="1:28" ht="12.75">
      <c r="A37" s="12" t="s">
        <v>47</v>
      </c>
      <c r="B37" s="1">
        <f>'DATOS MENSUALES'!E234</f>
        <v>0.60513283521</v>
      </c>
      <c r="C37" s="1">
        <f>'DATOS MENSUALES'!E235</f>
        <v>0.6599376088</v>
      </c>
      <c r="D37" s="1">
        <f>'DATOS MENSUALES'!E236</f>
        <v>5.15752689335</v>
      </c>
      <c r="E37" s="1">
        <f>'DATOS MENSUALES'!E237</f>
        <v>4.0365476336</v>
      </c>
      <c r="F37" s="1">
        <f>'DATOS MENSUALES'!E238</f>
        <v>8.323647503</v>
      </c>
      <c r="G37" s="1">
        <f>'DATOS MENSUALES'!E239</f>
        <v>3.7732036069</v>
      </c>
      <c r="H37" s="1">
        <f>'DATOS MENSUALES'!E240</f>
        <v>0.70926468495</v>
      </c>
      <c r="I37" s="1">
        <f>'DATOS MENSUALES'!E241</f>
        <v>0.20775514023</v>
      </c>
      <c r="J37" s="1">
        <f>'DATOS MENSUALES'!E242</f>
        <v>0.21004247583</v>
      </c>
      <c r="K37" s="1">
        <f>'DATOS MENSUALES'!E243</f>
        <v>0.21393939533</v>
      </c>
      <c r="L37" s="1">
        <f>'DATOS MENSUALES'!E244</f>
        <v>0.26021122718</v>
      </c>
      <c r="M37" s="1">
        <f>'DATOS MENSUALES'!E245</f>
        <v>0.38965090536</v>
      </c>
      <c r="N37" s="1">
        <f t="shared" si="11"/>
        <v>24.546859909740004</v>
      </c>
      <c r="O37" s="10"/>
      <c r="P37" s="60">
        <f t="shared" si="12"/>
        <v>0.04898747415386513</v>
      </c>
      <c r="Q37" s="60">
        <f t="shared" si="13"/>
        <v>0.002658666399029134</v>
      </c>
      <c r="R37" s="60">
        <f t="shared" si="15"/>
        <v>78.27027983662346</v>
      </c>
      <c r="S37" s="60">
        <f t="shared" si="16"/>
        <v>20.245123377354847</v>
      </c>
      <c r="T37" s="60">
        <f t="shared" si="17"/>
        <v>355.780978844652</v>
      </c>
      <c r="U37" s="60">
        <f t="shared" si="18"/>
        <v>23.729808053558497</v>
      </c>
      <c r="V37" s="60">
        <f t="shared" si="19"/>
        <v>-0.00034420617846970603</v>
      </c>
      <c r="W37" s="60">
        <f t="shared" si="20"/>
        <v>-0.07019896835708268</v>
      </c>
      <c r="X37" s="60">
        <f t="shared" si="21"/>
        <v>-0.001221651050936291</v>
      </c>
      <c r="Y37" s="60">
        <f t="shared" si="22"/>
        <v>0.0003285698265610912</v>
      </c>
      <c r="Z37" s="60">
        <f t="shared" si="23"/>
        <v>0.0011844597806496588</v>
      </c>
      <c r="AA37" s="60">
        <f t="shared" si="24"/>
        <v>0.007750558812410435</v>
      </c>
      <c r="AB37" s="60">
        <f t="shared" si="25"/>
        <v>5133.141484086491</v>
      </c>
    </row>
    <row r="38" spans="1:28" ht="12.75">
      <c r="A38" s="12" t="s">
        <v>48</v>
      </c>
      <c r="B38" s="1">
        <f>'DATOS MENSUALES'!E246</f>
        <v>1.59138759501</v>
      </c>
      <c r="C38" s="1">
        <f>'DATOS MENSUALES'!E247</f>
        <v>3.252433174</v>
      </c>
      <c r="D38" s="1">
        <f>'DATOS MENSUALES'!E248</f>
        <v>3.30880364388</v>
      </c>
      <c r="E38" s="1">
        <f>'DATOS MENSUALES'!E249</f>
        <v>5.94606447552</v>
      </c>
      <c r="F38" s="1">
        <f>'DATOS MENSUALES'!E250</f>
        <v>1.049759328</v>
      </c>
      <c r="G38" s="1">
        <f>'DATOS MENSUALES'!E251</f>
        <v>0.6538588294</v>
      </c>
      <c r="H38" s="1">
        <f>'DATOS MENSUALES'!E252</f>
        <v>0.5264371701</v>
      </c>
      <c r="I38" s="1">
        <f>'DATOS MENSUALES'!E253</f>
        <v>0.38750779443</v>
      </c>
      <c r="J38" s="1">
        <f>'DATOS MENSUALES'!E254</f>
        <v>0.24297549874</v>
      </c>
      <c r="K38" s="1">
        <f>'DATOS MENSUALES'!E255</f>
        <v>0.0958243856</v>
      </c>
      <c r="L38" s="1">
        <f>'DATOS MENSUALES'!E256</f>
        <v>0.18363789475</v>
      </c>
      <c r="M38" s="1">
        <f>'DATOS MENSUALES'!E257</f>
        <v>0.30912424468</v>
      </c>
      <c r="N38" s="1">
        <f t="shared" si="11"/>
        <v>17.54781403411</v>
      </c>
      <c r="O38" s="10"/>
      <c r="P38" s="60">
        <f t="shared" si="12"/>
        <v>2.4721716035617334</v>
      </c>
      <c r="Q38" s="60">
        <f t="shared" si="13"/>
        <v>20.36943287068163</v>
      </c>
      <c r="R38" s="60">
        <f t="shared" si="15"/>
        <v>14.328807432146691</v>
      </c>
      <c r="S38" s="60">
        <f t="shared" si="16"/>
        <v>99.57338885149049</v>
      </c>
      <c r="T38" s="60">
        <f t="shared" si="17"/>
        <v>-0.006644762672520393</v>
      </c>
      <c r="U38" s="60">
        <f t="shared" si="18"/>
        <v>-0.014834543910218805</v>
      </c>
      <c r="V38" s="60">
        <f t="shared" si="19"/>
        <v>-0.01617689936342964</v>
      </c>
      <c r="W38" s="60">
        <f t="shared" si="20"/>
        <v>-0.012611261968778955</v>
      </c>
      <c r="X38" s="60">
        <f t="shared" si="21"/>
        <v>-0.0004047006729884018</v>
      </c>
      <c r="Y38" s="60">
        <f t="shared" si="22"/>
        <v>-0.0001184485462288796</v>
      </c>
      <c r="Z38" s="60">
        <f t="shared" si="23"/>
        <v>2.4978542025864896E-05</v>
      </c>
      <c r="AA38" s="60">
        <f t="shared" si="24"/>
        <v>0.0016169664896106368</v>
      </c>
      <c r="AB38" s="60">
        <f t="shared" si="25"/>
        <v>1077.2578992836554</v>
      </c>
    </row>
    <row r="39" spans="1:28" ht="12.75">
      <c r="A39" s="12" t="s">
        <v>49</v>
      </c>
      <c r="B39" s="1">
        <f>'DATOS MENSUALES'!E258</f>
        <v>0.47285861538</v>
      </c>
      <c r="C39" s="1">
        <f>'DATOS MENSUALES'!E259</f>
        <v>1.99905011033</v>
      </c>
      <c r="D39" s="1">
        <f>'DATOS MENSUALES'!E260</f>
        <v>1.77296563626</v>
      </c>
      <c r="E39" s="1">
        <f>'DATOS MENSUALES'!E261</f>
        <v>2.4685162619</v>
      </c>
      <c r="F39" s="1">
        <f>'DATOS MENSUALES'!E262</f>
        <v>0.65799117748</v>
      </c>
      <c r="G39" s="1">
        <f>'DATOS MENSUALES'!E263</f>
        <v>2.79886244616</v>
      </c>
      <c r="H39" s="1">
        <f>'DATOS MENSUALES'!E264</f>
        <v>1.25422112588</v>
      </c>
      <c r="I39" s="1">
        <f>'DATOS MENSUALES'!E265</f>
        <v>0.51866794642</v>
      </c>
      <c r="J39" s="1">
        <f>'DATOS MENSUALES'!E266</f>
        <v>0.616068999</v>
      </c>
      <c r="K39" s="1">
        <f>'DATOS MENSUALES'!E267</f>
        <v>0.1367333419</v>
      </c>
      <c r="L39" s="1">
        <f>'DATOS MENSUALES'!E268</f>
        <v>0.22224085692</v>
      </c>
      <c r="M39" s="1">
        <f>'DATOS MENSUALES'!E269</f>
        <v>0.55693380184</v>
      </c>
      <c r="N39" s="1">
        <f t="shared" si="11"/>
        <v>13.475110319469998</v>
      </c>
      <c r="O39" s="10"/>
      <c r="P39" s="60">
        <f t="shared" si="12"/>
        <v>0.012751429614168117</v>
      </c>
      <c r="Q39" s="60">
        <f t="shared" si="13"/>
        <v>3.226347596463555</v>
      </c>
      <c r="R39" s="60">
        <f t="shared" si="15"/>
        <v>0.7121861592215631</v>
      </c>
      <c r="S39" s="60">
        <f t="shared" si="16"/>
        <v>1.5505472041250397</v>
      </c>
      <c r="T39" s="60">
        <f t="shared" si="17"/>
        <v>-0.19487897334241858</v>
      </c>
      <c r="U39" s="60">
        <f t="shared" si="18"/>
        <v>6.851341074737846</v>
      </c>
      <c r="V39" s="60">
        <f t="shared" si="19"/>
        <v>0.1070869387828015</v>
      </c>
      <c r="W39" s="60">
        <f t="shared" si="20"/>
        <v>-0.001048952745587664</v>
      </c>
      <c r="X39" s="60">
        <f t="shared" si="21"/>
        <v>0.026764537651461938</v>
      </c>
      <c r="Y39" s="60">
        <f t="shared" si="22"/>
        <v>-5.517301715904881E-07</v>
      </c>
      <c r="Z39" s="60">
        <f t="shared" si="23"/>
        <v>0.0003121455130685231</v>
      </c>
      <c r="AA39" s="60">
        <f t="shared" si="24"/>
        <v>0.04869999543787092</v>
      </c>
      <c r="AB39" s="60">
        <f t="shared" si="25"/>
        <v>235.85278848435695</v>
      </c>
    </row>
    <row r="40" spans="1:28" ht="12.75">
      <c r="A40" s="12" t="s">
        <v>50</v>
      </c>
      <c r="B40" s="1">
        <f>'DATOS MENSUALES'!E270</f>
        <v>0.47489844344</v>
      </c>
      <c r="C40" s="1">
        <f>'DATOS MENSUALES'!E271</f>
        <v>0.5893505062</v>
      </c>
      <c r="D40" s="1">
        <f>'DATOS MENSUALES'!E272</f>
        <v>0.7163216679</v>
      </c>
      <c r="E40" s="1">
        <f>'DATOS MENSUALES'!E273</f>
        <v>1.88052406317</v>
      </c>
      <c r="F40" s="1">
        <f>'DATOS MENSUALES'!E274</f>
        <v>3.31287371646</v>
      </c>
      <c r="G40" s="1">
        <f>'DATOS MENSUALES'!E275</f>
        <v>1.54582583645</v>
      </c>
      <c r="H40" s="1">
        <f>'DATOS MENSUALES'!E276</f>
        <v>1.02693096</v>
      </c>
      <c r="I40" s="1">
        <f>'DATOS MENSUALES'!E277</f>
        <v>0.47338285264</v>
      </c>
      <c r="J40" s="1">
        <f>'DATOS MENSUALES'!E278</f>
        <v>0.9979112876</v>
      </c>
      <c r="K40" s="1">
        <f>'DATOS MENSUALES'!E279</f>
        <v>0.200443782</v>
      </c>
      <c r="L40" s="1">
        <f>'DATOS MENSUALES'!E280</f>
        <v>0.20463030136</v>
      </c>
      <c r="M40" s="1">
        <f>'DATOS MENSUALES'!E281</f>
        <v>0.37084441575</v>
      </c>
      <c r="N40" s="1">
        <f t="shared" si="11"/>
        <v>11.79393783297</v>
      </c>
      <c r="O40" s="10"/>
      <c r="P40" s="60">
        <f t="shared" si="12"/>
        <v>0.013088360219674132</v>
      </c>
      <c r="Q40" s="60">
        <f t="shared" si="13"/>
        <v>0.0003136881667326605</v>
      </c>
      <c r="R40" s="60">
        <f t="shared" si="15"/>
        <v>-0.004380123265421981</v>
      </c>
      <c r="S40" s="60">
        <f t="shared" si="16"/>
        <v>0.18464624584891892</v>
      </c>
      <c r="T40" s="60">
        <f t="shared" si="17"/>
        <v>8.935638450955093</v>
      </c>
      <c r="U40" s="60">
        <f t="shared" si="18"/>
        <v>0.2699066759970498</v>
      </c>
      <c r="V40" s="60">
        <f t="shared" si="19"/>
        <v>0.015176422183821871</v>
      </c>
      <c r="W40" s="60">
        <f t="shared" si="20"/>
        <v>-0.0031694573655378015</v>
      </c>
      <c r="X40" s="60">
        <f t="shared" si="21"/>
        <v>0.31577624678933</v>
      </c>
      <c r="Y40" s="60">
        <f t="shared" si="22"/>
        <v>0.000171033774426819</v>
      </c>
      <c r="Z40" s="60">
        <f t="shared" si="23"/>
        <v>0.00012668917066463336</v>
      </c>
      <c r="AA40" s="60">
        <f t="shared" si="24"/>
        <v>0.005744268376133582</v>
      </c>
      <c r="AB40" s="60">
        <f t="shared" si="25"/>
        <v>90.96040127141883</v>
      </c>
    </row>
    <row r="41" spans="1:28" ht="12.75">
      <c r="A41" s="12" t="s">
        <v>51</v>
      </c>
      <c r="B41" s="1">
        <f>'DATOS MENSUALES'!E282</f>
        <v>0.35239829166</v>
      </c>
      <c r="C41" s="1">
        <f>'DATOS MENSUALES'!E283</f>
        <v>1.81900113846</v>
      </c>
      <c r="D41" s="1">
        <f>'DATOS MENSUALES'!E284</f>
        <v>3.6122791404</v>
      </c>
      <c r="E41" s="1">
        <f>'DATOS MENSUALES'!E285</f>
        <v>0.42600068465</v>
      </c>
      <c r="F41" s="1">
        <f>'DATOS MENSUALES'!E286</f>
        <v>2.40945100776</v>
      </c>
      <c r="G41" s="1">
        <f>'DATOS MENSUALES'!E287</f>
        <v>1.5943197899</v>
      </c>
      <c r="H41" s="1">
        <f>'DATOS MENSUALES'!E288</f>
        <v>1.49146425533</v>
      </c>
      <c r="I41" s="1">
        <f>'DATOS MENSUALES'!E289</f>
        <v>0.36998238156</v>
      </c>
      <c r="J41" s="1">
        <f>'DATOS MENSUALES'!E290</f>
        <v>0.4509828531</v>
      </c>
      <c r="K41" s="1">
        <f>'DATOS MENSUALES'!E291</f>
        <v>0.21412015846</v>
      </c>
      <c r="L41" s="1">
        <f>'DATOS MENSUALES'!E292</f>
        <v>0.2284564975</v>
      </c>
      <c r="M41" s="1">
        <f>'DATOS MENSUALES'!E293</f>
        <v>0.33913156038</v>
      </c>
      <c r="N41" s="1">
        <f t="shared" si="11"/>
        <v>13.307587759159999</v>
      </c>
      <c r="O41" s="10"/>
      <c r="P41" s="60">
        <f t="shared" si="12"/>
        <v>0.001449220891978692</v>
      </c>
      <c r="Q41" s="60">
        <f t="shared" si="13"/>
        <v>2.184839138329892</v>
      </c>
      <c r="R41" s="60">
        <f t="shared" si="15"/>
        <v>20.39878882725748</v>
      </c>
      <c r="S41" s="60">
        <f t="shared" si="16"/>
        <v>-0.693353578785767</v>
      </c>
      <c r="T41" s="60">
        <f t="shared" si="17"/>
        <v>1.6085667490010949</v>
      </c>
      <c r="U41" s="60">
        <f t="shared" si="18"/>
        <v>0.33534007007777317</v>
      </c>
      <c r="V41" s="60">
        <f t="shared" si="19"/>
        <v>0.3611230277964311</v>
      </c>
      <c r="W41" s="60">
        <f t="shared" si="20"/>
        <v>-0.015679700836788144</v>
      </c>
      <c r="X41" s="60">
        <f t="shared" si="21"/>
        <v>0.002408217530453145</v>
      </c>
      <c r="Y41" s="60">
        <f t="shared" si="22"/>
        <v>0.00033115875515140643</v>
      </c>
      <c r="Z41" s="60">
        <f t="shared" si="23"/>
        <v>0.0004060527316262823</v>
      </c>
      <c r="AA41" s="60">
        <f t="shared" si="24"/>
        <v>0.0032012204592800826</v>
      </c>
      <c r="AB41" s="60">
        <f t="shared" si="25"/>
        <v>217.18355086396863</v>
      </c>
    </row>
    <row r="42" spans="1:28" ht="12.75">
      <c r="A42" s="12" t="s">
        <v>52</v>
      </c>
      <c r="B42" s="1">
        <f>'DATOS MENSUALES'!E294</f>
        <v>0.32143208616</v>
      </c>
      <c r="C42" s="1">
        <f>'DATOS MENSUALES'!E295</f>
        <v>0.40084693984</v>
      </c>
      <c r="D42" s="1">
        <f>'DATOS MENSUALES'!E296</f>
        <v>0.504474698</v>
      </c>
      <c r="E42" s="1">
        <f>'DATOS MENSUALES'!E297</f>
        <v>1.224838343</v>
      </c>
      <c r="F42" s="1">
        <f>'DATOS MENSUALES'!E298</f>
        <v>0.83278990347</v>
      </c>
      <c r="G42" s="1">
        <f>'DATOS MENSUALES'!E299</f>
        <v>1.51425003392</v>
      </c>
      <c r="H42" s="1">
        <f>'DATOS MENSUALES'!E300</f>
        <v>0.3010394695</v>
      </c>
      <c r="I42" s="1">
        <f>'DATOS MENSUALES'!E301</f>
        <v>0.24532469529</v>
      </c>
      <c r="J42" s="1">
        <f>'DATOS MENSUALES'!E302</f>
        <v>0.16531654896</v>
      </c>
      <c r="K42" s="1">
        <f>'DATOS MENSUALES'!E303</f>
        <v>0.17148547619</v>
      </c>
      <c r="L42" s="1">
        <f>'DATOS MENSUALES'!E304</f>
        <v>0.1949044594</v>
      </c>
      <c r="M42" s="1">
        <f>'DATOS MENSUALES'!E305</f>
        <v>0.3920172039</v>
      </c>
      <c r="N42" s="1">
        <f t="shared" si="11"/>
        <v>6.26871985763</v>
      </c>
      <c r="O42" s="10"/>
      <c r="P42" s="60">
        <f t="shared" si="12"/>
        <v>0.0005553846483290633</v>
      </c>
      <c r="Q42" s="60">
        <f t="shared" si="13"/>
        <v>-0.0017521842864353567</v>
      </c>
      <c r="R42" s="60">
        <f t="shared" si="15"/>
        <v>-0.05293041068504735</v>
      </c>
      <c r="S42" s="60">
        <f t="shared" si="16"/>
        <v>-0.0006415570829976144</v>
      </c>
      <c r="T42" s="60">
        <f t="shared" si="17"/>
        <v>-0.06641550144134817</v>
      </c>
      <c r="U42" s="60">
        <f t="shared" si="18"/>
        <v>0.23224561418148731</v>
      </c>
      <c r="V42" s="60">
        <f t="shared" si="19"/>
        <v>-0.10942603927896176</v>
      </c>
      <c r="W42" s="60">
        <f t="shared" si="20"/>
        <v>-0.05271289784823302</v>
      </c>
      <c r="X42" s="60">
        <f t="shared" si="21"/>
        <v>-0.0034860235507170674</v>
      </c>
      <c r="Y42" s="60">
        <f t="shared" si="22"/>
        <v>1.8715878831689614E-05</v>
      </c>
      <c r="Z42" s="60">
        <f t="shared" si="23"/>
        <v>6.642212338403335E-05</v>
      </c>
      <c r="AA42" s="60">
        <f t="shared" si="24"/>
        <v>0.008031918591355072</v>
      </c>
      <c r="AB42" s="60">
        <f t="shared" si="25"/>
        <v>-1.0861490387325126</v>
      </c>
    </row>
    <row r="43" spans="1:28" ht="12.75">
      <c r="A43" s="12" t="s">
        <v>53</v>
      </c>
      <c r="B43" s="1">
        <f>'DATOS MENSUALES'!E306</f>
        <v>0.47226324411</v>
      </c>
      <c r="C43" s="1">
        <f>'DATOS MENSUALES'!E307</f>
        <v>1.59218096485</v>
      </c>
      <c r="D43" s="1">
        <f>'DATOS MENSUALES'!E308</f>
        <v>2.6338131864</v>
      </c>
      <c r="E43" s="1">
        <f>'DATOS MENSUALES'!E309</f>
        <v>7.01954368758</v>
      </c>
      <c r="F43" s="1">
        <f>'DATOS MENSUALES'!E310</f>
        <v>2.59106677082</v>
      </c>
      <c r="G43" s="1">
        <f>'DATOS MENSUALES'!E311</f>
        <v>0.98987358678</v>
      </c>
      <c r="H43" s="1">
        <f>'DATOS MENSUALES'!E312</f>
        <v>1.75687178815</v>
      </c>
      <c r="I43" s="1">
        <f>'DATOS MENSUALES'!E313</f>
        <v>0.76106078436</v>
      </c>
      <c r="J43" s="1">
        <f>'DATOS MENSUALES'!E314</f>
        <v>0.87994105151</v>
      </c>
      <c r="K43" s="1">
        <f>'DATOS MENSUALES'!E315</f>
        <v>0.23158678422</v>
      </c>
      <c r="L43" s="1">
        <f>'DATOS MENSUALES'!E316</f>
        <v>0.136593967</v>
      </c>
      <c r="M43" s="1">
        <f>'DATOS MENSUALES'!E317</f>
        <v>0.22447679344</v>
      </c>
      <c r="N43" s="1">
        <f t="shared" si="11"/>
        <v>19.28927260922</v>
      </c>
      <c r="O43" s="10"/>
      <c r="P43" s="60">
        <f t="shared" si="12"/>
        <v>0.012654190464452948</v>
      </c>
      <c r="Q43" s="60">
        <f t="shared" si="13"/>
        <v>1.2277129955911101</v>
      </c>
      <c r="R43" s="60">
        <f t="shared" si="15"/>
        <v>5.395049785052943</v>
      </c>
      <c r="S43" s="60">
        <f t="shared" si="16"/>
        <v>186.01863741788475</v>
      </c>
      <c r="T43" s="60">
        <f t="shared" si="17"/>
        <v>2.478498085062497</v>
      </c>
      <c r="U43" s="60">
        <f t="shared" si="18"/>
        <v>0.0007364043987380658</v>
      </c>
      <c r="V43" s="60">
        <f t="shared" si="19"/>
        <v>0.9340794433882303</v>
      </c>
      <c r="W43" s="60">
        <f t="shared" si="20"/>
        <v>0.0027905365070706825</v>
      </c>
      <c r="X43" s="60">
        <f t="shared" si="21"/>
        <v>0.17845109584773114</v>
      </c>
      <c r="Y43" s="60">
        <f t="shared" si="22"/>
        <v>0.0006506245851162024</v>
      </c>
      <c r="Z43" s="60">
        <f t="shared" si="23"/>
        <v>-5.651278779746919E-06</v>
      </c>
      <c r="AA43" s="60">
        <f t="shared" si="24"/>
        <v>3.504676342631625E-05</v>
      </c>
      <c r="AB43" s="60">
        <f t="shared" si="25"/>
        <v>1724.8153963918305</v>
      </c>
    </row>
    <row r="44" spans="1:28" ht="12.75">
      <c r="A44" s="12" t="s">
        <v>54</v>
      </c>
      <c r="B44" s="1">
        <f>'DATOS MENSUALES'!E318</f>
        <v>0.75522940719</v>
      </c>
      <c r="C44" s="1">
        <f>'DATOS MENSUALES'!E319</f>
        <v>2.24267208232</v>
      </c>
      <c r="D44" s="1">
        <f>'DATOS MENSUALES'!E320</f>
        <v>0.668676693</v>
      </c>
      <c r="E44" s="1">
        <f>'DATOS MENSUALES'!E321</f>
        <v>1.39993232379</v>
      </c>
      <c r="F44" s="1">
        <f>'DATOS MENSUALES'!E322</f>
        <v>1.0782348948</v>
      </c>
      <c r="G44" s="1">
        <f>'DATOS MENSUALES'!E323</f>
        <v>0.85138934202</v>
      </c>
      <c r="H44" s="1">
        <f>'DATOS MENSUALES'!E324</f>
        <v>0.60365250566</v>
      </c>
      <c r="I44" s="1">
        <f>'DATOS MENSUALES'!E325</f>
        <v>1.08103859175</v>
      </c>
      <c r="J44" s="1">
        <f>'DATOS MENSUALES'!E326</f>
        <v>0.3334009705</v>
      </c>
      <c r="K44" s="1">
        <f>'DATOS MENSUALES'!E327</f>
        <v>0.20223613661</v>
      </c>
      <c r="L44" s="1">
        <f>'DATOS MENSUALES'!E328</f>
        <v>0.21561362514</v>
      </c>
      <c r="M44" s="1">
        <f>'DATOS MENSUALES'!E329</f>
        <v>0.16583394425</v>
      </c>
      <c r="N44" s="1">
        <f t="shared" si="11"/>
        <v>9.59791051703</v>
      </c>
      <c r="O44" s="10"/>
      <c r="P44" s="60">
        <f t="shared" si="12"/>
        <v>0.13738486855560572</v>
      </c>
      <c r="Q44" s="60">
        <f t="shared" si="13"/>
        <v>5.099709275021825</v>
      </c>
      <c r="R44" s="60">
        <f t="shared" si="15"/>
        <v>-0.009428982378170546</v>
      </c>
      <c r="S44" s="60">
        <f t="shared" si="16"/>
        <v>0.0007013338617544001</v>
      </c>
      <c r="T44" s="60">
        <f t="shared" si="17"/>
        <v>-0.004059650206022542</v>
      </c>
      <c r="U44" s="60">
        <f t="shared" si="18"/>
        <v>-0.00011184475107603197</v>
      </c>
      <c r="V44" s="60">
        <f t="shared" si="19"/>
        <v>-0.005423402060924843</v>
      </c>
      <c r="W44" s="60">
        <f t="shared" si="20"/>
        <v>0.09782231043128684</v>
      </c>
      <c r="X44" s="60">
        <f t="shared" si="21"/>
        <v>4.457373490385628E-06</v>
      </c>
      <c r="Y44" s="60">
        <f t="shared" si="22"/>
        <v>0.00018814236394505405</v>
      </c>
      <c r="Z44" s="60">
        <f t="shared" si="23"/>
        <v>0.00022930565554692576</v>
      </c>
      <c r="AA44" s="60">
        <f t="shared" si="24"/>
        <v>-1.7409470922132973E-05</v>
      </c>
      <c r="AB44" s="60">
        <f t="shared" si="25"/>
        <v>12.187032687122882</v>
      </c>
    </row>
    <row r="45" spans="1:28" ht="12.75">
      <c r="A45" s="12" t="s">
        <v>55</v>
      </c>
      <c r="B45" s="1">
        <f>'DATOS MENSUALES'!E330</f>
        <v>0.39027900978</v>
      </c>
      <c r="C45" s="1">
        <f>'DATOS MENSUALES'!E331</f>
        <v>1.329808452</v>
      </c>
      <c r="D45" s="1">
        <f>'DATOS MENSUALES'!E332</f>
        <v>0.88408133056</v>
      </c>
      <c r="E45" s="1">
        <f>'DATOS MENSUALES'!E333</f>
        <v>0.55412590489</v>
      </c>
      <c r="F45" s="1">
        <f>'DATOS MENSUALES'!E334</f>
        <v>1.3613954976</v>
      </c>
      <c r="G45" s="1">
        <f>'DATOS MENSUALES'!E335</f>
        <v>1.1077820202</v>
      </c>
      <c r="H45" s="1">
        <f>'DATOS MENSUALES'!E336</f>
        <v>0.90554861011</v>
      </c>
      <c r="I45" s="1">
        <f>'DATOS MENSUALES'!E337</f>
        <v>1.28559650384</v>
      </c>
      <c r="J45" s="1">
        <f>'DATOS MENSUALES'!E338</f>
        <v>0.31127863875</v>
      </c>
      <c r="K45" s="1">
        <f>'DATOS MENSUALES'!E339</f>
        <v>0.22515160278</v>
      </c>
      <c r="L45" s="1">
        <f>'DATOS MENSUALES'!E340</f>
        <v>0.23656299806</v>
      </c>
      <c r="M45" s="1">
        <f>'DATOS MENSUALES'!E341</f>
        <v>0.3168975069</v>
      </c>
      <c r="N45" s="1">
        <f t="shared" si="11"/>
        <v>8.908508075470001</v>
      </c>
      <c r="O45" s="10"/>
      <c r="P45" s="60">
        <f t="shared" si="12"/>
        <v>0.003446068520045841</v>
      </c>
      <c r="Q45" s="60">
        <f t="shared" si="13"/>
        <v>0.5283063322605089</v>
      </c>
      <c r="R45" s="60">
        <f t="shared" si="15"/>
        <v>7.108811277514049E-08</v>
      </c>
      <c r="S45" s="60">
        <f t="shared" si="16"/>
        <v>-0.4337287416820964</v>
      </c>
      <c r="T45" s="60">
        <f t="shared" si="17"/>
        <v>0.0018898512112931027</v>
      </c>
      <c r="U45" s="60">
        <f t="shared" si="18"/>
        <v>0.00902647095903783</v>
      </c>
      <c r="V45" s="60">
        <f t="shared" si="19"/>
        <v>0.0020100107685649903</v>
      </c>
      <c r="W45" s="60">
        <f t="shared" si="20"/>
        <v>0.2945079830316438</v>
      </c>
      <c r="X45" s="60">
        <f t="shared" si="21"/>
        <v>-1.8180153721195365E-07</v>
      </c>
      <c r="Y45" s="60">
        <f t="shared" si="22"/>
        <v>0.0005161674003626731</v>
      </c>
      <c r="Z45" s="60">
        <f t="shared" si="23"/>
        <v>0.000554539299667509</v>
      </c>
      <c r="AA45" s="60">
        <f t="shared" si="24"/>
        <v>0.0019599738474096935</v>
      </c>
      <c r="AB45" s="60">
        <f t="shared" si="25"/>
        <v>4.18775512932939</v>
      </c>
    </row>
    <row r="46" spans="1:28" ht="12.75">
      <c r="A46" s="12" t="s">
        <v>56</v>
      </c>
      <c r="B46" s="1">
        <f>'DATOS MENSUALES'!E342</f>
        <v>0.20735802513</v>
      </c>
      <c r="C46" s="1">
        <f>'DATOS MENSUALES'!E343</f>
        <v>0.52294044741</v>
      </c>
      <c r="D46" s="1">
        <f>'DATOS MENSUALES'!E344</f>
        <v>1.42906564636</v>
      </c>
      <c r="E46" s="1">
        <f>'DATOS MENSUALES'!E345</f>
        <v>0.96652038186</v>
      </c>
      <c r="F46" s="1">
        <f>'DATOS MENSUALES'!E346</f>
        <v>0.54164554467</v>
      </c>
      <c r="G46" s="1">
        <f>'DATOS MENSUALES'!E347</f>
        <v>3.58889993608</v>
      </c>
      <c r="H46" s="1">
        <f>'DATOS MENSUALES'!E348</f>
        <v>0.7092043308</v>
      </c>
      <c r="I46" s="1">
        <f>'DATOS MENSUALES'!E349</f>
        <v>1.82623462153</v>
      </c>
      <c r="J46" s="1">
        <f>'DATOS MENSUALES'!E350</f>
        <v>0.63932707342</v>
      </c>
      <c r="K46" s="1">
        <f>'DATOS MENSUALES'!E351</f>
        <v>0.23006674248</v>
      </c>
      <c r="L46" s="1">
        <f>'DATOS MENSUALES'!E352</f>
        <v>0.1490740745</v>
      </c>
      <c r="M46" s="1">
        <f>'DATOS MENSUALES'!E353</f>
        <v>0.43680518098</v>
      </c>
      <c r="N46" s="1">
        <f t="shared" si="11"/>
        <v>11.24714200522</v>
      </c>
      <c r="O46" s="10"/>
      <c r="P46" s="60">
        <f t="shared" si="12"/>
        <v>-3.238678622813916E-05</v>
      </c>
      <c r="Q46" s="60">
        <f t="shared" si="13"/>
        <v>3.6258443488459243E-09</v>
      </c>
      <c r="R46" s="60">
        <f t="shared" si="15"/>
        <v>0.16558386984958684</v>
      </c>
      <c r="S46" s="60">
        <f t="shared" si="16"/>
        <v>-0.0409085573733244</v>
      </c>
      <c r="T46" s="60">
        <f t="shared" si="17"/>
        <v>-0.3373201615678854</v>
      </c>
      <c r="U46" s="60">
        <f t="shared" si="18"/>
        <v>19.45056873866848</v>
      </c>
      <c r="V46" s="60">
        <f t="shared" si="19"/>
        <v>-0.0003450962292632732</v>
      </c>
      <c r="W46" s="60">
        <f t="shared" si="20"/>
        <v>1.7538789629451899</v>
      </c>
      <c r="X46" s="60">
        <f t="shared" si="21"/>
        <v>0.03350566117179831</v>
      </c>
      <c r="Y46" s="60">
        <f t="shared" si="22"/>
        <v>0.0006169819693028517</v>
      </c>
      <c r="Z46" s="60">
        <f t="shared" si="23"/>
        <v>-1.5159089786570078E-07</v>
      </c>
      <c r="AA46" s="60">
        <f t="shared" si="24"/>
        <v>0.014715781361101103</v>
      </c>
      <c r="AB46" s="60">
        <f t="shared" si="25"/>
        <v>61.65295843336227</v>
      </c>
    </row>
    <row r="47" spans="1:28" ht="12.75">
      <c r="A47" s="12" t="s">
        <v>57</v>
      </c>
      <c r="B47" s="1">
        <f>'DATOS MENSUALES'!E354</f>
        <v>0.29594979729</v>
      </c>
      <c r="C47" s="1">
        <f>'DATOS MENSUALES'!E355</f>
        <v>0.48849049593</v>
      </c>
      <c r="D47" s="1">
        <f>'DATOS MENSUALES'!E356</f>
        <v>0.6429893656</v>
      </c>
      <c r="E47" s="1">
        <f>'DATOS MENSUALES'!E357</f>
        <v>2.19825511686</v>
      </c>
      <c r="F47" s="1">
        <f>'DATOS MENSUALES'!E358</f>
        <v>0.79374335544</v>
      </c>
      <c r="G47" s="1">
        <f>'DATOS MENSUALES'!E359</f>
        <v>0.5623488808</v>
      </c>
      <c r="H47" s="1">
        <f>'DATOS MENSUALES'!E360</f>
        <v>0.37702976584</v>
      </c>
      <c r="I47" s="1">
        <f>'DATOS MENSUALES'!E361</f>
        <v>0.77407792105</v>
      </c>
      <c r="J47" s="1">
        <f>'DATOS MENSUALES'!E362</f>
        <v>0.32403352087</v>
      </c>
      <c r="K47" s="1">
        <f>'DATOS MENSUALES'!E363</f>
        <v>0.20911641005</v>
      </c>
      <c r="L47" s="1">
        <f>'DATOS MENSUALES'!E364</f>
        <v>0.22882057152</v>
      </c>
      <c r="M47" s="1">
        <f>'DATOS MENSUALES'!E365</f>
        <v>0.26036433456</v>
      </c>
      <c r="N47" s="1">
        <f t="shared" si="11"/>
        <v>7.15521953581</v>
      </c>
      <c r="O47" s="10"/>
      <c r="P47" s="60">
        <f t="shared" si="12"/>
        <v>0.00018244199439570723</v>
      </c>
      <c r="Q47" s="60">
        <f t="shared" si="13"/>
        <v>-3.5655709453489774E-05</v>
      </c>
      <c r="R47" s="60">
        <f t="shared" si="15"/>
        <v>-0.013303534255572161</v>
      </c>
      <c r="S47" s="60">
        <f t="shared" si="16"/>
        <v>0.6982643805555503</v>
      </c>
      <c r="T47" s="60">
        <f t="shared" si="17"/>
        <v>-0.08753833641305238</v>
      </c>
      <c r="U47" s="60">
        <f t="shared" si="18"/>
        <v>-0.03834810684498635</v>
      </c>
      <c r="V47" s="60">
        <f t="shared" si="19"/>
        <v>-0.06511855444968022</v>
      </c>
      <c r="W47" s="60">
        <f t="shared" si="20"/>
        <v>0.003638346772869379</v>
      </c>
      <c r="X47" s="60">
        <f t="shared" si="21"/>
        <v>3.563844894438369E-07</v>
      </c>
      <c r="Y47" s="60">
        <f t="shared" si="22"/>
        <v>0.000264377799233718</v>
      </c>
      <c r="Z47" s="60">
        <f t="shared" si="23"/>
        <v>0.0004120713858154054</v>
      </c>
      <c r="AA47" s="60">
        <f t="shared" si="24"/>
        <v>0.00032300911775558233</v>
      </c>
      <c r="AB47" s="60">
        <f t="shared" si="25"/>
        <v>-0.0028289082324014906</v>
      </c>
    </row>
    <row r="48" spans="1:28" ht="12.75">
      <c r="A48" s="12" t="s">
        <v>58</v>
      </c>
      <c r="B48" s="1">
        <f>'DATOS MENSUALES'!E366</f>
        <v>0.15921649575</v>
      </c>
      <c r="C48" s="1">
        <f>'DATOS MENSUALES'!E367</f>
        <v>0.50228327728</v>
      </c>
      <c r="D48" s="1">
        <f>'DATOS MENSUALES'!E368</f>
        <v>0.8354869341</v>
      </c>
      <c r="E48" s="1">
        <f>'DATOS MENSUALES'!E369</f>
        <v>1.21203621655</v>
      </c>
      <c r="F48" s="1">
        <f>'DATOS MENSUALES'!E370</f>
        <v>0.3841099353</v>
      </c>
      <c r="G48" s="1">
        <f>'DATOS MENSUALES'!E371</f>
        <v>0.514281027</v>
      </c>
      <c r="H48" s="1">
        <f>'DATOS MENSUALES'!E372</f>
        <v>0.88073146056</v>
      </c>
      <c r="I48" s="1">
        <f>'DATOS MENSUALES'!E373</f>
        <v>1.45132810104</v>
      </c>
      <c r="J48" s="1">
        <f>'DATOS MENSUALES'!E374</f>
        <v>0.8518775268</v>
      </c>
      <c r="K48" s="1">
        <f>'DATOS MENSUALES'!E375</f>
        <v>0.15386800764</v>
      </c>
      <c r="L48" s="1">
        <f>'DATOS MENSUALES'!E376</f>
        <v>0.19122051746</v>
      </c>
      <c r="M48" s="1">
        <f>'DATOS MENSUALES'!E377</f>
        <v>0.24994565379</v>
      </c>
      <c r="N48" s="1">
        <f t="shared" si="11"/>
        <v>7.386385153270001</v>
      </c>
      <c r="O48" s="10"/>
      <c r="P48" s="60">
        <f t="shared" si="12"/>
        <v>-0.0005123255473650134</v>
      </c>
      <c r="Q48" s="60">
        <f t="shared" si="13"/>
        <v>-6.990761352116524E-06</v>
      </c>
      <c r="R48" s="60">
        <f t="shared" si="15"/>
        <v>-8.783548489358827E-05</v>
      </c>
      <c r="S48" s="60">
        <f t="shared" si="16"/>
        <v>-0.0009717506334689966</v>
      </c>
      <c r="T48" s="60">
        <f t="shared" si="17"/>
        <v>-0.6220709378169393</v>
      </c>
      <c r="U48" s="60">
        <f t="shared" si="18"/>
        <v>-0.05719517817274756</v>
      </c>
      <c r="V48" s="60">
        <f t="shared" si="19"/>
        <v>0.0010421225319033802</v>
      </c>
      <c r="W48" s="60">
        <f t="shared" si="20"/>
        <v>0.5739687352162148</v>
      </c>
      <c r="X48" s="60">
        <f t="shared" si="21"/>
        <v>0.1530736215164026</v>
      </c>
      <c r="Y48" s="60">
        <f t="shared" si="22"/>
        <v>7.128089525870777E-07</v>
      </c>
      <c r="Z48" s="60">
        <f t="shared" si="23"/>
        <v>4.9894687757232675E-05</v>
      </c>
      <c r="AA48" s="60">
        <f t="shared" si="24"/>
        <v>0.00019707726940968104</v>
      </c>
      <c r="AB48" s="60">
        <f t="shared" si="25"/>
        <v>0.0007226094750718133</v>
      </c>
    </row>
    <row r="49" spans="1:28" ht="12.75">
      <c r="A49" s="12" t="s">
        <v>59</v>
      </c>
      <c r="B49" s="1">
        <f>'DATOS MENSUALES'!E378</f>
        <v>0.18114143788</v>
      </c>
      <c r="C49" s="1">
        <f>'DATOS MENSUALES'!E379</f>
        <v>0.38468373615</v>
      </c>
      <c r="D49" s="1">
        <f>'DATOS MENSUALES'!E380</f>
        <v>0.4271346141</v>
      </c>
      <c r="E49" s="1">
        <f>'DATOS MENSUALES'!E381</f>
        <v>0.5793594288</v>
      </c>
      <c r="F49" s="1">
        <f>'DATOS MENSUALES'!E382</f>
        <v>3.65718343168</v>
      </c>
      <c r="G49" s="1">
        <f>'DATOS MENSUALES'!E383</f>
        <v>2.29901138663</v>
      </c>
      <c r="H49" s="1">
        <f>'DATOS MENSUALES'!E384</f>
        <v>0.6814961225</v>
      </c>
      <c r="I49" s="1">
        <f>'DATOS MENSUALES'!E385</f>
        <v>0.69780729668</v>
      </c>
      <c r="J49" s="1">
        <f>'DATOS MENSUALES'!E386</f>
        <v>0.32753183216</v>
      </c>
      <c r="K49" s="1">
        <f>'DATOS MENSUALES'!E387</f>
        <v>0.30068181738</v>
      </c>
      <c r="L49" s="1">
        <f>'DATOS MENSUALES'!E388</f>
        <v>0.36177814481</v>
      </c>
      <c r="M49" s="1">
        <f>'DATOS MENSUALES'!E389</f>
        <v>0.39869047544</v>
      </c>
      <c r="N49" s="1">
        <f t="shared" si="11"/>
        <v>10.29649972421</v>
      </c>
      <c r="O49" s="10"/>
      <c r="P49" s="60">
        <f t="shared" si="12"/>
        <v>-0.00019604203743439147</v>
      </c>
      <c r="Q49" s="60">
        <f t="shared" si="13"/>
        <v>-0.0025556435548227054</v>
      </c>
      <c r="R49" s="60">
        <f t="shared" si="15"/>
        <v>-0.0928391810019961</v>
      </c>
      <c r="S49" s="60">
        <f t="shared" si="16"/>
        <v>-0.39178309979511117</v>
      </c>
      <c r="T49" s="60">
        <f t="shared" si="17"/>
        <v>14.162357353055818</v>
      </c>
      <c r="U49" s="60">
        <f t="shared" si="18"/>
        <v>2.7407172227789953</v>
      </c>
      <c r="V49" s="60">
        <f t="shared" si="19"/>
        <v>-0.0009368917312639584</v>
      </c>
      <c r="W49" s="60">
        <f t="shared" si="20"/>
        <v>0.0004660885725985353</v>
      </c>
      <c r="X49" s="60">
        <f t="shared" si="21"/>
        <v>1.1870438706424975E-06</v>
      </c>
      <c r="Y49" s="60">
        <f t="shared" si="22"/>
        <v>0.0037779516623776305</v>
      </c>
      <c r="Z49" s="60">
        <f t="shared" si="23"/>
        <v>0.008917656115480658</v>
      </c>
      <c r="AA49" s="60">
        <f t="shared" si="24"/>
        <v>0.008861891974437092</v>
      </c>
      <c r="AB49" s="60">
        <f t="shared" si="25"/>
        <v>26.995972182526273</v>
      </c>
    </row>
    <row r="50" spans="1:28" ht="12.75">
      <c r="A50" s="12" t="s">
        <v>60</v>
      </c>
      <c r="B50" s="1">
        <f>'DATOS MENSUALES'!E390</f>
        <v>0.49856354792</v>
      </c>
      <c r="C50" s="1">
        <f>'DATOS MENSUALES'!E391</f>
        <v>0.90111341967</v>
      </c>
      <c r="D50" s="1">
        <f>'DATOS MENSUALES'!E392</f>
        <v>1.29250709945</v>
      </c>
      <c r="E50" s="1">
        <f>'DATOS MENSUALES'!E393</f>
        <v>0.71077209304</v>
      </c>
      <c r="F50" s="1">
        <f>'DATOS MENSUALES'!E394</f>
        <v>0.56746038903</v>
      </c>
      <c r="G50" s="1">
        <f>'DATOS MENSUALES'!E395</f>
        <v>0.44280144366</v>
      </c>
      <c r="H50" s="1">
        <f>'DATOS MENSUALES'!E396</f>
        <v>0.22961317106</v>
      </c>
      <c r="I50" s="1">
        <f>'DATOS MENSUALES'!E397</f>
        <v>0.306628652</v>
      </c>
      <c r="J50" s="1">
        <f>'DATOS MENSUALES'!E398</f>
        <v>0.4405591936</v>
      </c>
      <c r="K50" s="1">
        <f>'DATOS MENSUALES'!E399</f>
        <v>0.18675038853</v>
      </c>
      <c r="L50" s="1">
        <f>'DATOS MENSUALES'!E400</f>
        <v>0.188153198</v>
      </c>
      <c r="M50" s="1">
        <f>'DATOS MENSUALES'!E401</f>
        <v>0.17832545466</v>
      </c>
      <c r="N50" s="1">
        <f aca="true" t="shared" si="26" ref="N50:N81">SUM(B50:M50)</f>
        <v>5.94324805062</v>
      </c>
      <c r="O50" s="10"/>
      <c r="P50" s="60">
        <f aca="true" t="shared" si="27" ref="P50:P83">(B50-B$6)^3</f>
        <v>0.017440494051249728</v>
      </c>
      <c r="Q50" s="60">
        <f aca="true" t="shared" si="28" ref="Q50:Q83">(C50-C$6)^3</f>
        <v>0.05474614341693016</v>
      </c>
      <c r="R50" s="60">
        <f t="shared" si="15"/>
        <v>0.07022432334391943</v>
      </c>
      <c r="S50" s="60">
        <f t="shared" si="16"/>
        <v>-0.2163387235971757</v>
      </c>
      <c r="T50" s="60">
        <f t="shared" si="17"/>
        <v>-0.30116691340543633</v>
      </c>
      <c r="U50" s="60">
        <f t="shared" si="18"/>
        <v>-0.09529899654809229</v>
      </c>
      <c r="V50" s="60">
        <f t="shared" si="19"/>
        <v>-0.1661332419928132</v>
      </c>
      <c r="W50" s="60">
        <f t="shared" si="20"/>
        <v>-0.030854295580122832</v>
      </c>
      <c r="X50" s="60">
        <f t="shared" si="21"/>
        <v>0.001888945675013471</v>
      </c>
      <c r="Y50" s="60">
        <f t="shared" si="22"/>
        <v>7.311460581916418E-05</v>
      </c>
      <c r="Z50" s="60">
        <f t="shared" si="23"/>
        <v>3.843349287801423E-05</v>
      </c>
      <c r="AA50" s="60">
        <f t="shared" si="24"/>
        <v>-2.4201984918590484E-06</v>
      </c>
      <c r="AB50" s="60">
        <f t="shared" si="25"/>
        <v>-2.4790160799590013</v>
      </c>
    </row>
    <row r="51" spans="1:28" ht="12.75">
      <c r="A51" s="12" t="s">
        <v>61</v>
      </c>
      <c r="B51" s="1">
        <f>'DATOS MENSUALES'!E402</f>
        <v>0.24540645233</v>
      </c>
      <c r="C51" s="1">
        <f>'DATOS MENSUALES'!E403</f>
        <v>0.38236212024</v>
      </c>
      <c r="D51" s="1">
        <f>'DATOS MENSUALES'!E404</f>
        <v>0.62815767387</v>
      </c>
      <c r="E51" s="1">
        <f>'DATOS MENSUALES'!E405</f>
        <v>1.41464480212</v>
      </c>
      <c r="F51" s="1">
        <f>'DATOS MENSUALES'!E406</f>
        <v>1.85616535455</v>
      </c>
      <c r="G51" s="1">
        <f>'DATOS MENSUALES'!E407</f>
        <v>1.2878016411</v>
      </c>
      <c r="H51" s="1">
        <f>'DATOS MENSUALES'!E408</f>
        <v>0.6896433531</v>
      </c>
      <c r="I51" s="1">
        <f>'DATOS MENSUALES'!E409</f>
        <v>0.42358438308</v>
      </c>
      <c r="J51" s="1">
        <f>'DATOS MENSUALES'!E410</f>
        <v>0.21646940832</v>
      </c>
      <c r="K51" s="1">
        <f>'DATOS MENSUALES'!E411</f>
        <v>0.22034962159</v>
      </c>
      <c r="L51" s="1">
        <f>'DATOS MENSUALES'!E412</f>
        <v>0.23133559482</v>
      </c>
      <c r="M51" s="1">
        <f>'DATOS MENSUALES'!E413</f>
        <v>0.1771247366</v>
      </c>
      <c r="N51" s="1">
        <f t="shared" si="26"/>
        <v>7.773045141719999</v>
      </c>
      <c r="O51" s="10"/>
      <c r="P51" s="60">
        <f t="shared" si="27"/>
        <v>2.3522842334481673E-07</v>
      </c>
      <c r="Q51" s="60">
        <f t="shared" si="28"/>
        <v>-0.0026880570523987886</v>
      </c>
      <c r="R51" s="60">
        <f aca="true" t="shared" si="29" ref="R51:R83">(D51-D$6)^3</f>
        <v>-0.015961346215181457</v>
      </c>
      <c r="S51" s="60">
        <f aca="true" t="shared" si="30" ref="S51:S83">(E51-E$6)^3</f>
        <v>0.0011106227433560064</v>
      </c>
      <c r="T51" s="60">
        <f aca="true" t="shared" si="31" ref="T51:AB79">(F51-F$6)^3</f>
        <v>0.2364935704841553</v>
      </c>
      <c r="U51" s="60">
        <f t="shared" si="31"/>
        <v>0.05851579402172173</v>
      </c>
      <c r="V51" s="60">
        <f t="shared" si="31"/>
        <v>-0.0007218136621749172</v>
      </c>
      <c r="W51" s="60">
        <f t="shared" si="31"/>
        <v>-0.007609267351981013</v>
      </c>
      <c r="X51" s="60">
        <f t="shared" si="31"/>
        <v>-0.0010142941993161096</v>
      </c>
      <c r="Y51" s="60">
        <f t="shared" si="31"/>
        <v>0.00042890815438560313</v>
      </c>
      <c r="Z51" s="60">
        <f t="shared" si="31"/>
        <v>0.00045528032864585865</v>
      </c>
      <c r="AA51" s="60">
        <f t="shared" si="31"/>
        <v>-3.1293260842613554E-06</v>
      </c>
      <c r="AB51" s="60">
        <f t="shared" si="31"/>
        <v>0.10811973001565658</v>
      </c>
    </row>
    <row r="52" spans="1:28" ht="12.75">
      <c r="A52" s="12" t="s">
        <v>62</v>
      </c>
      <c r="B52" s="1">
        <f>'DATOS MENSUALES'!E414</f>
        <v>0.22628122822</v>
      </c>
      <c r="C52" s="1">
        <f>'DATOS MENSUALES'!E415</f>
        <v>0.36205377003</v>
      </c>
      <c r="D52" s="1">
        <f>'DATOS MENSUALES'!E416</f>
        <v>0.27562500084</v>
      </c>
      <c r="E52" s="1">
        <f>'DATOS MENSUALES'!E417</f>
        <v>0.7906853451</v>
      </c>
      <c r="F52" s="1">
        <f>'DATOS MENSUALES'!E418</f>
        <v>0.58173090456</v>
      </c>
      <c r="G52" s="1">
        <f>'DATOS MENSUALES'!E419</f>
        <v>0.75167639758</v>
      </c>
      <c r="H52" s="1">
        <f>'DATOS MENSUALES'!E420</f>
        <v>0.772086909</v>
      </c>
      <c r="I52" s="1">
        <f>'DATOS MENSUALES'!E421</f>
        <v>0.85417888325</v>
      </c>
      <c r="J52" s="1">
        <f>'DATOS MENSUALES'!E422</f>
        <v>1.05377552026</v>
      </c>
      <c r="K52" s="1">
        <f>'DATOS MENSUALES'!E423</f>
        <v>0.1454383455</v>
      </c>
      <c r="L52" s="1">
        <f>'DATOS MENSUALES'!E424</f>
        <v>0.21856946774</v>
      </c>
      <c r="M52" s="1">
        <f>'DATOS MENSUALES'!E425</f>
        <v>0.25034507288</v>
      </c>
      <c r="N52" s="1">
        <f t="shared" si="26"/>
        <v>6.28244684496</v>
      </c>
      <c r="O52" s="10"/>
      <c r="P52" s="60">
        <f t="shared" si="27"/>
        <v>-2.1728642283589194E-06</v>
      </c>
      <c r="Q52" s="60">
        <f t="shared" si="28"/>
        <v>-0.004046312974047663</v>
      </c>
      <c r="R52" s="60">
        <f t="shared" si="29"/>
        <v>-0.22069247994144783</v>
      </c>
      <c r="S52" s="60">
        <f t="shared" si="30"/>
        <v>-0.1409329060468848</v>
      </c>
      <c r="T52" s="60">
        <f t="shared" si="31"/>
        <v>-0.28233821656689734</v>
      </c>
      <c r="U52" s="60">
        <f t="shared" si="31"/>
        <v>-0.0032347991845953473</v>
      </c>
      <c r="V52" s="60">
        <f t="shared" si="31"/>
        <v>-3.826149450620761E-07</v>
      </c>
      <c r="W52" s="60">
        <f t="shared" si="31"/>
        <v>0.012797321891682964</v>
      </c>
      <c r="X52" s="60">
        <f t="shared" si="31"/>
        <v>0.400041680750675</v>
      </c>
      <c r="Y52" s="60">
        <f t="shared" si="31"/>
        <v>1.2742190717287204E-10</v>
      </c>
      <c r="Z52" s="60">
        <f t="shared" si="31"/>
        <v>0.0002641567697603779</v>
      </c>
      <c r="AA52" s="60">
        <f t="shared" si="31"/>
        <v>0.00020116314523336505</v>
      </c>
      <c r="AB52" s="60">
        <f t="shared" si="31"/>
        <v>-1.0432141557770733</v>
      </c>
    </row>
    <row r="53" spans="1:28" ht="12.75">
      <c r="A53" s="12" t="s">
        <v>63</v>
      </c>
      <c r="B53" s="1">
        <f>'DATOS MENSUALES'!E426</f>
        <v>0.17339931411</v>
      </c>
      <c r="C53" s="1">
        <f>'DATOS MENSUALES'!E427</f>
        <v>0.31253800606</v>
      </c>
      <c r="D53" s="1">
        <f>'DATOS MENSUALES'!E428</f>
        <v>0.59824516196</v>
      </c>
      <c r="E53" s="1">
        <f>'DATOS MENSUALES'!E429</f>
        <v>0.21081048099</v>
      </c>
      <c r="F53" s="1">
        <f>'DATOS MENSUALES'!E430</f>
        <v>0.27885589611</v>
      </c>
      <c r="G53" s="1">
        <f>'DATOS MENSUALES'!E431</f>
        <v>0.3717917687</v>
      </c>
      <c r="H53" s="1">
        <f>'DATOS MENSUALES'!E432</f>
        <v>0.53027152656</v>
      </c>
      <c r="I53" s="1">
        <f>'DATOS MENSUALES'!E433</f>
        <v>0.2064032685</v>
      </c>
      <c r="J53" s="1">
        <f>'DATOS MENSUALES'!E434</f>
        <v>0.08044843032</v>
      </c>
      <c r="K53" s="1">
        <f>'DATOS MENSUALES'!E435</f>
        <v>0.18846291752</v>
      </c>
      <c r="L53" s="1">
        <f>'DATOS MENSUALES'!E436</f>
        <v>0.179320113</v>
      </c>
      <c r="M53" s="1">
        <f>'DATOS MENSUALES'!E437</f>
        <v>0.21740069205</v>
      </c>
      <c r="N53" s="1">
        <f t="shared" si="26"/>
        <v>3.3479475758800006</v>
      </c>
      <c r="O53" s="10"/>
      <c r="P53" s="60">
        <f t="shared" si="27"/>
        <v>-0.0002853339011449296</v>
      </c>
      <c r="Q53" s="60">
        <f t="shared" si="28"/>
        <v>-0.009111801915268836</v>
      </c>
      <c r="R53" s="60">
        <f t="shared" si="29"/>
        <v>-0.022352758124013807</v>
      </c>
      <c r="S53" s="60">
        <f t="shared" si="30"/>
        <v>-1.3319987945241338</v>
      </c>
      <c r="T53" s="60">
        <f t="shared" si="31"/>
        <v>-0.8817100291528424</v>
      </c>
      <c r="U53" s="60">
        <f t="shared" si="31"/>
        <v>-0.14701247369479148</v>
      </c>
      <c r="V53" s="60">
        <f t="shared" si="31"/>
        <v>-0.015452224896300154</v>
      </c>
      <c r="W53" s="60">
        <f t="shared" si="31"/>
        <v>-0.07089138317053692</v>
      </c>
      <c r="X53" s="60">
        <f t="shared" si="31"/>
        <v>-0.013227171532555818</v>
      </c>
      <c r="Y53" s="60">
        <f t="shared" si="31"/>
        <v>8.24706792324217E-05</v>
      </c>
      <c r="Z53" s="60">
        <f t="shared" si="31"/>
        <v>1.546435515668337E-05</v>
      </c>
      <c r="AA53" s="60">
        <f t="shared" si="31"/>
        <v>1.6873982067455792E-05</v>
      </c>
      <c r="AB53" s="60">
        <f t="shared" si="31"/>
        <v>-61.56910768255733</v>
      </c>
    </row>
    <row r="54" spans="1:28" ht="12.75">
      <c r="A54" s="12" t="s">
        <v>64</v>
      </c>
      <c r="B54" s="1">
        <f>'DATOS MENSUALES'!E438</f>
        <v>0.36045690954</v>
      </c>
      <c r="C54" s="1">
        <f>'DATOS MENSUALES'!E439</f>
        <v>1.16832013035</v>
      </c>
      <c r="D54" s="1">
        <f>'DATOS MENSUALES'!E440</f>
        <v>1.12532683928</v>
      </c>
      <c r="E54" s="1">
        <f>'DATOS MENSUALES'!E441</f>
        <v>4.0076568858</v>
      </c>
      <c r="F54" s="1">
        <f>'DATOS MENSUALES'!E442</f>
        <v>2.73681199741</v>
      </c>
      <c r="G54" s="1">
        <f>'DATOS MENSUALES'!E443</f>
        <v>0.83742211905</v>
      </c>
      <c r="H54" s="1">
        <f>'DATOS MENSUALES'!E444</f>
        <v>0.57198957595</v>
      </c>
      <c r="I54" s="1">
        <f>'DATOS MENSUALES'!E445</f>
        <v>0.9867728358</v>
      </c>
      <c r="J54" s="1">
        <f>'DATOS MENSUALES'!E446</f>
        <v>1.12608392238</v>
      </c>
      <c r="K54" s="1">
        <f>'DATOS MENSUALES'!E447</f>
        <v>0.428583512</v>
      </c>
      <c r="L54" s="1">
        <f>'DATOS MENSUALES'!E448</f>
        <v>0.23309787501</v>
      </c>
      <c r="M54" s="1">
        <f>'DATOS MENSUALES'!E449</f>
        <v>0.22746881833</v>
      </c>
      <c r="N54" s="1">
        <f t="shared" si="26"/>
        <v>13.8099914209</v>
      </c>
      <c r="O54" s="10"/>
      <c r="P54" s="60">
        <f t="shared" si="27"/>
        <v>0.0017813942498480985</v>
      </c>
      <c r="Q54" s="60">
        <f t="shared" si="28"/>
        <v>0.2707344977765389</v>
      </c>
      <c r="R54" s="60">
        <f t="shared" si="29"/>
        <v>0.014776111801790462</v>
      </c>
      <c r="S54" s="60">
        <f t="shared" si="30"/>
        <v>19.60811002897552</v>
      </c>
      <c r="T54" s="60">
        <f t="shared" si="31"/>
        <v>3.368603791228967</v>
      </c>
      <c r="U54" s="60">
        <f t="shared" si="31"/>
        <v>-0.00024003633157508448</v>
      </c>
      <c r="V54" s="60">
        <f t="shared" si="31"/>
        <v>-0.008915721978992567</v>
      </c>
      <c r="W54" s="60">
        <f t="shared" si="31"/>
        <v>0.04922872431682846</v>
      </c>
      <c r="X54" s="60">
        <f t="shared" si="31"/>
        <v>0.5297506343922562</v>
      </c>
      <c r="Y54" s="60">
        <f t="shared" si="31"/>
        <v>0.02282132731817384</v>
      </c>
      <c r="Z54" s="60">
        <f t="shared" si="31"/>
        <v>0.00048729085807199446</v>
      </c>
      <c r="AA54" s="60">
        <f t="shared" si="31"/>
        <v>4.55652786773666E-05</v>
      </c>
      <c r="AB54" s="60">
        <f t="shared" si="31"/>
        <v>276.319637065661</v>
      </c>
    </row>
    <row r="55" spans="1:28" ht="12.75">
      <c r="A55" s="12" t="s">
        <v>65</v>
      </c>
      <c r="B55" s="1">
        <f>'DATOS MENSUALES'!E450</f>
        <v>0.37447587863</v>
      </c>
      <c r="C55" s="1">
        <f>'DATOS MENSUALES'!E451</f>
        <v>0.35589743741</v>
      </c>
      <c r="D55" s="1">
        <f>'DATOS MENSUALES'!E452</f>
        <v>0.6232572754</v>
      </c>
      <c r="E55" s="1">
        <f>'DATOS MENSUALES'!E453</f>
        <v>1.26193912757</v>
      </c>
      <c r="F55" s="1">
        <f>'DATOS MENSUALES'!E454</f>
        <v>2.97302987088</v>
      </c>
      <c r="G55" s="1">
        <f>'DATOS MENSUALES'!E455</f>
        <v>2.21545174008</v>
      </c>
      <c r="H55" s="1">
        <f>'DATOS MENSUALES'!E456</f>
        <v>1.48570254</v>
      </c>
      <c r="I55" s="1">
        <f>'DATOS MENSUALES'!E457</f>
        <v>1.21745327516</v>
      </c>
      <c r="J55" s="1">
        <f>'DATOS MENSUALES'!E458</f>
        <v>0.70433786245</v>
      </c>
      <c r="K55" s="1">
        <f>'DATOS MENSUALES'!E459</f>
        <v>0.24600771855</v>
      </c>
      <c r="L55" s="1">
        <f>'DATOS MENSUALES'!E460</f>
        <v>0.22516141824</v>
      </c>
      <c r="M55" s="1">
        <f>'DATOS MENSUALES'!E461</f>
        <v>0.18250230755</v>
      </c>
      <c r="N55" s="1">
        <f t="shared" si="26"/>
        <v>11.86521645192</v>
      </c>
      <c r="O55" s="10"/>
      <c r="P55" s="60">
        <f t="shared" si="27"/>
        <v>0.0024736537255935554</v>
      </c>
      <c r="Q55" s="60">
        <f t="shared" si="28"/>
        <v>-0.00453363959787257</v>
      </c>
      <c r="R55" s="60">
        <f t="shared" si="29"/>
        <v>-0.01691156633436337</v>
      </c>
      <c r="S55" s="60">
        <f t="shared" si="30"/>
        <v>-0.00011870692391792495</v>
      </c>
      <c r="T55" s="60">
        <f t="shared" si="31"/>
        <v>5.225176215926602</v>
      </c>
      <c r="U55" s="60">
        <f t="shared" si="31"/>
        <v>2.278508617962435</v>
      </c>
      <c r="V55" s="60">
        <f t="shared" si="31"/>
        <v>0.3524282615744397</v>
      </c>
      <c r="W55" s="60">
        <f t="shared" si="31"/>
        <v>0.21296815223738205</v>
      </c>
      <c r="X55" s="60">
        <f t="shared" si="31"/>
        <v>0.05813791525309951</v>
      </c>
      <c r="Y55" s="60">
        <f t="shared" si="31"/>
        <v>0.0010325238121027805</v>
      </c>
      <c r="Z55" s="60">
        <f t="shared" si="31"/>
        <v>0.0003542236320682466</v>
      </c>
      <c r="AA55" s="60">
        <f t="shared" si="31"/>
        <v>-7.912634623241596E-07</v>
      </c>
      <c r="AB55" s="60">
        <f t="shared" si="31"/>
        <v>95.35427089448203</v>
      </c>
    </row>
    <row r="56" spans="1:28" ht="12.75">
      <c r="A56" s="12" t="s">
        <v>66</v>
      </c>
      <c r="B56" s="1">
        <f>'DATOS MENSUALES'!E462</f>
        <v>0.14741132854</v>
      </c>
      <c r="C56" s="1">
        <f>'DATOS MENSUALES'!E463</f>
        <v>0.18359329835</v>
      </c>
      <c r="D56" s="1">
        <f>'DATOS MENSUALES'!E464</f>
        <v>0.55568405558</v>
      </c>
      <c r="E56" s="1">
        <f>'DATOS MENSUALES'!E465</f>
        <v>1.301706468</v>
      </c>
      <c r="F56" s="1">
        <f>'DATOS MENSUALES'!E466</f>
        <v>4.0862616303</v>
      </c>
      <c r="G56" s="1">
        <f>'DATOS MENSUALES'!E467</f>
        <v>1.4580870056</v>
      </c>
      <c r="H56" s="1">
        <f>'DATOS MENSUALES'!E468</f>
        <v>1.9970945341</v>
      </c>
      <c r="I56" s="1">
        <f>'DATOS MENSUALES'!E469</f>
        <v>0.51082884944</v>
      </c>
      <c r="J56" s="1">
        <f>'DATOS MENSUALES'!E470</f>
        <v>0.30747145276</v>
      </c>
      <c r="K56" s="1">
        <f>'DATOS MENSUALES'!E471</f>
        <v>0.24932249274</v>
      </c>
      <c r="L56" s="1">
        <f>'DATOS MENSUALES'!E472</f>
        <v>0.17934497883</v>
      </c>
      <c r="M56" s="1">
        <f>'DATOS MENSUALES'!E473</f>
        <v>0.239035088</v>
      </c>
      <c r="N56" s="1">
        <f t="shared" si="26"/>
        <v>11.215841182239998</v>
      </c>
      <c r="O56" s="10"/>
      <c r="P56" s="60">
        <f t="shared" si="27"/>
        <v>-0.0007741799784152185</v>
      </c>
      <c r="Q56" s="60">
        <f t="shared" si="28"/>
        <v>-0.0385496878358928</v>
      </c>
      <c r="R56" s="60">
        <f t="shared" si="29"/>
        <v>-0.034092513423401825</v>
      </c>
      <c r="S56" s="60">
        <f t="shared" si="30"/>
        <v>-8.250546063588244E-07</v>
      </c>
      <c r="T56" s="60">
        <f t="shared" si="31"/>
        <v>23.11262821072648</v>
      </c>
      <c r="U56" s="60">
        <f t="shared" si="31"/>
        <v>0.17422457941674552</v>
      </c>
      <c r="V56" s="60">
        <f t="shared" si="31"/>
        <v>1.8058104402511832</v>
      </c>
      <c r="W56" s="60">
        <f t="shared" si="31"/>
        <v>-0.0013109524666544464</v>
      </c>
      <c r="X56" s="60">
        <f t="shared" si="31"/>
        <v>-8.498638185482171E-07</v>
      </c>
      <c r="Y56" s="60">
        <f t="shared" si="31"/>
        <v>0.0011374797935181078</v>
      </c>
      <c r="Z56" s="60">
        <f t="shared" si="31"/>
        <v>1.5510704701551696E-05</v>
      </c>
      <c r="AA56" s="60">
        <f t="shared" si="31"/>
        <v>0.00010571323985570138</v>
      </c>
      <c r="AB56" s="60">
        <f t="shared" si="31"/>
        <v>60.19906006595548</v>
      </c>
    </row>
    <row r="57" spans="1:28" ht="12.75">
      <c r="A57" s="12" t="s">
        <v>67</v>
      </c>
      <c r="B57" s="1">
        <f>'DATOS MENSUALES'!E474</f>
        <v>0.23162625108</v>
      </c>
      <c r="C57" s="1">
        <f>'DATOS MENSUALES'!E475</f>
        <v>0.72755755332</v>
      </c>
      <c r="D57" s="1">
        <f>'DATOS MENSUALES'!E476</f>
        <v>0.66083728259</v>
      </c>
      <c r="E57" s="1">
        <f>'DATOS MENSUALES'!E477</f>
        <v>1.0316117388</v>
      </c>
      <c r="F57" s="1">
        <f>'DATOS MENSUALES'!E478</f>
        <v>0.368391785</v>
      </c>
      <c r="G57" s="1">
        <f>'DATOS MENSUALES'!E479</f>
        <v>0.8821429011</v>
      </c>
      <c r="H57" s="1">
        <f>'DATOS MENSUALES'!E480</f>
        <v>0.92077592915</v>
      </c>
      <c r="I57" s="1">
        <f>'DATOS MENSUALES'!E481</f>
        <v>1.7669538285</v>
      </c>
      <c r="J57" s="1">
        <f>'DATOS MENSUALES'!E482</f>
        <v>0.60209719026</v>
      </c>
      <c r="K57" s="1">
        <f>'DATOS MENSUALES'!E483</f>
        <v>0.26639999815</v>
      </c>
      <c r="L57" s="1">
        <f>'DATOS MENSUALES'!E484</f>
        <v>0.3305400385</v>
      </c>
      <c r="M57" s="1">
        <f>'DATOS MENSUALES'!E485</f>
        <v>0.31748849052</v>
      </c>
      <c r="N57" s="1">
        <f t="shared" si="26"/>
        <v>8.10642298697</v>
      </c>
      <c r="O57" s="10"/>
      <c r="P57" s="60">
        <f t="shared" si="27"/>
        <v>-4.402242201303604E-07</v>
      </c>
      <c r="Q57" s="60">
        <f t="shared" si="28"/>
        <v>0.008761357500169254</v>
      </c>
      <c r="R57" s="60">
        <f t="shared" si="29"/>
        <v>-0.010518072482949961</v>
      </c>
      <c r="S57" s="60">
        <f t="shared" si="30"/>
        <v>-0.021828475681996907</v>
      </c>
      <c r="T57" s="60">
        <f t="shared" si="31"/>
        <v>-0.6570698625860485</v>
      </c>
      <c r="U57" s="60">
        <f t="shared" si="31"/>
        <v>-5.292589061294401E-06</v>
      </c>
      <c r="V57" s="60">
        <f t="shared" si="31"/>
        <v>0.0028289030113946493</v>
      </c>
      <c r="W57" s="60">
        <f t="shared" si="31"/>
        <v>1.5077410836841907</v>
      </c>
      <c r="X57" s="60">
        <f t="shared" si="31"/>
        <v>0.023186564151533383</v>
      </c>
      <c r="Y57" s="60">
        <f t="shared" si="31"/>
        <v>0.001792057642900072</v>
      </c>
      <c r="Z57" s="60">
        <f t="shared" si="31"/>
        <v>0.0054642334551244735</v>
      </c>
      <c r="AA57" s="60">
        <f t="shared" si="31"/>
        <v>0.001987872260148197</v>
      </c>
      <c r="AB57" s="60">
        <f t="shared" si="31"/>
        <v>0.530996439613162</v>
      </c>
    </row>
    <row r="58" spans="1:28" ht="12.75">
      <c r="A58" s="12" t="s">
        <v>68</v>
      </c>
      <c r="B58" s="1">
        <f>'DATOS MENSUALES'!E486</f>
        <v>0.16434463088</v>
      </c>
      <c r="C58" s="1">
        <f>'DATOS MENSUALES'!E487</f>
        <v>0.27451472377</v>
      </c>
      <c r="D58" s="1">
        <f>'DATOS MENSUALES'!E488</f>
        <v>0.40726509966</v>
      </c>
      <c r="E58" s="1">
        <f>'DATOS MENSUALES'!E489</f>
        <v>0.32864758024</v>
      </c>
      <c r="F58" s="1">
        <f>'DATOS MENSUALES'!E490</f>
        <v>0.19972081248</v>
      </c>
      <c r="G58" s="1">
        <f>'DATOS MENSUALES'!E491</f>
        <v>0.3596992464</v>
      </c>
      <c r="H58" s="1">
        <f>'DATOS MENSUALES'!E492</f>
        <v>0.7565967794</v>
      </c>
      <c r="I58" s="1">
        <f>'DATOS MENSUALES'!E493</f>
        <v>0.74034032037</v>
      </c>
      <c r="J58" s="1">
        <f>'DATOS MENSUALES'!E494</f>
        <v>0.26530487682</v>
      </c>
      <c r="K58" s="1">
        <f>'DATOS MENSUALES'!E495</f>
        <v>0.19212516202</v>
      </c>
      <c r="L58" s="1">
        <f>'DATOS MENSUALES'!E496</f>
        <v>0.25844937789</v>
      </c>
      <c r="M58" s="1">
        <f>'DATOS MENSUALES'!E497</f>
        <v>0.11480590737</v>
      </c>
      <c r="N58" s="1">
        <f t="shared" si="26"/>
        <v>4.0618145173</v>
      </c>
      <c r="O58" s="10"/>
      <c r="P58" s="60">
        <f t="shared" si="27"/>
        <v>-0.00042000156467907995</v>
      </c>
      <c r="Q58" s="60">
        <f t="shared" si="28"/>
        <v>-0.015048997682318951</v>
      </c>
      <c r="R58" s="60">
        <f t="shared" si="29"/>
        <v>-0.10560496033768249</v>
      </c>
      <c r="S58" s="60">
        <f t="shared" si="30"/>
        <v>-0.9482338027575492</v>
      </c>
      <c r="T58" s="60">
        <f t="shared" si="31"/>
        <v>-1.1185141358681492</v>
      </c>
      <c r="U58" s="60">
        <f t="shared" si="31"/>
        <v>-0.15735087912199072</v>
      </c>
      <c r="V58" s="60">
        <f t="shared" si="31"/>
        <v>-1.1774333402461171E-05</v>
      </c>
      <c r="W58" s="60">
        <f t="shared" si="31"/>
        <v>0.0017308761566876588</v>
      </c>
      <c r="X58" s="60">
        <f t="shared" si="31"/>
        <v>-0.00013769787030778273</v>
      </c>
      <c r="Y58" s="60">
        <f t="shared" si="31"/>
        <v>0.00010508739461501123</v>
      </c>
      <c r="Z58" s="60">
        <f t="shared" si="31"/>
        <v>0.0011262693342945578</v>
      </c>
      <c r="AA58" s="60">
        <f t="shared" si="31"/>
        <v>-0.00045556715830859083</v>
      </c>
      <c r="AB58" s="60">
        <f t="shared" si="31"/>
        <v>-33.84980378987792</v>
      </c>
    </row>
    <row r="59" spans="1:28" ht="12.75">
      <c r="A59" s="12" t="s">
        <v>69</v>
      </c>
      <c r="B59" s="1">
        <f>'DATOS MENSUALES'!E498</f>
        <v>0.09588642707</v>
      </c>
      <c r="C59" s="1">
        <f>'DATOS MENSUALES'!E499</f>
        <v>0.10247422616</v>
      </c>
      <c r="D59" s="1">
        <f>'DATOS MENSUALES'!E500</f>
        <v>0.81511002351</v>
      </c>
      <c r="E59" s="1">
        <f>'DATOS MENSUALES'!E501</f>
        <v>0.5547163344</v>
      </c>
      <c r="F59" s="1">
        <f>'DATOS MENSUALES'!E502</f>
        <v>0.28169686818</v>
      </c>
      <c r="G59" s="1">
        <f>'DATOS MENSUALES'!E503</f>
        <v>0.2061750348</v>
      </c>
      <c r="H59" s="1">
        <f>'DATOS MENSUALES'!E504</f>
        <v>0.17453982948</v>
      </c>
      <c r="I59" s="1">
        <f>'DATOS MENSUALES'!E505</f>
        <v>0.19879772528</v>
      </c>
      <c r="J59" s="1">
        <f>'DATOS MENSUALES'!E506</f>
        <v>0.10348101172</v>
      </c>
      <c r="K59" s="1">
        <f>'DATOS MENSUALES'!E507</f>
        <v>0.10677952792</v>
      </c>
      <c r="L59" s="1">
        <f>'DATOS MENSUALES'!E508</f>
        <v>0.05641791048</v>
      </c>
      <c r="M59" s="1">
        <f>'DATOS MENSUALES'!E509</f>
        <v>0.12406892688</v>
      </c>
      <c r="N59" s="1">
        <f t="shared" si="26"/>
        <v>2.8201438458800006</v>
      </c>
      <c r="O59" s="10"/>
      <c r="P59" s="60">
        <f t="shared" si="27"/>
        <v>-0.0029455473810354894</v>
      </c>
      <c r="Q59" s="60">
        <f t="shared" si="28"/>
        <v>-0.07352316764191835</v>
      </c>
      <c r="R59" s="60">
        <f t="shared" si="29"/>
        <v>-0.0002724604610366942</v>
      </c>
      <c r="S59" s="60">
        <f t="shared" si="30"/>
        <v>-0.4327146061851127</v>
      </c>
      <c r="T59" s="60">
        <f t="shared" si="31"/>
        <v>-0.873896424958798</v>
      </c>
      <c r="U59" s="60">
        <f t="shared" si="31"/>
        <v>-0.3333817890817779</v>
      </c>
      <c r="V59" s="60">
        <f t="shared" si="31"/>
        <v>-0.22123305829392853</v>
      </c>
      <c r="W59" s="60">
        <f t="shared" si="31"/>
        <v>-0.07487187635551253</v>
      </c>
      <c r="X59" s="60">
        <f t="shared" si="31"/>
        <v>-0.009726699334778445</v>
      </c>
      <c r="Y59" s="60">
        <f t="shared" si="31"/>
        <v>-5.55488623894723E-05</v>
      </c>
      <c r="Z59" s="60">
        <f t="shared" si="31"/>
        <v>-0.0009408513415740524</v>
      </c>
      <c r="AA59" s="60">
        <f t="shared" si="31"/>
        <v>-0.000310050120172344</v>
      </c>
      <c r="AB59" s="60">
        <f t="shared" si="31"/>
        <v>-89.70512184118957</v>
      </c>
    </row>
    <row r="60" spans="1:28" ht="12.75">
      <c r="A60" s="12" t="s">
        <v>70</v>
      </c>
      <c r="B60" s="1">
        <f>'DATOS MENSUALES'!E510</f>
        <v>0.14838132813</v>
      </c>
      <c r="C60" s="1">
        <f>'DATOS MENSUALES'!E511</f>
        <v>0.61663103112</v>
      </c>
      <c r="D60" s="1">
        <f>'DATOS MENSUALES'!E512</f>
        <v>0.62789783832</v>
      </c>
      <c r="E60" s="1">
        <f>'DATOS MENSUALES'!E513</f>
        <v>0.28029619023</v>
      </c>
      <c r="F60" s="1">
        <f>'DATOS MENSUALES'!E514</f>
        <v>0.28354497426</v>
      </c>
      <c r="G60" s="1">
        <f>'DATOS MENSUALES'!E515</f>
        <v>0.07546516682</v>
      </c>
      <c r="H60" s="1">
        <f>'DATOS MENSUALES'!E516</f>
        <v>0.33615521865</v>
      </c>
      <c r="I60" s="1">
        <f>'DATOS MENSUALES'!E517</f>
        <v>0.68342105146</v>
      </c>
      <c r="J60" s="1">
        <f>'DATOS MENSUALES'!E518</f>
        <v>0.28368184689</v>
      </c>
      <c r="K60" s="1">
        <f>'DATOS MENSUALES'!E519</f>
        <v>0.16134797822</v>
      </c>
      <c r="L60" s="1">
        <f>'DATOS MENSUALES'!E520</f>
        <v>0.10443820257</v>
      </c>
      <c r="M60" s="1">
        <f>'DATOS MENSUALES'!E521</f>
        <v>0.12460829472</v>
      </c>
      <c r="N60" s="1">
        <f t="shared" si="26"/>
        <v>3.7258691213899997</v>
      </c>
      <c r="O60" s="10"/>
      <c r="P60" s="60">
        <f t="shared" si="27"/>
        <v>-0.0007499031746041198</v>
      </c>
      <c r="Q60" s="60">
        <f t="shared" si="28"/>
        <v>0.0008635319514519192</v>
      </c>
      <c r="R60" s="60">
        <f t="shared" si="29"/>
        <v>-0.016010813067958075</v>
      </c>
      <c r="S60" s="60">
        <f t="shared" si="30"/>
        <v>-1.0952412600657995</v>
      </c>
      <c r="T60" s="60">
        <f t="shared" si="31"/>
        <v>-0.868838391695706</v>
      </c>
      <c r="U60" s="60">
        <f t="shared" si="31"/>
        <v>-0.5596895949701022</v>
      </c>
      <c r="V60" s="60">
        <f t="shared" si="31"/>
        <v>-0.08705105557740055</v>
      </c>
      <c r="W60" s="60">
        <f t="shared" si="31"/>
        <v>0.00025180466877496916</v>
      </c>
      <c r="X60" s="60">
        <f t="shared" si="31"/>
        <v>-3.6799045284412414E-05</v>
      </c>
      <c r="Y60" s="60">
        <f t="shared" si="31"/>
        <v>4.421313499740714E-06</v>
      </c>
      <c r="Z60" s="60">
        <f t="shared" si="31"/>
        <v>-0.00012475927713310875</v>
      </c>
      <c r="AA60" s="60">
        <f t="shared" si="31"/>
        <v>-0.00030269659836511394</v>
      </c>
      <c r="AB60" s="60">
        <f t="shared" si="31"/>
        <v>-45.529114498525196</v>
      </c>
    </row>
    <row r="61" spans="1:28" ht="12.75">
      <c r="A61" s="12" t="s">
        <v>71</v>
      </c>
      <c r="B61" s="1">
        <f>'DATOS MENSUALES'!E522</f>
        <v>0.01692307702</v>
      </c>
      <c r="C61" s="1">
        <f>'DATOS MENSUALES'!E523</f>
        <v>0.06447173022</v>
      </c>
      <c r="D61" s="1">
        <f>'DATOS MENSUALES'!E524</f>
        <v>0.11110391537</v>
      </c>
      <c r="E61" s="1">
        <f>'DATOS MENSUALES'!E525</f>
        <v>0.52044642972</v>
      </c>
      <c r="F61" s="1">
        <f>'DATOS MENSUALES'!E526</f>
        <v>0.35666102745</v>
      </c>
      <c r="G61" s="1">
        <f>'DATOS MENSUALES'!E527</f>
        <v>0.41681279952</v>
      </c>
      <c r="H61" s="1">
        <f>'DATOS MENSUALES'!E528</f>
        <v>0.6894954738</v>
      </c>
      <c r="I61" s="1">
        <f>'DATOS MENSUALES'!E529</f>
        <v>1.26670140751</v>
      </c>
      <c r="J61" s="1">
        <f>'DATOS MENSUALES'!E530</f>
        <v>0.892033903</v>
      </c>
      <c r="K61" s="1">
        <f>'DATOS MENSUALES'!E531</f>
        <v>0.30364076694</v>
      </c>
      <c r="L61" s="1">
        <f>'DATOS MENSUALES'!E532</f>
        <v>0.2044321336</v>
      </c>
      <c r="M61" s="1">
        <f>'DATOS MENSUALES'!E533</f>
        <v>0.2189267463</v>
      </c>
      <c r="N61" s="1">
        <f t="shared" si="26"/>
        <v>5.06164941045</v>
      </c>
      <c r="O61" s="10"/>
      <c r="P61" s="60">
        <f t="shared" si="27"/>
        <v>-0.010987001118775938</v>
      </c>
      <c r="Q61" s="60">
        <f t="shared" si="28"/>
        <v>-0.09540166943964357</v>
      </c>
      <c r="R61" s="60">
        <f t="shared" si="29"/>
        <v>-0.4544637445240203</v>
      </c>
      <c r="S61" s="60">
        <f t="shared" si="30"/>
        <v>-0.4942366161260267</v>
      </c>
      <c r="T61" s="60">
        <f t="shared" si="31"/>
        <v>-0.6840287493229549</v>
      </c>
      <c r="U61" s="60">
        <f t="shared" si="31"/>
        <v>-0.11250867851808395</v>
      </c>
      <c r="V61" s="60">
        <f t="shared" si="31"/>
        <v>-0.0007253893626084655</v>
      </c>
      <c r="W61" s="60">
        <f t="shared" si="31"/>
        <v>0.27012185841226605</v>
      </c>
      <c r="X61" s="60">
        <f t="shared" si="31"/>
        <v>0.19019892936285862</v>
      </c>
      <c r="Y61" s="60">
        <f t="shared" si="31"/>
        <v>0.003997394405574406</v>
      </c>
      <c r="Z61" s="60">
        <f t="shared" si="31"/>
        <v>0.00012519546207680703</v>
      </c>
      <c r="AA61" s="60">
        <f t="shared" si="31"/>
        <v>2.0068604658886246E-05</v>
      </c>
      <c r="AB61" s="60">
        <f t="shared" si="31"/>
        <v>-11.16432037622437</v>
      </c>
    </row>
    <row r="62" spans="1:28" ht="12.75">
      <c r="A62" s="12" t="s">
        <v>72</v>
      </c>
      <c r="B62" s="1">
        <f>'DATOS MENSUALES'!E534</f>
        <v>0.22011008292</v>
      </c>
      <c r="C62" s="1">
        <f>'DATOS MENSUALES'!E535</f>
        <v>0.49247622303</v>
      </c>
      <c r="D62" s="1">
        <f>'DATOS MENSUALES'!E536</f>
        <v>0.4833693875</v>
      </c>
      <c r="E62" s="1">
        <f>'DATOS MENSUALES'!E537</f>
        <v>0.57511098138</v>
      </c>
      <c r="F62" s="1">
        <f>'DATOS MENSUALES'!E538</f>
        <v>1.33152613412</v>
      </c>
      <c r="G62" s="1">
        <f>'DATOS MENSUALES'!E539</f>
        <v>0.89921221008</v>
      </c>
      <c r="H62" s="1">
        <f>'DATOS MENSUALES'!E540</f>
        <v>1.22152713602</v>
      </c>
      <c r="I62" s="1">
        <f>'DATOS MENSUALES'!E541</f>
        <v>0.59331153646</v>
      </c>
      <c r="J62" s="1">
        <f>'DATOS MENSUALES'!E542</f>
        <v>0.2334231668</v>
      </c>
      <c r="K62" s="1">
        <f>'DATOS MENSUALES'!E543</f>
        <v>0.05538538278</v>
      </c>
      <c r="L62" s="1">
        <f>'DATOS MENSUALES'!E544</f>
        <v>0.0523478259</v>
      </c>
      <c r="M62" s="1">
        <f>'DATOS MENSUALES'!E545</f>
        <v>0.038056032</v>
      </c>
      <c r="N62" s="1">
        <f t="shared" si="26"/>
        <v>6.195856098989999</v>
      </c>
      <c r="O62" s="10"/>
      <c r="P62" s="60">
        <f t="shared" si="27"/>
        <v>-6.993473464099008E-06</v>
      </c>
      <c r="Q62" s="60">
        <f t="shared" si="28"/>
        <v>-2.4207660843889445E-05</v>
      </c>
      <c r="R62" s="60">
        <f t="shared" si="29"/>
        <v>-0.062367400609365194</v>
      </c>
      <c r="S62" s="60">
        <f t="shared" si="30"/>
        <v>-0.39864694902275355</v>
      </c>
      <c r="T62" s="60">
        <f t="shared" si="31"/>
        <v>0.0008243952634430343</v>
      </c>
      <c r="U62" s="60">
        <f t="shared" si="31"/>
        <v>-4.576545824885752E-11</v>
      </c>
      <c r="V62" s="60">
        <f t="shared" si="31"/>
        <v>0.08645671735643515</v>
      </c>
      <c r="W62" s="60">
        <f t="shared" si="31"/>
        <v>-1.9600541106555808E-05</v>
      </c>
      <c r="X62" s="60">
        <f t="shared" si="31"/>
        <v>-0.0005826109872413142</v>
      </c>
      <c r="Y62" s="60">
        <f t="shared" si="31"/>
        <v>-0.0007181136691935652</v>
      </c>
      <c r="Z62" s="60">
        <f t="shared" si="31"/>
        <v>-0.0010630274393934663</v>
      </c>
      <c r="AA62" s="60">
        <f t="shared" si="31"/>
        <v>-0.0036306448366386244</v>
      </c>
      <c r="AB62" s="60">
        <f t="shared" si="31"/>
        <v>-1.333879978872279</v>
      </c>
    </row>
    <row r="63" spans="1:28" ht="12.75">
      <c r="A63" s="12" t="s">
        <v>73</v>
      </c>
      <c r="B63" s="1">
        <f>'DATOS MENSUALES'!E546</f>
        <v>0.03550042062</v>
      </c>
      <c r="C63" s="1">
        <f>'DATOS MENSUALES'!E547</f>
        <v>0.09467583491</v>
      </c>
      <c r="D63" s="1">
        <f>'DATOS MENSUALES'!E548</f>
        <v>0.1038005085</v>
      </c>
      <c r="E63" s="1">
        <f>'DATOS MENSUALES'!E549</f>
        <v>0.30053689288</v>
      </c>
      <c r="F63" s="1">
        <f>'DATOS MENSUALES'!E550</f>
        <v>1.693026409</v>
      </c>
      <c r="G63" s="1">
        <f>'DATOS MENSUALES'!E551</f>
        <v>0.65269460028</v>
      </c>
      <c r="H63" s="1">
        <f>'DATOS MENSUALES'!E552</f>
        <v>0.93457286412</v>
      </c>
      <c r="I63" s="1">
        <f>'DATOS MENSUALES'!E553</f>
        <v>0.4911646656</v>
      </c>
      <c r="J63" s="1">
        <f>'DATOS MENSUALES'!E554</f>
        <v>0.11016492456</v>
      </c>
      <c r="K63" s="1">
        <f>'DATOS MENSUALES'!E555</f>
        <v>0.0725232564</v>
      </c>
      <c r="L63" s="1">
        <f>'DATOS MENSUALES'!E556</f>
        <v>0.0630028692</v>
      </c>
      <c r="M63" s="1">
        <f>'DATOS MENSUALES'!E557</f>
        <v>0.09968314304</v>
      </c>
      <c r="N63" s="1">
        <f t="shared" si="26"/>
        <v>4.65134638911</v>
      </c>
      <c r="O63" s="10"/>
      <c r="P63" s="60">
        <f t="shared" si="27"/>
        <v>-0.008456376572043426</v>
      </c>
      <c r="Q63" s="60">
        <f t="shared" si="28"/>
        <v>-0.07770598020235173</v>
      </c>
      <c r="R63" s="60">
        <f t="shared" si="29"/>
        <v>-0.46753844901417935</v>
      </c>
      <c r="S63" s="60">
        <f t="shared" si="30"/>
        <v>-1.0319810050313034</v>
      </c>
      <c r="T63" s="60">
        <f t="shared" si="31"/>
        <v>0.0943618179914593</v>
      </c>
      <c r="U63" s="60">
        <f t="shared" si="31"/>
        <v>-0.01504641189161068</v>
      </c>
      <c r="V63" s="60">
        <f t="shared" si="31"/>
        <v>0.003740203774189118</v>
      </c>
      <c r="W63" s="60">
        <f t="shared" si="31"/>
        <v>-0.002152140905742175</v>
      </c>
      <c r="X63" s="60">
        <f t="shared" si="31"/>
        <v>-0.008841326548608572</v>
      </c>
      <c r="Y63" s="60">
        <f t="shared" si="31"/>
        <v>-0.0003796902792314156</v>
      </c>
      <c r="Z63" s="60">
        <f t="shared" si="31"/>
        <v>-0.0007636325549181436</v>
      </c>
      <c r="AA63" s="60">
        <f t="shared" si="31"/>
        <v>-0.0007804267545264031</v>
      </c>
      <c r="AB63" s="60">
        <f t="shared" si="31"/>
        <v>-18.51083618348439</v>
      </c>
    </row>
    <row r="64" spans="1:28" ht="12.75">
      <c r="A64" s="12" t="s">
        <v>74</v>
      </c>
      <c r="B64" s="1">
        <f>'DATOS MENSUALES'!E558</f>
        <v>0.07077697068</v>
      </c>
      <c r="C64" s="1">
        <f>'DATOS MENSUALES'!E559</f>
        <v>0.09965002572</v>
      </c>
      <c r="D64" s="1">
        <f>'DATOS MENSUALES'!E560</f>
        <v>0.21608205048</v>
      </c>
      <c r="E64" s="1">
        <f>'DATOS MENSUALES'!E561</f>
        <v>0.3614665821</v>
      </c>
      <c r="F64" s="1">
        <f>'DATOS MENSUALES'!E562</f>
        <v>0.89277740172</v>
      </c>
      <c r="G64" s="1">
        <f>'DATOS MENSUALES'!E563</f>
        <v>0.45838686816</v>
      </c>
      <c r="H64" s="1">
        <f>'DATOS MENSUALES'!E564</f>
        <v>0.50847697238</v>
      </c>
      <c r="I64" s="1">
        <f>'DATOS MENSUALES'!E565</f>
        <v>0.07623987072</v>
      </c>
      <c r="J64" s="1">
        <f>'DATOS MENSUALES'!E566</f>
        <v>0.06453892206</v>
      </c>
      <c r="K64" s="1">
        <f>'DATOS MENSUALES'!E567</f>
        <v>0.07221929381</v>
      </c>
      <c r="L64" s="1">
        <f>'DATOS MENSUALES'!E568</f>
        <v>0.1093923376</v>
      </c>
      <c r="M64" s="1">
        <f>'DATOS MENSUALES'!E569</f>
        <v>0.0564722481</v>
      </c>
      <c r="N64" s="1">
        <f t="shared" si="26"/>
        <v>2.98647954353</v>
      </c>
      <c r="O64" s="10"/>
      <c r="P64" s="60">
        <f t="shared" si="27"/>
        <v>-0.00478038794069205</v>
      </c>
      <c r="Q64" s="60">
        <f t="shared" si="28"/>
        <v>-0.07502017545815222</v>
      </c>
      <c r="R64" s="60">
        <f t="shared" si="29"/>
        <v>-0.2925655099316035</v>
      </c>
      <c r="S64" s="60">
        <f t="shared" si="30"/>
        <v>-0.8563438023183226</v>
      </c>
      <c r="T64" s="60">
        <f t="shared" si="31"/>
        <v>-0.04105747698207265</v>
      </c>
      <c r="U64" s="60">
        <f t="shared" si="31"/>
        <v>-0.08587295681253715</v>
      </c>
      <c r="V64" s="60">
        <f t="shared" si="31"/>
        <v>-0.019873810008021613</v>
      </c>
      <c r="W64" s="60">
        <f t="shared" si="31"/>
        <v>-0.16101929042752072</v>
      </c>
      <c r="X64" s="60">
        <f t="shared" si="31"/>
        <v>-0.01608023346059611</v>
      </c>
      <c r="Y64" s="60">
        <f t="shared" si="31"/>
        <v>-0.00038449184411023336</v>
      </c>
      <c r="Z64" s="60">
        <f t="shared" si="31"/>
        <v>-9.120854438835656E-05</v>
      </c>
      <c r="AA64" s="60">
        <f t="shared" si="31"/>
        <v>-0.0024756784685059253</v>
      </c>
      <c r="AB64" s="60">
        <f t="shared" si="31"/>
        <v>-80.07242987934123</v>
      </c>
    </row>
    <row r="65" spans="1:28" ht="12.75">
      <c r="A65" s="12" t="s">
        <v>75</v>
      </c>
      <c r="B65" s="1">
        <f>'DATOS MENSUALES'!E570</f>
        <v>0.1332283458</v>
      </c>
      <c r="C65" s="1">
        <f>'DATOS MENSUALES'!E571</f>
        <v>0.17026911079</v>
      </c>
      <c r="D65" s="1">
        <f>'DATOS MENSUALES'!E572</f>
        <v>0.540147504</v>
      </c>
      <c r="E65" s="1">
        <f>'DATOS MENSUALES'!E573</f>
        <v>0.58290738829</v>
      </c>
      <c r="F65" s="1">
        <f>'DATOS MENSUALES'!E574</f>
        <v>0.53936903475</v>
      </c>
      <c r="G65" s="1">
        <f>'DATOS MENSUALES'!E575</f>
        <v>0.14238095352</v>
      </c>
      <c r="H65" s="1">
        <f>'DATOS MENSUALES'!E576</f>
        <v>1.08366752928</v>
      </c>
      <c r="I65" s="1">
        <f>'DATOS MENSUALES'!E577</f>
        <v>0.67066900432</v>
      </c>
      <c r="J65" s="1">
        <f>'DATOS MENSUALES'!E578</f>
        <v>0.3150531132</v>
      </c>
      <c r="K65" s="1">
        <f>'DATOS MENSUALES'!E579</f>
        <v>0.21565393353</v>
      </c>
      <c r="L65" s="1">
        <f>'DATOS MENSUALES'!E580</f>
        <v>0.001</v>
      </c>
      <c r="M65" s="1">
        <f>'DATOS MENSUALES'!E581</f>
        <v>0.001</v>
      </c>
      <c r="N65" s="1">
        <f t="shared" si="26"/>
        <v>4.39534591748</v>
      </c>
      <c r="O65" s="10"/>
      <c r="P65" s="60">
        <f t="shared" si="27"/>
        <v>-0.001191187984792915</v>
      </c>
      <c r="Q65" s="60">
        <f t="shared" si="28"/>
        <v>-0.04329348840218431</v>
      </c>
      <c r="R65" s="60">
        <f t="shared" si="29"/>
        <v>-0.039231666068232786</v>
      </c>
      <c r="S65" s="60">
        <f t="shared" si="30"/>
        <v>-0.38611170930382843</v>
      </c>
      <c r="T65" s="60">
        <f t="shared" si="31"/>
        <v>-0.3406404196149671</v>
      </c>
      <c r="U65" s="60">
        <f t="shared" si="31"/>
        <v>-0.43412300922058744</v>
      </c>
      <c r="V65" s="60">
        <f t="shared" si="31"/>
        <v>0.02818352332113128</v>
      </c>
      <c r="W65" s="60">
        <f t="shared" si="31"/>
        <v>0.00012798767772749671</v>
      </c>
      <c r="X65" s="60">
        <f t="shared" si="31"/>
        <v>-6.7568003464251295E-09</v>
      </c>
      <c r="Y65" s="60">
        <f t="shared" si="31"/>
        <v>0.00035367518187966575</v>
      </c>
      <c r="Z65" s="60">
        <f t="shared" si="31"/>
        <v>-0.0036101709293538614</v>
      </c>
      <c r="AA65" s="60">
        <f t="shared" si="31"/>
        <v>-0.006940717272058447</v>
      </c>
      <c r="AB65" s="60">
        <f t="shared" si="31"/>
        <v>-24.42188927561493</v>
      </c>
    </row>
    <row r="66" spans="1:28" ht="12.75">
      <c r="A66" s="12" t="s">
        <v>76</v>
      </c>
      <c r="B66" s="1">
        <f>'DATOS MENSUALES'!E582</f>
        <v>0.05882788416</v>
      </c>
      <c r="C66" s="1">
        <f>'DATOS MENSUALES'!E583</f>
        <v>0.11272065552</v>
      </c>
      <c r="D66" s="1">
        <f>'DATOS MENSUALES'!E584</f>
        <v>0.07398797536</v>
      </c>
      <c r="E66" s="1">
        <f>'DATOS MENSUALES'!E585</f>
        <v>0.13522190735</v>
      </c>
      <c r="F66" s="1">
        <f>'DATOS MENSUALES'!E586</f>
        <v>0.21836117656</v>
      </c>
      <c r="G66" s="1">
        <f>'DATOS MENSUALES'!E587</f>
        <v>0.10866666558</v>
      </c>
      <c r="H66" s="1">
        <f>'DATOS MENSUALES'!E588</f>
        <v>0.67107472964</v>
      </c>
      <c r="I66" s="1">
        <f>'DATOS MENSUALES'!E589</f>
        <v>0.22504875972</v>
      </c>
      <c r="J66" s="1">
        <f>'DATOS MENSUALES'!E590</f>
        <v>0.1646060961</v>
      </c>
      <c r="K66" s="1">
        <f>'DATOS MENSUALES'!E591</f>
        <v>0.001</v>
      </c>
      <c r="L66" s="1">
        <f>'DATOS MENSUALES'!E592</f>
        <v>0.001</v>
      </c>
      <c r="M66" s="1">
        <f>'DATOS MENSUALES'!E593</f>
        <v>0.13733961373</v>
      </c>
      <c r="N66" s="1">
        <f t="shared" si="26"/>
        <v>1.9078554637199998</v>
      </c>
      <c r="O66" s="10"/>
      <c r="P66" s="60">
        <f t="shared" si="27"/>
        <v>-0.005871509667797244</v>
      </c>
      <c r="Q66" s="60">
        <f t="shared" si="28"/>
        <v>-0.06825922569387116</v>
      </c>
      <c r="R66" s="60">
        <f t="shared" si="29"/>
        <v>-0.5235107846973917</v>
      </c>
      <c r="S66" s="60">
        <f t="shared" si="30"/>
        <v>-1.6258141553737426</v>
      </c>
      <c r="T66" s="60">
        <f t="shared" si="31"/>
        <v>-1.0593332843684413</v>
      </c>
      <c r="U66" s="60">
        <f t="shared" si="31"/>
        <v>-0.49473206918874607</v>
      </c>
      <c r="V66" s="60">
        <f t="shared" si="31"/>
        <v>-0.001269250729728801</v>
      </c>
      <c r="W66" s="60">
        <f t="shared" si="31"/>
        <v>-0.061735261180313014</v>
      </c>
      <c r="X66" s="60">
        <f t="shared" si="31"/>
        <v>-0.0035352550855868034</v>
      </c>
      <c r="Y66" s="60">
        <f t="shared" si="31"/>
        <v>-0.0029819508150382267</v>
      </c>
      <c r="Z66" s="60">
        <f t="shared" si="31"/>
        <v>-0.0036101709293538614</v>
      </c>
      <c r="AA66" s="60">
        <f t="shared" si="31"/>
        <v>-0.00016109534366677214</v>
      </c>
      <c r="AB66" s="60">
        <f t="shared" si="31"/>
        <v>-156.4856837847609</v>
      </c>
    </row>
    <row r="67" spans="1:28" ht="12.75">
      <c r="A67" s="12" t="s">
        <v>77</v>
      </c>
      <c r="B67" s="1">
        <f>'DATOS MENSUALES'!E594</f>
        <v>0.07942992816</v>
      </c>
      <c r="C67" s="1">
        <f>'DATOS MENSUALES'!E595</f>
        <v>0.21190765215</v>
      </c>
      <c r="D67" s="1">
        <f>'DATOS MENSUALES'!E596</f>
        <v>1.15490018295</v>
      </c>
      <c r="E67" s="1">
        <f>'DATOS MENSUALES'!E597</f>
        <v>0.6235720612</v>
      </c>
      <c r="F67" s="1">
        <f>'DATOS MENSUALES'!E598</f>
        <v>0.27303335055</v>
      </c>
      <c r="G67" s="1">
        <f>'DATOS MENSUALES'!E599</f>
        <v>0.12321206694</v>
      </c>
      <c r="H67" s="1">
        <f>'DATOS MENSUALES'!E600</f>
        <v>0.18835288664</v>
      </c>
      <c r="I67" s="1">
        <f>'DATOS MENSUALES'!E601</f>
        <v>0.04973931174</v>
      </c>
      <c r="J67" s="1">
        <f>'DATOS MENSUALES'!E602</f>
        <v>0.001</v>
      </c>
      <c r="K67" s="1">
        <f>'DATOS MENSUALES'!E603</f>
        <v>0.001</v>
      </c>
      <c r="L67" s="1">
        <f>'DATOS MENSUALES'!E604</f>
        <v>0.00053017945</v>
      </c>
      <c r="M67" s="1">
        <f>'DATOS MENSUALES'!E605</f>
        <v>0.0504308392</v>
      </c>
      <c r="N67" s="1">
        <f t="shared" si="26"/>
        <v>2.75710845898</v>
      </c>
      <c r="O67" s="10"/>
      <c r="P67" s="60">
        <f t="shared" si="27"/>
        <v>-0.004080928827076865</v>
      </c>
      <c r="Q67" s="60">
        <f t="shared" si="28"/>
        <v>-0.02964608164265926</v>
      </c>
      <c r="R67" s="60">
        <f t="shared" si="29"/>
        <v>0.020788114858672158</v>
      </c>
      <c r="S67" s="60">
        <f t="shared" si="30"/>
        <v>-0.3249703162474723</v>
      </c>
      <c r="T67" s="60">
        <f t="shared" si="31"/>
        <v>-0.8978692000390988</v>
      </c>
      <c r="U67" s="60">
        <f t="shared" si="31"/>
        <v>-0.4679353183675628</v>
      </c>
      <c r="V67" s="60">
        <f t="shared" si="31"/>
        <v>-0.20641852757601614</v>
      </c>
      <c r="W67" s="60">
        <f t="shared" si="31"/>
        <v>-0.1857144344210571</v>
      </c>
      <c r="X67" s="60">
        <f t="shared" si="31"/>
        <v>-0.03153761213074175</v>
      </c>
      <c r="Y67" s="60">
        <f t="shared" si="31"/>
        <v>-0.0029819508150382267</v>
      </c>
      <c r="Z67" s="60">
        <f t="shared" si="31"/>
        <v>-0.0036434420806276038</v>
      </c>
      <c r="AA67" s="60">
        <f t="shared" si="31"/>
        <v>-0.002822393809811802</v>
      </c>
      <c r="AB67" s="60">
        <f t="shared" si="31"/>
        <v>-93.54825076029354</v>
      </c>
    </row>
    <row r="68" spans="1:28" ht="12.75">
      <c r="A68" s="12" t="s">
        <v>78</v>
      </c>
      <c r="B68" s="1">
        <f>'DATOS MENSUALES'!E606</f>
        <v>0.1442426745</v>
      </c>
      <c r="C68" s="1">
        <f>'DATOS MENSUALES'!E607</f>
        <v>0.20831796766</v>
      </c>
      <c r="D68" s="1">
        <f>'DATOS MENSUALES'!E608</f>
        <v>0.6405106386</v>
      </c>
      <c r="E68" s="1">
        <f>'DATOS MENSUALES'!E609</f>
        <v>0.80921879649</v>
      </c>
      <c r="F68" s="1">
        <f>'DATOS MENSUALES'!E610</f>
        <v>0.73124637845</v>
      </c>
      <c r="G68" s="1">
        <f>'DATOS MENSUALES'!E611</f>
        <v>1.80977510798</v>
      </c>
      <c r="H68" s="1">
        <f>'DATOS MENSUALES'!E612</f>
        <v>1.00055526619</v>
      </c>
      <c r="I68" s="1">
        <f>'DATOS MENSUALES'!E613</f>
        <v>0.13864143872</v>
      </c>
      <c r="J68" s="1">
        <f>'DATOS MENSUALES'!E614</f>
        <v>0.0945043356</v>
      </c>
      <c r="K68" s="1">
        <f>'DATOS MENSUALES'!E615</f>
        <v>0.08668701272</v>
      </c>
      <c r="L68" s="1">
        <f>'DATOS MENSUALES'!E616</f>
        <v>0.0679898653</v>
      </c>
      <c r="M68" s="1">
        <f>'DATOS MENSUALES'!E617</f>
        <v>0.04206177392</v>
      </c>
      <c r="N68" s="1">
        <f t="shared" si="26"/>
        <v>5.77375125613</v>
      </c>
      <c r="O68" s="10"/>
      <c r="P68" s="60">
        <f t="shared" si="27"/>
        <v>-0.0008571252099935407</v>
      </c>
      <c r="Q68" s="60">
        <f t="shared" si="28"/>
        <v>-0.030689639372040407</v>
      </c>
      <c r="R68" s="60">
        <f t="shared" si="29"/>
        <v>-0.013725421639809662</v>
      </c>
      <c r="S68" s="60">
        <f t="shared" si="30"/>
        <v>-0.12640530800938474</v>
      </c>
      <c r="T68" s="60">
        <f t="shared" si="31"/>
        <v>-0.12994927437257175</v>
      </c>
      <c r="U68" s="60">
        <f t="shared" si="31"/>
        <v>0.7540809010697219</v>
      </c>
      <c r="V68" s="60">
        <f t="shared" si="31"/>
        <v>0.010824458120441093</v>
      </c>
      <c r="W68" s="60">
        <f t="shared" si="31"/>
        <v>-0.11172411527983782</v>
      </c>
      <c r="X68" s="60">
        <f t="shared" si="31"/>
        <v>-0.011006127049173212</v>
      </c>
      <c r="Y68" s="60">
        <f t="shared" si="31"/>
        <v>-0.00019762679716468407</v>
      </c>
      <c r="Z68" s="60">
        <f t="shared" si="31"/>
        <v>-0.0006453358630227555</v>
      </c>
      <c r="AA68" s="60">
        <f t="shared" si="31"/>
        <v>-0.003354104413719676</v>
      </c>
      <c r="AB68" s="60">
        <f t="shared" si="31"/>
        <v>-3.5319305307814246</v>
      </c>
    </row>
    <row r="69" spans="1:28" ht="12.75">
      <c r="A69" s="12" t="s">
        <v>79</v>
      </c>
      <c r="B69" s="1">
        <f>'DATOS MENSUALES'!E618</f>
        <v>0.11777697794</v>
      </c>
      <c r="C69" s="1">
        <f>'DATOS MENSUALES'!E619</f>
        <v>0.26777274278</v>
      </c>
      <c r="D69" s="1">
        <f>'DATOS MENSUALES'!E620</f>
        <v>0.11313456804</v>
      </c>
      <c r="E69" s="1">
        <f>'DATOS MENSUALES'!E621</f>
        <v>0.17884273036</v>
      </c>
      <c r="F69" s="1">
        <f>'DATOS MENSUALES'!E622</f>
        <v>0.05610364646</v>
      </c>
      <c r="G69" s="1">
        <f>'DATOS MENSUALES'!E623</f>
        <v>0.08459770024</v>
      </c>
      <c r="H69" s="1">
        <f>'DATOS MENSUALES'!E624</f>
        <v>0.1503506912</v>
      </c>
      <c r="I69" s="1">
        <f>'DATOS MENSUALES'!E625</f>
        <v>0.08613912096</v>
      </c>
      <c r="J69" s="1">
        <f>'DATOS MENSUALES'!E626</f>
        <v>0.1961591216</v>
      </c>
      <c r="K69" s="1">
        <f>'DATOS MENSUALES'!E627</f>
        <v>0.0946568883</v>
      </c>
      <c r="L69" s="1">
        <f>'DATOS MENSUALES'!E628</f>
        <v>0.09357983204</v>
      </c>
      <c r="M69" s="1">
        <f>'DATOS MENSUALES'!E629</f>
        <v>0.13725324245</v>
      </c>
      <c r="N69" s="1">
        <f t="shared" si="26"/>
        <v>1.5763672623700002</v>
      </c>
      <c r="O69" s="10"/>
      <c r="P69" s="60">
        <f t="shared" si="27"/>
        <v>-0.0017916862549382441</v>
      </c>
      <c r="Q69" s="60">
        <f t="shared" si="28"/>
        <v>-0.016315830889346676</v>
      </c>
      <c r="R69" s="60">
        <f t="shared" si="29"/>
        <v>-0.4508722476234056</v>
      </c>
      <c r="S69" s="60">
        <f t="shared" si="30"/>
        <v>-1.4515056799116643</v>
      </c>
      <c r="T69" s="60">
        <f t="shared" si="31"/>
        <v>-1.6499614037243613</v>
      </c>
      <c r="U69" s="60">
        <f t="shared" si="31"/>
        <v>-0.5412879897346319</v>
      </c>
      <c r="V69" s="60">
        <f t="shared" si="31"/>
        <v>-0.2488533828394622</v>
      </c>
      <c r="W69" s="60">
        <f t="shared" si="31"/>
        <v>-0.15238852918578696</v>
      </c>
      <c r="X69" s="60">
        <f t="shared" si="31"/>
        <v>-0.0017621127748514709</v>
      </c>
      <c r="Y69" s="60">
        <f t="shared" si="31"/>
        <v>-0.00012709849957014832</v>
      </c>
      <c r="Z69" s="60">
        <f t="shared" si="31"/>
        <v>-0.00022504698719686642</v>
      </c>
      <c r="AA69" s="60">
        <f t="shared" si="31"/>
        <v>-0.0001618637102477985</v>
      </c>
      <c r="AB69" s="60">
        <f t="shared" si="31"/>
        <v>-187.1768945459632</v>
      </c>
    </row>
    <row r="70" spans="1:28" ht="12.75">
      <c r="A70" s="12" t="s">
        <v>80</v>
      </c>
      <c r="B70" s="1">
        <f>'DATOS MENSUALES'!E630</f>
        <v>0.23319226316</v>
      </c>
      <c r="C70" s="1">
        <f>'DATOS MENSUALES'!E631</f>
        <v>0.478078216</v>
      </c>
      <c r="D70" s="1">
        <f>'DATOS MENSUALES'!E632</f>
        <v>0.76067121845</v>
      </c>
      <c r="E70" s="1">
        <f>'DATOS MENSUALES'!E633</f>
        <v>0.22233981278</v>
      </c>
      <c r="F70" s="1">
        <f>'DATOS MENSUALES'!E634</f>
        <v>0.09807972264</v>
      </c>
      <c r="G70" s="1">
        <f>'DATOS MENSUALES'!E635</f>
        <v>0.14246283456</v>
      </c>
      <c r="H70" s="1">
        <f>'DATOS MENSUALES'!E636</f>
        <v>0.24248957954</v>
      </c>
      <c r="I70" s="1">
        <f>'DATOS MENSUALES'!E637</f>
        <v>0.480193161</v>
      </c>
      <c r="J70" s="1">
        <f>'DATOS MENSUALES'!E638</f>
        <v>0.20000828518</v>
      </c>
      <c r="K70" s="1">
        <f>'DATOS MENSUALES'!E639</f>
        <v>0.12289685376</v>
      </c>
      <c r="L70" s="1">
        <f>'DATOS MENSUALES'!E640</f>
        <v>0.1045360823</v>
      </c>
      <c r="M70" s="1">
        <f>'DATOS MENSUALES'!E641</f>
        <v>0.03111187821</v>
      </c>
      <c r="N70" s="1">
        <f t="shared" si="26"/>
        <v>3.11605990758</v>
      </c>
      <c r="O70" s="10"/>
      <c r="P70" s="60">
        <f t="shared" si="27"/>
        <v>-2.2047853659447894E-07</v>
      </c>
      <c r="Q70" s="60">
        <f t="shared" si="28"/>
        <v>-8.132880572423689E-05</v>
      </c>
      <c r="R70" s="60">
        <f t="shared" si="29"/>
        <v>-0.001696552271456503</v>
      </c>
      <c r="S70" s="60">
        <f t="shared" si="30"/>
        <v>-1.2905636168682382</v>
      </c>
      <c r="T70" s="60">
        <f t="shared" si="31"/>
        <v>-1.4802985285620085</v>
      </c>
      <c r="U70" s="60">
        <f t="shared" si="31"/>
        <v>-0.433982188625026</v>
      </c>
      <c r="V70" s="60">
        <f t="shared" si="31"/>
        <v>-0.15473052957029387</v>
      </c>
      <c r="W70" s="60">
        <f t="shared" si="31"/>
        <v>-0.0027487431023469787</v>
      </c>
      <c r="X70" s="60">
        <f t="shared" si="31"/>
        <v>-0.001598959240781906</v>
      </c>
      <c r="Y70" s="60">
        <f t="shared" si="31"/>
        <v>-1.0703683940452381E-05</v>
      </c>
      <c r="Z70" s="60">
        <f t="shared" si="31"/>
        <v>-0.0001240275571418525</v>
      </c>
      <c r="AA70" s="60">
        <f t="shared" si="31"/>
        <v>-0.004145324901959626</v>
      </c>
      <c r="AB70" s="60">
        <f t="shared" si="31"/>
        <v>-73.06551021109124</v>
      </c>
    </row>
    <row r="71" spans="1:28" ht="12.75">
      <c r="A71" s="12" t="s">
        <v>81</v>
      </c>
      <c r="B71" s="1">
        <f>'DATOS MENSUALES'!E642</f>
        <v>0.18632908884</v>
      </c>
      <c r="C71" s="1">
        <f>'DATOS MENSUALES'!E643</f>
        <v>0.48395981582</v>
      </c>
      <c r="D71" s="1">
        <f>'DATOS MENSUALES'!E644</f>
        <v>0.2981434284</v>
      </c>
      <c r="E71" s="1">
        <f>'DATOS MENSUALES'!E645</f>
        <v>1.49048797163</v>
      </c>
      <c r="F71" s="1">
        <f>'DATOS MENSUALES'!E646</f>
        <v>0.48733922118</v>
      </c>
      <c r="G71" s="1">
        <f>'DATOS MENSUALES'!E647</f>
        <v>0.33679266551</v>
      </c>
      <c r="H71" s="1">
        <f>'DATOS MENSUALES'!E648</f>
        <v>0.06045528114</v>
      </c>
      <c r="I71" s="1">
        <f>'DATOS MENSUALES'!E649</f>
        <v>0.18340711004</v>
      </c>
      <c r="J71" s="1">
        <f>'DATOS MENSUALES'!E650</f>
        <v>0.02493260674</v>
      </c>
      <c r="K71" s="1">
        <f>'DATOS MENSUALES'!E651</f>
        <v>0.09229156198</v>
      </c>
      <c r="L71" s="1">
        <f>'DATOS MENSUALES'!E652</f>
        <v>0.09209072971</v>
      </c>
      <c r="M71" s="1">
        <f>'DATOS MENSUALES'!E653</f>
        <v>0.01418474882</v>
      </c>
      <c r="N71" s="1">
        <f t="shared" si="26"/>
        <v>3.7504142298100005</v>
      </c>
      <c r="O71" s="10"/>
      <c r="P71" s="60">
        <f t="shared" si="27"/>
        <v>-0.00014807248606358073</v>
      </c>
      <c r="Q71" s="60">
        <f t="shared" si="28"/>
        <v>-5.2499966270282964E-05</v>
      </c>
      <c r="R71" s="60">
        <f t="shared" si="29"/>
        <v>-0.19692950402548143</v>
      </c>
      <c r="S71" s="60">
        <f t="shared" si="30"/>
        <v>0.005774106824982731</v>
      </c>
      <c r="T71" s="60">
        <f t="shared" si="31"/>
        <v>-0.4225857721007467</v>
      </c>
      <c r="U71" s="60">
        <f t="shared" si="31"/>
        <v>-0.17824180614177318</v>
      </c>
      <c r="V71" s="60">
        <f t="shared" si="31"/>
        <v>-0.37152649772689994</v>
      </c>
      <c r="W71" s="60">
        <f t="shared" si="31"/>
        <v>-0.08337709034545432</v>
      </c>
      <c r="X71" s="60">
        <f t="shared" si="31"/>
        <v>-0.02489990756890653</v>
      </c>
      <c r="Y71" s="60">
        <f t="shared" si="31"/>
        <v>-0.0001458935599490106</v>
      </c>
      <c r="Z71" s="60">
        <f t="shared" si="31"/>
        <v>-0.00024198321262088835</v>
      </c>
      <c r="AA71" s="60">
        <f t="shared" si="31"/>
        <v>-0.005598677475445355</v>
      </c>
      <c r="AB71" s="60">
        <f t="shared" si="31"/>
        <v>-44.59666861171792</v>
      </c>
    </row>
    <row r="72" spans="1:28" ht="12.75">
      <c r="A72" s="12" t="s">
        <v>82</v>
      </c>
      <c r="B72" s="1">
        <f>'DATOS MENSUALES'!E654</f>
        <v>0.09432283518</v>
      </c>
      <c r="C72" s="1">
        <f>'DATOS MENSUALES'!E655</f>
        <v>0.44041067739</v>
      </c>
      <c r="D72" s="1">
        <f>'DATOS MENSUALES'!E656</f>
        <v>0.191267642</v>
      </c>
      <c r="E72" s="1">
        <f>'DATOS MENSUALES'!E657</f>
        <v>0.42811072128</v>
      </c>
      <c r="F72" s="1">
        <f>'DATOS MENSUALES'!E658</f>
        <v>0.75775438886</v>
      </c>
      <c r="G72" s="1">
        <f>'DATOS MENSUALES'!E659</f>
        <v>0.31468931108</v>
      </c>
      <c r="H72" s="1">
        <f>'DATOS MENSUALES'!E660</f>
        <v>0.084800661</v>
      </c>
      <c r="I72" s="1">
        <f>'DATOS MENSUALES'!E661</f>
        <v>0.22097006988</v>
      </c>
      <c r="J72" s="1">
        <f>'DATOS MENSUALES'!E662</f>
        <v>0.04786387144</v>
      </c>
      <c r="K72" s="1">
        <f>'DATOS MENSUALES'!E663</f>
        <v>0.05124999978</v>
      </c>
      <c r="L72" s="1">
        <f>'DATOS MENSUALES'!E664</f>
        <v>0.07444444504</v>
      </c>
      <c r="M72" s="1">
        <f>'DATOS MENSUALES'!E665</f>
        <v>0.0476739459</v>
      </c>
      <c r="N72" s="1">
        <f t="shared" si="26"/>
        <v>2.7535585688300004</v>
      </c>
      <c r="O72" s="10"/>
      <c r="P72" s="60">
        <f t="shared" si="27"/>
        <v>-0.003042990362808899</v>
      </c>
      <c r="Q72" s="60">
        <f t="shared" si="28"/>
        <v>-0.0005313129201590489</v>
      </c>
      <c r="R72" s="60">
        <f t="shared" si="29"/>
        <v>-0.3266146686796773</v>
      </c>
      <c r="S72" s="60">
        <f t="shared" si="30"/>
        <v>-0.6884065399036768</v>
      </c>
      <c r="T72" s="60">
        <f t="shared" si="31"/>
        <v>-0.11059600505405304</v>
      </c>
      <c r="U72" s="60">
        <f t="shared" si="31"/>
        <v>-0.20007905864223044</v>
      </c>
      <c r="V72" s="60">
        <f t="shared" si="31"/>
        <v>-0.3350448969863951</v>
      </c>
      <c r="W72" s="60">
        <f t="shared" si="31"/>
        <v>-0.06366636209930895</v>
      </c>
      <c r="X72" s="60">
        <f t="shared" si="31"/>
        <v>-0.01948242819246541</v>
      </c>
      <c r="Y72" s="60">
        <f t="shared" si="31"/>
        <v>-0.0008222655412987559</v>
      </c>
      <c r="Z72" s="60">
        <f t="shared" si="31"/>
        <v>-0.0005112638511161713</v>
      </c>
      <c r="AA72" s="60">
        <f t="shared" si="31"/>
        <v>-0.0029908153566514735</v>
      </c>
      <c r="AB72" s="60">
        <f t="shared" si="31"/>
        <v>-93.76788473485347</v>
      </c>
    </row>
    <row r="73" spans="1:28" ht="12.75">
      <c r="A73" s="12" t="s">
        <v>83</v>
      </c>
      <c r="B73" s="1">
        <f>'DATOS MENSUALES'!E666</f>
        <v>0.0557550156</v>
      </c>
      <c r="C73" s="1">
        <f>'DATOS MENSUALES'!E667</f>
        <v>0.14359899237</v>
      </c>
      <c r="D73" s="1">
        <f>'DATOS MENSUALES'!E668</f>
        <v>0.60709165866</v>
      </c>
      <c r="E73" s="1">
        <f>'DATOS MENSUALES'!E669</f>
        <v>1.8342476191</v>
      </c>
      <c r="F73" s="1">
        <f>'DATOS MENSUALES'!E670</f>
        <v>0.98865610437</v>
      </c>
      <c r="G73" s="1">
        <f>'DATOS MENSUALES'!E671</f>
        <v>0.51037825899</v>
      </c>
      <c r="H73" s="1">
        <f>'DATOS MENSUALES'!E672</f>
        <v>0.98259022946</v>
      </c>
      <c r="I73" s="1">
        <f>'DATOS MENSUALES'!E673</f>
        <v>0.8492715598</v>
      </c>
      <c r="J73" s="1">
        <f>'DATOS MENSUALES'!E674</f>
        <v>0.1023781209</v>
      </c>
      <c r="K73" s="1">
        <f>'DATOS MENSUALES'!E675</f>
        <v>0.08845702016</v>
      </c>
      <c r="L73" s="1">
        <f>'DATOS MENSUALES'!E676</f>
        <v>0.0780521742</v>
      </c>
      <c r="M73" s="1">
        <f>'DATOS MENSUALES'!E677</f>
        <v>0.1090977718</v>
      </c>
      <c r="N73" s="1">
        <f t="shared" si="26"/>
        <v>6.34957452541</v>
      </c>
      <c r="O73" s="10"/>
      <c r="P73" s="60">
        <f t="shared" si="27"/>
        <v>-0.006176679416909844</v>
      </c>
      <c r="Q73" s="60">
        <f t="shared" si="28"/>
        <v>-0.053926683923319826</v>
      </c>
      <c r="R73" s="60">
        <f t="shared" si="29"/>
        <v>-0.020312259050168858</v>
      </c>
      <c r="S73" s="60">
        <f t="shared" si="30"/>
        <v>0.14318868999517392</v>
      </c>
      <c r="T73" s="60">
        <f t="shared" si="31"/>
        <v>-0.015457616056209872</v>
      </c>
      <c r="U73" s="60">
        <f t="shared" si="31"/>
        <v>-0.05895091200389329</v>
      </c>
      <c r="V73" s="60">
        <f t="shared" si="31"/>
        <v>0.008395577147034778</v>
      </c>
      <c r="W73" s="60">
        <f t="shared" si="31"/>
        <v>0.012008639782032628</v>
      </c>
      <c r="X73" s="60">
        <f t="shared" si="31"/>
        <v>-0.009878243549445748</v>
      </c>
      <c r="Y73" s="60">
        <f t="shared" si="31"/>
        <v>-0.00018015263588241193</v>
      </c>
      <c r="Z73" s="60">
        <f t="shared" si="31"/>
        <v>-0.00044513717815289377</v>
      </c>
      <c r="AA73" s="60">
        <f t="shared" si="31"/>
        <v>-0.0005646618213898987</v>
      </c>
      <c r="AB73" s="60">
        <f t="shared" si="31"/>
        <v>-0.849478265173499</v>
      </c>
    </row>
    <row r="74" spans="1:28" s="24" customFormat="1" ht="12.75">
      <c r="A74" s="21" t="s">
        <v>84</v>
      </c>
      <c r="B74" s="22">
        <f>'DATOS MENSUALES'!E678</f>
        <v>0.0721712742</v>
      </c>
      <c r="C74" s="22">
        <f>'DATOS MENSUALES'!E679</f>
        <v>0.21866548671</v>
      </c>
      <c r="D74" s="22">
        <f>'DATOS MENSUALES'!E680</f>
        <v>0.78200548928</v>
      </c>
      <c r="E74" s="22">
        <f>'DATOS MENSUALES'!E681</f>
        <v>1.73698293886</v>
      </c>
      <c r="F74" s="22">
        <f>'DATOS MENSUALES'!E682</f>
        <v>0.44068098604</v>
      </c>
      <c r="G74" s="22">
        <f>'DATOS MENSUALES'!E683</f>
        <v>0.21249220028</v>
      </c>
      <c r="H74" s="22">
        <f>'DATOS MENSUALES'!E684</f>
        <v>0.24268940973</v>
      </c>
      <c r="I74" s="22">
        <f>'DATOS MENSUALES'!E685</f>
        <v>0.4013506892</v>
      </c>
      <c r="J74" s="22">
        <f>'DATOS MENSUALES'!E686</f>
        <v>0.41406220704</v>
      </c>
      <c r="K74" s="22">
        <f>'DATOS MENSUALES'!E687</f>
        <v>0.15513409581</v>
      </c>
      <c r="L74" s="22">
        <f>'DATOS MENSUALES'!E688</f>
        <v>0.13070062483</v>
      </c>
      <c r="M74" s="22">
        <f>'DATOS MENSUALES'!E689</f>
        <v>0.09935483866</v>
      </c>
      <c r="N74" s="22">
        <f t="shared" si="26"/>
        <v>4.90629024064</v>
      </c>
      <c r="O74" s="23"/>
      <c r="P74" s="60">
        <f t="shared" si="27"/>
        <v>-0.004662666811250836</v>
      </c>
      <c r="Q74" s="60">
        <f t="shared" si="28"/>
        <v>-0.027746215304749786</v>
      </c>
      <c r="R74" s="60">
        <f t="shared" si="29"/>
        <v>-0.0009392718720041039</v>
      </c>
      <c r="S74" s="60">
        <f t="shared" si="30"/>
        <v>0.07725291843832559</v>
      </c>
      <c r="T74" s="60">
        <f t="shared" si="31"/>
        <v>-0.5064125081276272</v>
      </c>
      <c r="U74" s="60">
        <f t="shared" si="31"/>
        <v>-0.3243527379067641</v>
      </c>
      <c r="V74" s="60">
        <f t="shared" si="31"/>
        <v>-0.15455781139818456</v>
      </c>
      <c r="W74" s="60">
        <f t="shared" si="31"/>
        <v>-0.010492396897902429</v>
      </c>
      <c r="X74" s="60">
        <f t="shared" si="31"/>
        <v>0.0009160241894259374</v>
      </c>
      <c r="Y74" s="60">
        <f t="shared" si="31"/>
        <v>1.0608830805421819E-06</v>
      </c>
      <c r="Z74" s="60">
        <f t="shared" si="31"/>
        <v>-1.3321256836211361E-05</v>
      </c>
      <c r="AA74" s="60">
        <f t="shared" si="31"/>
        <v>-0.0007888052701414467</v>
      </c>
      <c r="AB74" s="60">
        <f t="shared" si="31"/>
        <v>-13.658066189094685</v>
      </c>
    </row>
    <row r="75" spans="1:28" s="24" customFormat="1" ht="12.75">
      <c r="A75" s="21" t="s">
        <v>85</v>
      </c>
      <c r="B75" s="22">
        <f>'DATOS MENSUALES'!E690</f>
        <v>0.17895799936</v>
      </c>
      <c r="C75" s="22">
        <f>'DATOS MENSUALES'!E691</f>
        <v>1.55878860201</v>
      </c>
      <c r="D75" s="22">
        <f>'DATOS MENSUALES'!E692</f>
        <v>2.8585629108</v>
      </c>
      <c r="E75" s="22">
        <f>'DATOS MENSUALES'!E693</f>
        <v>1.38433518465</v>
      </c>
      <c r="F75" s="22">
        <f>'DATOS MENSUALES'!E694</f>
        <v>0.56891286483</v>
      </c>
      <c r="G75" s="22">
        <f>'DATOS MENSUALES'!E695</f>
        <v>0.35766545002</v>
      </c>
      <c r="H75" s="22">
        <f>'DATOS MENSUALES'!E696</f>
        <v>0.68676838846</v>
      </c>
      <c r="I75" s="22">
        <f>'DATOS MENSUALES'!E697</f>
        <v>0.63357333875</v>
      </c>
      <c r="J75" s="22">
        <f>'DATOS MENSUALES'!E698</f>
        <v>0.37609115032</v>
      </c>
      <c r="K75" s="22">
        <f>'DATOS MENSUALES'!E699</f>
        <v>0.138194556</v>
      </c>
      <c r="L75" s="22">
        <f>'DATOS MENSUALES'!E700</f>
        <v>0.12145052192</v>
      </c>
      <c r="M75" s="22">
        <f>'DATOS MENSUALES'!E701</f>
        <v>0.177915811</v>
      </c>
      <c r="N75" s="22">
        <f t="shared" si="26"/>
        <v>9.04121677812</v>
      </c>
      <c r="O75" s="23"/>
      <c r="P75" s="60">
        <f t="shared" si="27"/>
        <v>-0.00021898852043261458</v>
      </c>
      <c r="Q75" s="60">
        <f t="shared" si="28"/>
        <v>1.1163983324723787</v>
      </c>
      <c r="R75" s="60">
        <f t="shared" si="29"/>
        <v>7.746221127532052</v>
      </c>
      <c r="S75" s="60">
        <f t="shared" si="30"/>
        <v>0.00039302137584708134</v>
      </c>
      <c r="T75" s="60">
        <f t="shared" si="31"/>
        <v>-0.29921335267222343</v>
      </c>
      <c r="U75" s="60">
        <f t="shared" si="31"/>
        <v>-0.15913589965953862</v>
      </c>
      <c r="V75" s="60">
        <f t="shared" si="31"/>
        <v>-0.0007934634931092621</v>
      </c>
      <c r="W75" s="60">
        <f t="shared" si="31"/>
        <v>2.3524030761958605E-06</v>
      </c>
      <c r="X75" s="60">
        <f t="shared" si="31"/>
        <v>0.000206923418004657</v>
      </c>
      <c r="Y75" s="60">
        <f t="shared" si="31"/>
        <v>-3.0626120082689093E-07</v>
      </c>
      <c r="Z75" s="60">
        <f t="shared" si="31"/>
        <v>-3.57920218154663E-05</v>
      </c>
      <c r="AA75" s="60">
        <f t="shared" si="31"/>
        <v>-2.6485540151709644E-06</v>
      </c>
      <c r="AB75" s="60">
        <f t="shared" si="31"/>
        <v>5.309622044869138</v>
      </c>
    </row>
    <row r="76" spans="1:28" s="24" customFormat="1" ht="12.75">
      <c r="A76" s="21" t="s">
        <v>86</v>
      </c>
      <c r="B76" s="22">
        <f>'DATOS MENSUALES'!E702</f>
        <v>0.10886587764</v>
      </c>
      <c r="C76" s="22">
        <f>'DATOS MENSUALES'!E703</f>
        <v>0.22785714336</v>
      </c>
      <c r="D76" s="22">
        <f>'DATOS MENSUALES'!E704</f>
        <v>0.17501805024</v>
      </c>
      <c r="E76" s="22">
        <f>'DATOS MENSUALES'!E705</f>
        <v>0.31659751032</v>
      </c>
      <c r="F76" s="22">
        <f>'DATOS MENSUALES'!E706</f>
        <v>0.2944901421</v>
      </c>
      <c r="G76" s="22">
        <f>'DATOS MENSUALES'!E707</f>
        <v>0.493278228</v>
      </c>
      <c r="H76" s="22">
        <f>'DATOS MENSUALES'!E708</f>
        <v>0.36163480878</v>
      </c>
      <c r="I76" s="22">
        <f>'DATOS MENSUALES'!E709</f>
        <v>0.62787798236</v>
      </c>
      <c r="J76" s="22">
        <f>'DATOS MENSUALES'!E710</f>
        <v>0.19282452024</v>
      </c>
      <c r="K76" s="22">
        <f>'DATOS MENSUALES'!E711</f>
        <v>0.115118956</v>
      </c>
      <c r="L76" s="22">
        <f>'DATOS MENSUALES'!E712</f>
        <v>0.1510375</v>
      </c>
      <c r="M76" s="22">
        <f>'DATOS MENSUALES'!E713</f>
        <v>0.18579638766</v>
      </c>
      <c r="N76" s="22">
        <f t="shared" si="26"/>
        <v>3.2503971067</v>
      </c>
      <c r="O76" s="23"/>
      <c r="P76" s="60">
        <f t="shared" si="27"/>
        <v>-0.0022156885462518558</v>
      </c>
      <c r="Q76" s="60">
        <f t="shared" si="28"/>
        <v>-0.02529490519611596</v>
      </c>
      <c r="R76" s="60">
        <f t="shared" si="29"/>
        <v>-0.3502844710749884</v>
      </c>
      <c r="S76" s="60">
        <f t="shared" si="30"/>
        <v>-0.9835551328954826</v>
      </c>
      <c r="T76" s="60">
        <f t="shared" si="31"/>
        <v>-0.8392824144883988</v>
      </c>
      <c r="U76" s="60">
        <f t="shared" si="31"/>
        <v>-0.06706775618845089</v>
      </c>
      <c r="V76" s="60">
        <f t="shared" si="31"/>
        <v>-0.07288368710557552</v>
      </c>
      <c r="W76" s="60">
        <f t="shared" si="31"/>
        <v>4.3970466172624697E-07</v>
      </c>
      <c r="X76" s="60">
        <f t="shared" si="31"/>
        <v>-0.001912123538313328</v>
      </c>
      <c r="Y76" s="60">
        <f t="shared" si="31"/>
        <v>-2.6506723335447678E-05</v>
      </c>
      <c r="Z76" s="60">
        <f t="shared" si="31"/>
        <v>-3.822458233494475E-08</v>
      </c>
      <c r="AA76" s="60">
        <f t="shared" si="31"/>
        <v>-2.111956095366215E-07</v>
      </c>
      <c r="AB76" s="60">
        <f t="shared" si="31"/>
        <v>-66.24585625594953</v>
      </c>
    </row>
    <row r="77" spans="1:28" s="24" customFormat="1" ht="12.75">
      <c r="A77" s="21" t="s">
        <v>87</v>
      </c>
      <c r="B77" s="22">
        <f>'DATOS MENSUALES'!E714</f>
        <v>0.12930486024</v>
      </c>
      <c r="C77" s="22">
        <f>'DATOS MENSUALES'!E715</f>
        <v>0.1641405477</v>
      </c>
      <c r="D77" s="22">
        <f>'DATOS MENSUALES'!E716</f>
        <v>0.51007426844</v>
      </c>
      <c r="E77" s="22">
        <f>'DATOS MENSUALES'!E717</f>
        <v>0.29438119722</v>
      </c>
      <c r="F77" s="22">
        <f>'DATOS MENSUALES'!E718</f>
        <v>0.0750406501</v>
      </c>
      <c r="G77" s="22">
        <f>'DATOS MENSUALES'!E719</f>
        <v>0.07602373941</v>
      </c>
      <c r="H77" s="22">
        <f>'DATOS MENSUALES'!E720</f>
        <v>0.83056123461</v>
      </c>
      <c r="I77" s="22">
        <f>'DATOS MENSUALES'!E721</f>
        <v>0.53793670084</v>
      </c>
      <c r="J77" s="22">
        <f>'DATOS MENSUALES'!E722</f>
        <v>0.1376780496</v>
      </c>
      <c r="K77" s="22">
        <f>'DATOS MENSUALES'!E723</f>
        <v>0.14583870972</v>
      </c>
      <c r="L77" s="22">
        <f>'DATOS MENSUALES'!E724</f>
        <v>0.10118784555</v>
      </c>
      <c r="M77" s="22">
        <f>'DATOS MENSUALES'!E725</f>
        <v>0.0893799881</v>
      </c>
      <c r="N77" s="22">
        <f t="shared" si="26"/>
        <v>3.09154779153</v>
      </c>
      <c r="O77" s="23"/>
      <c r="P77" s="60">
        <f t="shared" si="27"/>
        <v>-0.0013284094091477654</v>
      </c>
      <c r="Q77" s="60">
        <f t="shared" si="28"/>
        <v>-0.04560016254418351</v>
      </c>
      <c r="R77" s="60">
        <f t="shared" si="29"/>
        <v>-0.050597383711839854</v>
      </c>
      <c r="S77" s="60">
        <f t="shared" si="30"/>
        <v>-1.0509548634850976</v>
      </c>
      <c r="T77" s="60">
        <f t="shared" si="31"/>
        <v>-1.5718999686781108</v>
      </c>
      <c r="U77" s="60">
        <f t="shared" si="31"/>
        <v>-0.5585523047563428</v>
      </c>
      <c r="V77" s="60">
        <f t="shared" si="31"/>
        <v>0.00013433252234798542</v>
      </c>
      <c r="W77" s="60">
        <f t="shared" si="31"/>
        <v>-0.0005581955415320524</v>
      </c>
      <c r="X77" s="60">
        <f t="shared" si="31"/>
        <v>-0.005760905204618586</v>
      </c>
      <c r="Y77" s="60">
        <f t="shared" si="31"/>
        <v>7.377164040738853E-10</v>
      </c>
      <c r="Z77" s="60">
        <f t="shared" si="31"/>
        <v>-0.00015072369194039277</v>
      </c>
      <c r="AA77" s="60">
        <f t="shared" si="31"/>
        <v>-0.0010728480720951785</v>
      </c>
      <c r="AB77" s="60">
        <f t="shared" si="31"/>
        <v>-74.35827919477745</v>
      </c>
    </row>
    <row r="78" spans="1:28" s="24" customFormat="1" ht="12.75">
      <c r="A78" s="21" t="s">
        <v>88</v>
      </c>
      <c r="B78" s="22">
        <f>'DATOS MENSUALES'!E726</f>
        <v>0.09273185035</v>
      </c>
      <c r="C78" s="22">
        <f>'DATOS MENSUALES'!E727</f>
        <v>0.40081796255</v>
      </c>
      <c r="D78" s="22">
        <f>'DATOS MENSUALES'!E728</f>
        <v>0.83162460775</v>
      </c>
      <c r="E78" s="22">
        <f>'DATOS MENSUALES'!E729</f>
        <v>2.75532830588</v>
      </c>
      <c r="F78" s="22">
        <f>'DATOS MENSUALES'!E730</f>
        <v>0.91084844068</v>
      </c>
      <c r="G78" s="22">
        <f>'DATOS MENSUALES'!E731</f>
        <v>1.67163242108</v>
      </c>
      <c r="H78" s="22">
        <f>'DATOS MENSUALES'!E732</f>
        <v>0.42489473832</v>
      </c>
      <c r="I78" s="22">
        <f>'DATOS MENSUALES'!E733</f>
        <v>0.28312639479</v>
      </c>
      <c r="J78" s="22">
        <f>'DATOS MENSUALES'!E734</f>
        <v>0.1054419118</v>
      </c>
      <c r="K78" s="22">
        <f>'DATOS MENSUALES'!E735</f>
        <v>0.13555555635</v>
      </c>
      <c r="L78" s="22">
        <f>'DATOS MENSUALES'!E736</f>
        <v>0.1121568624</v>
      </c>
      <c r="M78" s="22">
        <f>'DATOS MENSUALES'!E737</f>
        <v>0.108229988</v>
      </c>
      <c r="N78" s="22">
        <f t="shared" si="26"/>
        <v>7.832389039949999</v>
      </c>
      <c r="O78" s="23"/>
      <c r="P78" s="60">
        <f t="shared" si="27"/>
        <v>-0.0031443224774866515</v>
      </c>
      <c r="Q78" s="60">
        <f t="shared" si="28"/>
        <v>-0.0017534480619190483</v>
      </c>
      <c r="R78" s="60">
        <f t="shared" si="29"/>
        <v>-0.00011277794702586035</v>
      </c>
      <c r="S78" s="60">
        <f t="shared" si="30"/>
        <v>3.0124551000311377</v>
      </c>
      <c r="T78" s="60">
        <f t="shared" si="31"/>
        <v>-0.03493747876893155</v>
      </c>
      <c r="U78" s="60">
        <f t="shared" si="31"/>
        <v>0.4602114330483323</v>
      </c>
      <c r="V78" s="60">
        <f t="shared" si="31"/>
        <v>-0.04453197322269561</v>
      </c>
      <c r="W78" s="60">
        <f t="shared" si="31"/>
        <v>-0.0383229899916928</v>
      </c>
      <c r="X78" s="60">
        <f t="shared" si="31"/>
        <v>-0.009461101349196215</v>
      </c>
      <c r="Y78" s="60">
        <f t="shared" si="31"/>
        <v>-8.2518296821936E-07</v>
      </c>
      <c r="Z78" s="60">
        <f t="shared" si="31"/>
        <v>-7.541473058899163E-05</v>
      </c>
      <c r="AA78" s="60">
        <f t="shared" si="31"/>
        <v>-0.0005826343878026853</v>
      </c>
      <c r="AB78" s="60">
        <f t="shared" si="31"/>
        <v>0.15376678565078108</v>
      </c>
    </row>
    <row r="79" spans="1:28" s="24" customFormat="1" ht="12.75">
      <c r="A79" s="21" t="s">
        <v>89</v>
      </c>
      <c r="B79" s="22">
        <f>'DATOS MENSUALES'!E738</f>
        <v>0.12129817455</v>
      </c>
      <c r="C79" s="22">
        <f>'DATOS MENSUALES'!E739</f>
        <v>0.0626217228</v>
      </c>
      <c r="D79" s="22">
        <f>'DATOS MENSUALES'!E740</f>
        <v>0.06022203234</v>
      </c>
      <c r="E79" s="22">
        <f>'DATOS MENSUALES'!E741</f>
        <v>0.18381674311</v>
      </c>
      <c r="F79" s="22">
        <f>'DATOS MENSUALES'!E742</f>
        <v>0.11137991319</v>
      </c>
      <c r="G79" s="22">
        <f>'DATOS MENSUALES'!E743</f>
        <v>0.10161687228</v>
      </c>
      <c r="H79" s="22">
        <f>'DATOS MENSUALES'!E744</f>
        <v>0.2052960448</v>
      </c>
      <c r="I79" s="22">
        <f>'DATOS MENSUALES'!E745</f>
        <v>0.2108994789</v>
      </c>
      <c r="J79" s="22">
        <f>'DATOS MENSUALES'!E746</f>
        <v>0.17882352968</v>
      </c>
      <c r="K79" s="22">
        <f>'DATOS MENSUALES'!E747</f>
        <v>0.09748397428</v>
      </c>
      <c r="L79" s="22">
        <f>'DATOS MENSUALES'!E748</f>
        <v>0.09350700506</v>
      </c>
      <c r="M79" s="22">
        <f>'DATOS MENSUALES'!E749</f>
        <v>0.12508344</v>
      </c>
      <c r="N79" s="22">
        <f t="shared" si="26"/>
        <v>1.55204893099</v>
      </c>
      <c r="O79" s="23"/>
      <c r="P79" s="60">
        <f t="shared" si="27"/>
        <v>-0.0016403297149240141</v>
      </c>
      <c r="Q79" s="60">
        <f t="shared" si="28"/>
        <v>-0.09656514127167672</v>
      </c>
      <c r="R79" s="60">
        <f t="shared" si="29"/>
        <v>-0.550796862184369</v>
      </c>
      <c r="S79" s="60">
        <f t="shared" si="30"/>
        <v>-1.4324599321100493</v>
      </c>
      <c r="T79" s="60">
        <f t="shared" si="31"/>
        <v>-1.429075269957386</v>
      </c>
      <c r="U79" s="60">
        <f t="shared" si="31"/>
        <v>-0.508079870162478</v>
      </c>
      <c r="V79" s="60">
        <f t="shared" si="31"/>
        <v>-0.18916924001210422</v>
      </c>
      <c r="W79" s="60">
        <f aca="true" t="shared" si="32" ref="W79:AB82">(I79-I$6)^3</f>
        <v>-0.068605941129015</v>
      </c>
      <c r="X79" s="60">
        <f t="shared" si="32"/>
        <v>-0.002634939500206687</v>
      </c>
      <c r="Y79" s="60">
        <f t="shared" si="32"/>
        <v>-0.00010684164690770041</v>
      </c>
      <c r="Z79" s="60">
        <f t="shared" si="32"/>
        <v>-0.00022585629842568306</v>
      </c>
      <c r="AA79" s="60">
        <f t="shared" si="32"/>
        <v>-0.0002963157892409237</v>
      </c>
      <c r="AB79" s="60">
        <f t="shared" si="32"/>
        <v>-189.57426327980886</v>
      </c>
    </row>
    <row r="80" spans="1:28" s="24" customFormat="1" ht="12.75">
      <c r="A80" s="21" t="s">
        <v>90</v>
      </c>
      <c r="B80" s="22">
        <f>'DATOS MENSUALES'!E750</f>
        <v>0.1231385304</v>
      </c>
      <c r="C80" s="22">
        <f>'DATOS MENSUALES'!E751</f>
        <v>0.47241446151</v>
      </c>
      <c r="D80" s="22">
        <f>'DATOS MENSUALES'!E752</f>
        <v>0.6647216643</v>
      </c>
      <c r="E80" s="22">
        <f>'DATOS MENSUALES'!E753</f>
        <v>3.2921705844</v>
      </c>
      <c r="F80" s="22">
        <f>'DATOS MENSUALES'!E754</f>
        <v>0.8169057351</v>
      </c>
      <c r="G80" s="22">
        <f>'DATOS MENSUALES'!E755</f>
        <v>0.60301793552</v>
      </c>
      <c r="H80" s="22">
        <f>'DATOS MENSUALES'!E756</f>
        <v>0.532846719</v>
      </c>
      <c r="I80" s="22">
        <f>'DATOS MENSUALES'!E757</f>
        <v>0.61150758392</v>
      </c>
      <c r="J80" s="22">
        <f>'DATOS MENSUALES'!E758</f>
        <v>0.17581229324</v>
      </c>
      <c r="K80" s="22">
        <f>'DATOS MENSUALES'!E759</f>
        <v>0.10750999273</v>
      </c>
      <c r="L80" s="22">
        <f>'DATOS MENSUALES'!E760</f>
        <v>0.11898737708</v>
      </c>
      <c r="M80" s="22">
        <f>'DATOS MENSUALES'!E761</f>
        <v>0.09047337223</v>
      </c>
      <c r="N80" s="22">
        <f t="shared" si="26"/>
        <v>7.609506249429999</v>
      </c>
      <c r="O80" s="23"/>
      <c r="P80" s="60">
        <f t="shared" si="27"/>
        <v>-0.0015647307596591187</v>
      </c>
      <c r="Q80" s="60">
        <f t="shared" si="28"/>
        <v>-0.00011757488392918989</v>
      </c>
      <c r="R80" s="60">
        <f t="shared" si="29"/>
        <v>-0.009968516792474473</v>
      </c>
      <c r="S80" s="60">
        <f t="shared" si="30"/>
        <v>7.775160157375097</v>
      </c>
      <c r="T80" s="60">
        <f aca="true" t="shared" si="33" ref="T80:V83">(F80-F$6)^3</f>
        <v>-0.07454109442873182</v>
      </c>
      <c r="U80" s="60">
        <f t="shared" si="33"/>
        <v>-0.02607969075294383</v>
      </c>
      <c r="V80" s="60">
        <f t="shared" si="33"/>
        <v>-0.01497788057312644</v>
      </c>
      <c r="W80" s="60">
        <f t="shared" si="32"/>
        <v>-6.736487036569468E-07</v>
      </c>
      <c r="X80" s="60">
        <f t="shared" si="32"/>
        <v>-0.002811061570570024</v>
      </c>
      <c r="Y80" s="60">
        <f t="shared" si="32"/>
        <v>-5.2419207032211505E-05</v>
      </c>
      <c r="Z80" s="60">
        <f t="shared" si="32"/>
        <v>-4.443223534168835E-05</v>
      </c>
      <c r="AA80" s="60">
        <f t="shared" si="32"/>
        <v>-0.001038838115355213</v>
      </c>
      <c r="AB80" s="60">
        <f t="shared" si="32"/>
        <v>0.030622387151763998</v>
      </c>
    </row>
    <row r="81" spans="1:28" s="24" customFormat="1" ht="12.75">
      <c r="A81" s="21" t="s">
        <v>91</v>
      </c>
      <c r="B81" s="22">
        <f>'DATOS MENSUALES'!E762</f>
        <v>0.16890178431</v>
      </c>
      <c r="C81" s="22">
        <f>'DATOS MENSUALES'!E763</f>
        <v>0.37356948727</v>
      </c>
      <c r="D81" s="22">
        <f>'DATOS MENSUALES'!E764</f>
        <v>0.79191451122</v>
      </c>
      <c r="E81" s="22">
        <f>'DATOS MENSUALES'!E765</f>
        <v>1.0014833184</v>
      </c>
      <c r="F81" s="22">
        <f>'DATOS MENSUALES'!E766</f>
        <v>0.59715474608</v>
      </c>
      <c r="G81" s="22">
        <f>'DATOS MENSUALES'!E767</f>
        <v>0.70648301077</v>
      </c>
      <c r="H81" s="22">
        <f>'DATOS MENSUALES'!E768</f>
        <v>0.61959136824</v>
      </c>
      <c r="I81" s="22">
        <f>'DATOS MENSUALES'!E769</f>
        <v>1.0515721552</v>
      </c>
      <c r="J81" s="22">
        <f>'DATOS MENSUALES'!E770</f>
        <v>0.18491379192</v>
      </c>
      <c r="K81" s="22">
        <f>'DATOS MENSUALES'!E771</f>
        <v>0.01566628032</v>
      </c>
      <c r="L81" s="22">
        <f>'DATOS MENSUALES'!E772</f>
        <v>0.1004060016</v>
      </c>
      <c r="M81" s="22">
        <f>'DATOS MENSUALES'!E773</f>
        <v>0.09577014789</v>
      </c>
      <c r="N81" s="22">
        <f t="shared" si="26"/>
        <v>5.707426603219998</v>
      </c>
      <c r="O81" s="23"/>
      <c r="P81" s="60">
        <f t="shared" si="27"/>
        <v>-0.00034789858917830523</v>
      </c>
      <c r="Q81" s="60">
        <f t="shared" si="28"/>
        <v>-0.003230940784231038</v>
      </c>
      <c r="R81" s="60">
        <f t="shared" si="29"/>
        <v>-0.0006820364458511946</v>
      </c>
      <c r="S81" s="60">
        <f t="shared" si="30"/>
        <v>-0.029676473959993135</v>
      </c>
      <c r="T81" s="60">
        <f t="shared" si="33"/>
        <v>-0.2628886650638772</v>
      </c>
      <c r="U81" s="60">
        <f t="shared" si="33"/>
        <v>-0.0071987715265730565</v>
      </c>
      <c r="V81" s="60">
        <f t="shared" si="33"/>
        <v>-0.004077233751123074</v>
      </c>
      <c r="W81" s="60">
        <f t="shared" si="32"/>
        <v>0.08022938580431127</v>
      </c>
      <c r="X81" s="60">
        <f t="shared" si="32"/>
        <v>-0.002301528007972366</v>
      </c>
      <c r="Y81" s="60">
        <f t="shared" si="32"/>
        <v>-0.002160139121554285</v>
      </c>
      <c r="Z81" s="60">
        <f t="shared" si="32"/>
        <v>-0.0001574647345017774</v>
      </c>
      <c r="AA81" s="60">
        <f t="shared" si="32"/>
        <v>-0.0008842224193491391</v>
      </c>
      <c r="AB81" s="60">
        <f t="shared" si="32"/>
        <v>-4.013783626175766</v>
      </c>
    </row>
    <row r="82" spans="1:28" s="24" customFormat="1" ht="12.75">
      <c r="A82" s="21" t="s">
        <v>92</v>
      </c>
      <c r="B82" s="22">
        <f>'DATOS MENSUALES'!E774</f>
        <v>0.13336519938</v>
      </c>
      <c r="C82" s="22">
        <f>'DATOS MENSUALES'!E775</f>
        <v>0.12735916908</v>
      </c>
      <c r="D82" s="22">
        <f>'DATOS MENSUALES'!E776</f>
        <v>0.237571158</v>
      </c>
      <c r="E82" s="22">
        <f>'DATOS MENSUALES'!E777</f>
        <v>0.22311780295</v>
      </c>
      <c r="F82" s="22">
        <f>'DATOS MENSUALES'!E778</f>
        <v>0.1876608624</v>
      </c>
      <c r="G82" s="22">
        <f>'DATOS MENSUALES'!E779</f>
        <v>0.21478642384</v>
      </c>
      <c r="H82" s="22">
        <f>'DATOS MENSUALES'!E780</f>
        <v>0.20772630234</v>
      </c>
      <c r="I82" s="22">
        <f>'DATOS MENSUALES'!E781</f>
        <v>0.14958448848</v>
      </c>
      <c r="J82" s="22">
        <f>'DATOS MENSUALES'!E782</f>
        <v>0.06858736086</v>
      </c>
      <c r="K82" s="22">
        <f>'DATOS MENSUALES'!E783</f>
        <v>0.072206304</v>
      </c>
      <c r="L82" s="22">
        <f>'DATOS MENSUALES'!E784</f>
        <v>0.0764745768</v>
      </c>
      <c r="M82" s="22">
        <f>'DATOS MENSUALES'!E785</f>
        <v>0.07145190561</v>
      </c>
      <c r="N82" s="22">
        <f>SUM(B82:M82)</f>
        <v>1.76989155374</v>
      </c>
      <c r="O82" s="23"/>
      <c r="P82" s="60">
        <f t="shared" si="27"/>
        <v>-0.0011865804337541249</v>
      </c>
      <c r="Q82" s="60">
        <f t="shared" si="28"/>
        <v>-0.061183943559737594</v>
      </c>
      <c r="R82" s="60">
        <f t="shared" si="29"/>
        <v>-0.26506413546149193</v>
      </c>
      <c r="S82" s="60">
        <f t="shared" si="30"/>
        <v>-1.2877989810107553</v>
      </c>
      <c r="T82" s="60">
        <f t="shared" si="33"/>
        <v>-1.1579535344190377</v>
      </c>
      <c r="U82" s="60">
        <f t="shared" si="33"/>
        <v>-0.32111443297723885</v>
      </c>
      <c r="V82" s="60">
        <f t="shared" si="33"/>
        <v>-0.18677683884189927</v>
      </c>
      <c r="W82" s="60">
        <f t="shared" si="32"/>
        <v>-0.10428046345716627</v>
      </c>
      <c r="X82" s="60">
        <f t="shared" si="32"/>
        <v>-0.015318822266852111</v>
      </c>
      <c r="Y82" s="60">
        <f t="shared" si="32"/>
        <v>-0.0003846979354395943</v>
      </c>
      <c r="Z82" s="60">
        <f t="shared" si="32"/>
        <v>-0.0004733029953105604</v>
      </c>
      <c r="AA82" s="60">
        <f t="shared" si="32"/>
        <v>-0.0017409777955606494</v>
      </c>
      <c r="AB82" s="60">
        <f t="shared" si="32"/>
        <v>-168.815062518484</v>
      </c>
    </row>
    <row r="83" spans="1:28" s="24" customFormat="1" ht="12.75">
      <c r="A83" s="21" t="s">
        <v>93</v>
      </c>
      <c r="B83" s="22">
        <f>'DATOS MENSUALES'!E786</f>
        <v>0.1434027496</v>
      </c>
      <c r="C83" s="22">
        <f>'DATOS MENSUALES'!E787</f>
        <v>0.19415800404</v>
      </c>
      <c r="D83" s="22">
        <f>'DATOS MENSUALES'!E788</f>
        <v>0.36361395166</v>
      </c>
      <c r="E83" s="22">
        <f>'DATOS MENSUALES'!E789</f>
        <v>0.3827082329</v>
      </c>
      <c r="F83" s="22">
        <f>'DATOS MENSUALES'!E790</f>
        <v>0.1706878824</v>
      </c>
      <c r="G83" s="22">
        <f>'DATOS MENSUALES'!E791</f>
        <v>0.7709308992</v>
      </c>
      <c r="H83" s="22">
        <f>'DATOS MENSUALES'!E792</f>
        <v>0.44565994019</v>
      </c>
      <c r="I83" s="22">
        <f>'DATOS MENSUALES'!E793</f>
        <v>0.21698391528</v>
      </c>
      <c r="J83" s="22">
        <f>'DATOS MENSUALES'!E794</f>
        <v>0.1557451926</v>
      </c>
      <c r="K83" s="22">
        <f>'DATOS MENSUALES'!E795</f>
        <v>0.11411408099</v>
      </c>
      <c r="L83" s="22">
        <f>'DATOS MENSUALES'!E796</f>
        <v>0.11338214517</v>
      </c>
      <c r="M83" s="22">
        <f>'DATOS MENSUALES'!E797</f>
        <v>0.1056493032</v>
      </c>
      <c r="N83" s="22">
        <f>SUM(B83:M83)</f>
        <v>3.17703629723</v>
      </c>
      <c r="O83" s="23"/>
      <c r="P83" s="60">
        <f t="shared" si="27"/>
        <v>-0.0008800633925634855</v>
      </c>
      <c r="Q83" s="60">
        <f t="shared" si="28"/>
        <v>-0.03504480921659641</v>
      </c>
      <c r="R83" s="60">
        <f t="shared" si="29"/>
        <v>-0.13764773830066032</v>
      </c>
      <c r="S83" s="60">
        <f t="shared" si="30"/>
        <v>-0.8001539983008636</v>
      </c>
      <c r="T83" s="60">
        <f t="shared" si="33"/>
        <v>-1.2150147205217117</v>
      </c>
      <c r="U83" s="60">
        <f t="shared" si="33"/>
        <v>-0.0021287174652788836</v>
      </c>
      <c r="V83" s="60">
        <f t="shared" si="33"/>
        <v>-0.03715495141371423</v>
      </c>
      <c r="W83" s="60">
        <f aca="true" t="shared" si="34" ref="W83:AB83">(I83-I$6)^3</f>
        <v>-0.06559215831601699</v>
      </c>
      <c r="X83" s="60">
        <f t="shared" si="34"/>
        <v>-0.004188731053913118</v>
      </c>
      <c r="Y83" s="60">
        <f t="shared" si="34"/>
        <v>-2.927807647990472E-05</v>
      </c>
      <c r="Z83" s="60">
        <f t="shared" si="34"/>
        <v>-6.904180190770005E-05</v>
      </c>
      <c r="AA83" s="60">
        <f t="shared" si="34"/>
        <v>-0.0006383277641047313</v>
      </c>
      <c r="AB83" s="60">
        <f t="shared" si="34"/>
        <v>-69.91480286013304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2.693456548023664</v>
      </c>
      <c r="Q84" s="61">
        <f t="shared" si="35"/>
        <v>33.11419034554507</v>
      </c>
      <c r="R84" s="61">
        <f t="shared" si="35"/>
        <v>125.8861858529519</v>
      </c>
      <c r="S84" s="61">
        <f t="shared" si="35"/>
        <v>376.6489969227089</v>
      </c>
      <c r="T84" s="61">
        <f t="shared" si="35"/>
        <v>788.038961386975</v>
      </c>
      <c r="U84" s="61">
        <f t="shared" si="35"/>
        <v>161.594489099457</v>
      </c>
      <c r="V84" s="61">
        <f t="shared" si="35"/>
        <v>492.3423807965575</v>
      </c>
      <c r="W84" s="61">
        <f t="shared" si="35"/>
        <v>35.405766191741805</v>
      </c>
      <c r="X84" s="61">
        <f t="shared" si="35"/>
        <v>1.993784006460234</v>
      </c>
      <c r="Y84" s="61">
        <f t="shared" si="35"/>
        <v>0.02568392243699371</v>
      </c>
      <c r="Z84" s="61">
        <f t="shared" si="35"/>
        <v>0.05223871767355473</v>
      </c>
      <c r="AA84" s="61">
        <f t="shared" si="35"/>
        <v>0.38131971139304915</v>
      </c>
      <c r="AB84" s="61">
        <f t="shared" si="35"/>
        <v>11084.154918363709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485 - Río Riaza desde inicio tramo piscícola en Riaza hasta fin de tramo piscícola en Ribota.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0.01692307702</v>
      </c>
      <c r="C4" s="1">
        <f t="shared" si="0"/>
        <v>0.0626217228</v>
      </c>
      <c r="D4" s="1">
        <f t="shared" si="0"/>
        <v>0.06022203234</v>
      </c>
      <c r="E4" s="1">
        <f t="shared" si="0"/>
        <v>0.13522190735</v>
      </c>
      <c r="F4" s="1">
        <f t="shared" si="0"/>
        <v>0.05610364646</v>
      </c>
      <c r="G4" s="1">
        <f t="shared" si="0"/>
        <v>0.07546516682</v>
      </c>
      <c r="H4" s="1">
        <f t="shared" si="0"/>
        <v>0.06045528114</v>
      </c>
      <c r="I4" s="1">
        <f t="shared" si="0"/>
        <v>0.04973931174</v>
      </c>
      <c r="J4" s="1">
        <f t="shared" si="0"/>
        <v>0.001</v>
      </c>
      <c r="K4" s="1">
        <f t="shared" si="0"/>
        <v>0.001</v>
      </c>
      <c r="L4" s="1">
        <f t="shared" si="0"/>
        <v>0.00053017945</v>
      </c>
      <c r="M4" s="1">
        <f t="shared" si="0"/>
        <v>0.001</v>
      </c>
      <c r="N4" s="1">
        <f>MIN(N18:N43)</f>
        <v>1.55204893099</v>
      </c>
    </row>
    <row r="5" spans="1:14" ht="12.75">
      <c r="A5" s="13" t="s">
        <v>94</v>
      </c>
      <c r="B5" s="1">
        <f aca="true" t="shared" si="1" ref="B5:M5">MAX(B18:B43)</f>
        <v>0.23319226316</v>
      </c>
      <c r="C5" s="1">
        <f t="shared" si="1"/>
        <v>1.55878860201</v>
      </c>
      <c r="D5" s="1">
        <f t="shared" si="1"/>
        <v>2.8585629108</v>
      </c>
      <c r="E5" s="1">
        <f t="shared" si="1"/>
        <v>3.2921705844</v>
      </c>
      <c r="F5" s="1">
        <f t="shared" si="1"/>
        <v>1.693026409</v>
      </c>
      <c r="G5" s="1">
        <f t="shared" si="1"/>
        <v>1.80977510798</v>
      </c>
      <c r="H5" s="1">
        <f t="shared" si="1"/>
        <v>1.22152713602</v>
      </c>
      <c r="I5" s="1">
        <f t="shared" si="1"/>
        <v>1.26670140751</v>
      </c>
      <c r="J5" s="1">
        <f t="shared" si="1"/>
        <v>0.892033903</v>
      </c>
      <c r="K5" s="1">
        <f t="shared" si="1"/>
        <v>0.30364076694</v>
      </c>
      <c r="L5" s="1">
        <f t="shared" si="1"/>
        <v>0.25844937789</v>
      </c>
      <c r="M5" s="1">
        <f t="shared" si="1"/>
        <v>0.2189267463</v>
      </c>
      <c r="N5" s="1">
        <f>MAX(N18:N43)</f>
        <v>9.04121677812</v>
      </c>
    </row>
    <row r="6" spans="1:14" ht="12.75">
      <c r="A6" s="13" t="s">
        <v>16</v>
      </c>
      <c r="B6" s="1">
        <f aca="true" t="shared" si="2" ref="B6:M6">AVERAGE(B18:B43)</f>
        <v>0.12027562502653845</v>
      </c>
      <c r="C6" s="1">
        <f t="shared" si="2"/>
        <v>0.31008931586307686</v>
      </c>
      <c r="D6" s="1">
        <f t="shared" si="2"/>
        <v>0.5546081647626923</v>
      </c>
      <c r="E6" s="1">
        <f t="shared" si="2"/>
        <v>0.7998881468507693</v>
      </c>
      <c r="F6" s="1">
        <f t="shared" si="2"/>
        <v>0.5139484182288462</v>
      </c>
      <c r="G6" s="1">
        <f t="shared" si="2"/>
        <v>0.45574341041769223</v>
      </c>
      <c r="H6" s="1">
        <f t="shared" si="2"/>
        <v>0.5247450031696154</v>
      </c>
      <c r="I6" s="1">
        <f t="shared" si="2"/>
        <v>0.4491718785115385</v>
      </c>
      <c r="J6" s="1">
        <f t="shared" si="2"/>
        <v>0.19573516191961537</v>
      </c>
      <c r="K6" s="1">
        <f t="shared" si="2"/>
        <v>0.10825912094307691</v>
      </c>
      <c r="L6" s="1">
        <f t="shared" si="2"/>
        <v>0.09542286252653846</v>
      </c>
      <c r="M6" s="1">
        <f t="shared" si="2"/>
        <v>0.09599539595346154</v>
      </c>
      <c r="N6" s="1">
        <f>SUM(B6:M6)</f>
        <v>4.223882504173462</v>
      </c>
    </row>
    <row r="7" spans="1:14" ht="12.75">
      <c r="A7" s="13" t="s">
        <v>17</v>
      </c>
      <c r="B7" s="1">
        <f aca="true" t="shared" si="3" ref="B7:M7">PERCENTILE(B18:B43,0.1)</f>
        <v>0.05729144988</v>
      </c>
      <c r="C7" s="1">
        <f t="shared" si="3"/>
        <v>0.097162930315</v>
      </c>
      <c r="D7" s="1">
        <f t="shared" si="3"/>
        <v>0.107452211935</v>
      </c>
      <c r="E7" s="1">
        <f t="shared" si="3"/>
        <v>0.203078277945</v>
      </c>
      <c r="F7" s="1">
        <f t="shared" si="3"/>
        <v>0.104729817915</v>
      </c>
      <c r="G7" s="1">
        <f t="shared" si="3"/>
        <v>0.09310728626</v>
      </c>
      <c r="H7" s="1">
        <f t="shared" si="3"/>
        <v>0.16244526034</v>
      </c>
      <c r="I7" s="1">
        <f t="shared" si="3"/>
        <v>0.11239027984</v>
      </c>
      <c r="J7" s="1">
        <f t="shared" si="3"/>
        <v>0.05620139675</v>
      </c>
      <c r="K7" s="1">
        <f t="shared" si="3"/>
        <v>0.03345814005</v>
      </c>
      <c r="L7" s="1">
        <f t="shared" si="3"/>
        <v>0.02667391295</v>
      </c>
      <c r="M7" s="1">
        <f t="shared" si="3"/>
        <v>0.034583955104999994</v>
      </c>
      <c r="N7" s="1">
        <f>PERCENTILE(N18:N43,0.1)</f>
        <v>1.8388735087299999</v>
      </c>
    </row>
    <row r="8" spans="1:14" ht="12.75">
      <c r="A8" s="13" t="s">
        <v>18</v>
      </c>
      <c r="B8" s="1">
        <f aca="true" t="shared" si="4" ref="B8:M8">PERCENTILE(B18:B43,0.25)</f>
        <v>0.0827554087075</v>
      </c>
      <c r="C8" s="1">
        <f t="shared" si="4"/>
        <v>0.13141912490250002</v>
      </c>
      <c r="D8" s="1">
        <f t="shared" si="4"/>
        <v>0.19747124412</v>
      </c>
      <c r="E8" s="1">
        <f t="shared" si="4"/>
        <v>0.295920121135</v>
      </c>
      <c r="F8" s="1">
        <f t="shared" si="4"/>
        <v>0.20438090350000002</v>
      </c>
      <c r="G8" s="1">
        <f t="shared" si="4"/>
        <v>0.14240142377999998</v>
      </c>
      <c r="H8" s="1">
        <f t="shared" si="4"/>
        <v>0.21641712164</v>
      </c>
      <c r="I8" s="1">
        <f t="shared" si="4"/>
        <v>0.201823163685</v>
      </c>
      <c r="J8" s="1">
        <f t="shared" si="4"/>
        <v>0.10265384360499999</v>
      </c>
      <c r="K8" s="1">
        <f t="shared" si="4"/>
        <v>0.0722952844575</v>
      </c>
      <c r="L8" s="1">
        <f t="shared" si="4"/>
        <v>0.069603510235</v>
      </c>
      <c r="M8" s="1">
        <f t="shared" si="4"/>
        <v>0.051941191425</v>
      </c>
      <c r="N8" s="1">
        <f>PERCENTILE(N18:N43,0.25)</f>
        <v>2.8617277702925</v>
      </c>
    </row>
    <row r="9" spans="1:14" ht="12.75">
      <c r="A9" s="13" t="s">
        <v>19</v>
      </c>
      <c r="B9" s="1">
        <f aca="true" t="shared" si="5" ref="B9:M9">PERCENTILE(B18:B43,0.5)</f>
        <v>0.122218352475</v>
      </c>
      <c r="C9" s="1">
        <f t="shared" si="5"/>
        <v>0.21528656943</v>
      </c>
      <c r="D9" s="1">
        <f t="shared" si="5"/>
        <v>0.49672182797000003</v>
      </c>
      <c r="E9" s="1">
        <f t="shared" si="5"/>
        <v>0.47427857549999997</v>
      </c>
      <c r="F9" s="1">
        <f t="shared" si="5"/>
        <v>0.398671006745</v>
      </c>
      <c r="G9" s="1">
        <f t="shared" si="5"/>
        <v>0.347229057765</v>
      </c>
      <c r="H9" s="1">
        <f t="shared" si="5"/>
        <v>0.477068456285</v>
      </c>
      <c r="I9" s="1">
        <f t="shared" si="5"/>
        <v>0.44077192509999996</v>
      </c>
      <c r="J9" s="1">
        <f t="shared" si="5"/>
        <v>0.17020919467</v>
      </c>
      <c r="K9" s="1">
        <f t="shared" si="5"/>
        <v>0.1021317511</v>
      </c>
      <c r="L9" s="1">
        <f t="shared" si="5"/>
        <v>0.09699291682</v>
      </c>
      <c r="M9" s="1">
        <f t="shared" si="5"/>
        <v>0.09951899085</v>
      </c>
      <c r="N9" s="1">
        <f>PERCENTILE(N18:N43,0.5)</f>
        <v>3.7381416756</v>
      </c>
    </row>
    <row r="10" spans="1:14" ht="12.75">
      <c r="A10" s="13" t="s">
        <v>20</v>
      </c>
      <c r="B10" s="1">
        <f aca="true" t="shared" si="6" ref="B10:M10">PERCENTILE(B18:B43,0.75)</f>
        <v>0.1473466647225</v>
      </c>
      <c r="C10" s="1">
        <f t="shared" si="6"/>
        <v>0.43051249868</v>
      </c>
      <c r="D10" s="1">
        <f t="shared" si="6"/>
        <v>0.7366838299125</v>
      </c>
      <c r="E10" s="1">
        <f t="shared" si="6"/>
        <v>0.9534171879225</v>
      </c>
      <c r="F10" s="1">
        <f t="shared" si="6"/>
        <v>0.7511273862575</v>
      </c>
      <c r="G10" s="1">
        <f t="shared" si="6"/>
        <v>0.5798580163875</v>
      </c>
      <c r="H10" s="1">
        <f t="shared" si="6"/>
        <v>0.739821453</v>
      </c>
      <c r="I10" s="1">
        <f t="shared" si="6"/>
        <v>0.6321494996525</v>
      </c>
      <c r="J10" s="1">
        <f t="shared" si="6"/>
        <v>0.22506944639499998</v>
      </c>
      <c r="K10" s="1">
        <f t="shared" si="6"/>
        <v>0.1375348060875</v>
      </c>
      <c r="L10" s="1">
        <f t="shared" si="6"/>
        <v>0.1130758244775</v>
      </c>
      <c r="M10" s="1">
        <f t="shared" si="6"/>
        <v>0.12447345275999999</v>
      </c>
      <c r="N10" s="1">
        <f>PERCENTILE(N18:N43,0.75)</f>
        <v>5.545982305027499</v>
      </c>
    </row>
    <row r="11" spans="1:14" ht="12.75">
      <c r="A11" s="13" t="s">
        <v>21</v>
      </c>
      <c r="B11" s="1">
        <f aca="true" t="shared" si="7" ref="B11:M11">PERCENTILE(B18:B43,0.9)</f>
        <v>0.1826435441</v>
      </c>
      <c r="C11" s="1">
        <f t="shared" si="7"/>
        <v>0.488218019425</v>
      </c>
      <c r="D11" s="1">
        <f t="shared" si="7"/>
        <v>0.82336731563</v>
      </c>
      <c r="E11" s="1">
        <f t="shared" si="7"/>
        <v>1.78561527898</v>
      </c>
      <c r="F11" s="1">
        <f t="shared" si="7"/>
        <v>0.949752272525</v>
      </c>
      <c r="G11" s="1">
        <f t="shared" si="7"/>
        <v>0.83507155464</v>
      </c>
      <c r="H11" s="1">
        <f t="shared" si="7"/>
        <v>0.9915727478249999</v>
      </c>
      <c r="I11" s="1">
        <f t="shared" si="7"/>
        <v>0.794805940085</v>
      </c>
      <c r="J11" s="1">
        <f t="shared" si="7"/>
        <v>0.34557213176</v>
      </c>
      <c r="K11" s="1">
        <f t="shared" si="7"/>
        <v>0.17673657012</v>
      </c>
      <c r="L11" s="1">
        <f t="shared" si="7"/>
        <v>0.140869062415</v>
      </c>
      <c r="M11" s="1">
        <f t="shared" si="7"/>
        <v>0.157627712365</v>
      </c>
      <c r="N11" s="1">
        <f>PERCENTILE(N18:N43,0.9)</f>
        <v>6.979540387419999</v>
      </c>
    </row>
    <row r="12" spans="1:14" ht="12.75">
      <c r="A12" s="13" t="s">
        <v>25</v>
      </c>
      <c r="B12" s="1">
        <f aca="true" t="shared" si="8" ref="B12:M12">STDEV(B18:B43)</f>
        <v>0.05350242638379088</v>
      </c>
      <c r="C12" s="1">
        <f t="shared" si="8"/>
        <v>0.2998944229340838</v>
      </c>
      <c r="D12" s="1">
        <f t="shared" si="8"/>
        <v>0.5543990192707796</v>
      </c>
      <c r="E12" s="1">
        <f t="shared" si="8"/>
        <v>0.817743478312407</v>
      </c>
      <c r="F12" s="1">
        <f t="shared" si="8"/>
        <v>0.40918437684924397</v>
      </c>
      <c r="G12" s="1">
        <f t="shared" si="8"/>
        <v>0.44491799210693445</v>
      </c>
      <c r="H12" s="1">
        <f t="shared" si="8"/>
        <v>0.33814469165528643</v>
      </c>
      <c r="I12" s="1">
        <f t="shared" si="8"/>
        <v>0.31600470970269645</v>
      </c>
      <c r="J12" s="1">
        <f t="shared" si="8"/>
        <v>0.17496443491968663</v>
      </c>
      <c r="K12" s="1">
        <f t="shared" si="8"/>
        <v>0.06573464122945351</v>
      </c>
      <c r="L12" s="1">
        <f t="shared" si="8"/>
        <v>0.055923694688490594</v>
      </c>
      <c r="M12" s="1">
        <f t="shared" si="8"/>
        <v>0.05268309002525007</v>
      </c>
      <c r="N12" s="1">
        <f>STDEV(N18:N43)</f>
        <v>2.004802823385763</v>
      </c>
    </row>
    <row r="13" spans="1:14" ht="12.75">
      <c r="A13" s="13" t="s">
        <v>127</v>
      </c>
      <c r="B13" s="1">
        <f>ROUND(B12/B6,2)</f>
        <v>0.44</v>
      </c>
      <c r="C13" s="1">
        <f aca="true" t="shared" si="9" ref="C13:N13">ROUND(C12/C6,2)</f>
        <v>0.97</v>
      </c>
      <c r="D13" s="1">
        <f t="shared" si="9"/>
        <v>1</v>
      </c>
      <c r="E13" s="1">
        <f t="shared" si="9"/>
        <v>1.02</v>
      </c>
      <c r="F13" s="1">
        <f t="shared" si="9"/>
        <v>0.8</v>
      </c>
      <c r="G13" s="1">
        <f t="shared" si="9"/>
        <v>0.98</v>
      </c>
      <c r="H13" s="1">
        <f t="shared" si="9"/>
        <v>0.64</v>
      </c>
      <c r="I13" s="1">
        <f t="shared" si="9"/>
        <v>0.7</v>
      </c>
      <c r="J13" s="1">
        <f t="shared" si="9"/>
        <v>0.89</v>
      </c>
      <c r="K13" s="1">
        <f t="shared" si="9"/>
        <v>0.61</v>
      </c>
      <c r="L13" s="1">
        <f t="shared" si="9"/>
        <v>0.59</v>
      </c>
      <c r="M13" s="1">
        <f t="shared" si="9"/>
        <v>0.55</v>
      </c>
      <c r="N13" s="1">
        <f t="shared" si="9"/>
        <v>0.47</v>
      </c>
    </row>
    <row r="14" spans="1:14" ht="12.75">
      <c r="A14" s="13" t="s">
        <v>126</v>
      </c>
      <c r="B14" s="53">
        <f>26*P44/(25*24*B12^3)</f>
        <v>0.17262917532750813</v>
      </c>
      <c r="C14" s="53">
        <f aca="true" t="shared" si="10" ref="C14:N14">26*Q44/(25*24*C12^3)</f>
        <v>3.0717444804296687</v>
      </c>
      <c r="D14" s="53">
        <f t="shared" si="10"/>
        <v>3.0068852622388675</v>
      </c>
      <c r="E14" s="53">
        <f t="shared" si="10"/>
        <v>1.8535140961817111</v>
      </c>
      <c r="F14" s="53">
        <f t="shared" si="10"/>
        <v>1.2394099263727474</v>
      </c>
      <c r="G14" s="53">
        <f t="shared" si="10"/>
        <v>1.9826888961587785</v>
      </c>
      <c r="H14" s="53">
        <f t="shared" si="10"/>
        <v>0.4466732371322981</v>
      </c>
      <c r="I14" s="53">
        <f t="shared" si="10"/>
        <v>0.8086857631103839</v>
      </c>
      <c r="J14" s="53">
        <f t="shared" si="10"/>
        <v>2.6893733965383535</v>
      </c>
      <c r="K14" s="53">
        <f t="shared" si="10"/>
        <v>0.8976175010353616</v>
      </c>
      <c r="L14" s="53">
        <f t="shared" si="10"/>
        <v>0.7770786419147417</v>
      </c>
      <c r="M14" s="53">
        <f t="shared" si="10"/>
        <v>0.30842241506506246</v>
      </c>
      <c r="N14" s="53">
        <f t="shared" si="10"/>
        <v>0.7631027161656834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-0.17781947161810763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0.16434463088</v>
      </c>
      <c r="C18" s="1">
        <f>'DATOS MENSUALES'!E487</f>
        <v>0.27451472377</v>
      </c>
      <c r="D18" s="1">
        <f>'DATOS MENSUALES'!E488</f>
        <v>0.40726509966</v>
      </c>
      <c r="E18" s="1">
        <f>'DATOS MENSUALES'!E489</f>
        <v>0.32864758024</v>
      </c>
      <c r="F18" s="1">
        <f>'DATOS MENSUALES'!E490</f>
        <v>0.19972081248</v>
      </c>
      <c r="G18" s="1">
        <f>'DATOS MENSUALES'!E491</f>
        <v>0.3596992464</v>
      </c>
      <c r="H18" s="1">
        <f>'DATOS MENSUALES'!E492</f>
        <v>0.7565967794</v>
      </c>
      <c r="I18" s="1">
        <f>'DATOS MENSUALES'!E493</f>
        <v>0.74034032037</v>
      </c>
      <c r="J18" s="1">
        <f>'DATOS MENSUALES'!E494</f>
        <v>0.26530487682</v>
      </c>
      <c r="K18" s="1">
        <f>'DATOS MENSUALES'!E495</f>
        <v>0.19212516202</v>
      </c>
      <c r="L18" s="1">
        <f>'DATOS MENSUALES'!E496</f>
        <v>0.25844937789</v>
      </c>
      <c r="M18" s="1">
        <f>'DATOS MENSUALES'!E497</f>
        <v>0.11480590737</v>
      </c>
      <c r="N18" s="1">
        <f aca="true" t="shared" si="11" ref="N18:N41">SUM(B18:M18)</f>
        <v>4.0618145173</v>
      </c>
      <c r="O18" s="10"/>
      <c r="P18" s="60">
        <f aca="true" t="shared" si="12" ref="P18:P43">(B18-B$6)^3</f>
        <v>8.558541488412853E-05</v>
      </c>
      <c r="Q18" s="60">
        <f aca="true" t="shared" si="13" ref="Q18:AB33">(C18-C$6)^3</f>
        <v>-4.502148203483643E-05</v>
      </c>
      <c r="R18" s="60">
        <f t="shared" si="13"/>
        <v>-0.003198814824694945</v>
      </c>
      <c r="S18" s="60">
        <f t="shared" si="13"/>
        <v>-0.10464729539997285</v>
      </c>
      <c r="T18" s="60">
        <f t="shared" si="13"/>
        <v>-0.031026515860753733</v>
      </c>
      <c r="U18" s="60">
        <f t="shared" si="13"/>
        <v>-0.000885957608579907</v>
      </c>
      <c r="V18" s="60">
        <f t="shared" si="13"/>
        <v>0.012463249299535125</v>
      </c>
      <c r="W18" s="60">
        <f t="shared" si="13"/>
        <v>0.024684987249160174</v>
      </c>
      <c r="X18" s="60">
        <f t="shared" si="13"/>
        <v>0.00033671360987646377</v>
      </c>
      <c r="Y18" s="60">
        <f t="shared" si="13"/>
        <v>0.00058987287725067</v>
      </c>
      <c r="Z18" s="60">
        <f t="shared" si="13"/>
        <v>0.00433286080389261</v>
      </c>
      <c r="AA18" s="60">
        <f t="shared" si="13"/>
        <v>6.655823697974563E-06</v>
      </c>
      <c r="AB18" s="60">
        <f t="shared" si="13"/>
        <v>-0.004256882989232099</v>
      </c>
    </row>
    <row r="19" spans="1:28" ht="12.75">
      <c r="A19" s="12" t="s">
        <v>69</v>
      </c>
      <c r="B19" s="1">
        <f>'DATOS MENSUALES'!E498</f>
        <v>0.09588642707</v>
      </c>
      <c r="C19" s="1">
        <f>'DATOS MENSUALES'!E499</f>
        <v>0.10247422616</v>
      </c>
      <c r="D19" s="1">
        <f>'DATOS MENSUALES'!E500</f>
        <v>0.81511002351</v>
      </c>
      <c r="E19" s="1">
        <f>'DATOS MENSUALES'!E501</f>
        <v>0.5547163344</v>
      </c>
      <c r="F19" s="1">
        <f>'DATOS MENSUALES'!E502</f>
        <v>0.28169686818</v>
      </c>
      <c r="G19" s="1">
        <f>'DATOS MENSUALES'!E503</f>
        <v>0.2061750348</v>
      </c>
      <c r="H19" s="1">
        <f>'DATOS MENSUALES'!E504</f>
        <v>0.17453982948</v>
      </c>
      <c r="I19" s="1">
        <f>'DATOS MENSUALES'!E505</f>
        <v>0.19879772528</v>
      </c>
      <c r="J19" s="1">
        <f>'DATOS MENSUALES'!E506</f>
        <v>0.10348101172</v>
      </c>
      <c r="K19" s="1">
        <f>'DATOS MENSUALES'!E507</f>
        <v>0.10677952792</v>
      </c>
      <c r="L19" s="1">
        <f>'DATOS MENSUALES'!E508</f>
        <v>0.05641791048</v>
      </c>
      <c r="M19" s="1">
        <f>'DATOS MENSUALES'!E509</f>
        <v>0.12406892688</v>
      </c>
      <c r="N19" s="1">
        <f t="shared" si="11"/>
        <v>2.8201438458800006</v>
      </c>
      <c r="O19" s="10"/>
      <c r="P19" s="60">
        <f t="shared" si="12"/>
        <v>-1.4507499226233027E-05</v>
      </c>
      <c r="Q19" s="60">
        <f t="shared" si="13"/>
        <v>-0.008949046115019491</v>
      </c>
      <c r="R19" s="60">
        <f t="shared" si="13"/>
        <v>0.017677973532871004</v>
      </c>
      <c r="S19" s="60">
        <f t="shared" si="13"/>
        <v>-0.014737085828989999</v>
      </c>
      <c r="T19" s="60">
        <f t="shared" si="13"/>
        <v>-0.012527830346493974</v>
      </c>
      <c r="U19" s="60">
        <f t="shared" si="13"/>
        <v>-0.015544210072611394</v>
      </c>
      <c r="V19" s="60">
        <f t="shared" si="13"/>
        <v>-0.042950445540625735</v>
      </c>
      <c r="W19" s="60">
        <f t="shared" si="13"/>
        <v>-0.015695258776271925</v>
      </c>
      <c r="X19" s="60">
        <f t="shared" si="13"/>
        <v>-0.0007851592257661998</v>
      </c>
      <c r="Y19" s="60">
        <f t="shared" si="13"/>
        <v>-3.239118408573695E-09</v>
      </c>
      <c r="Z19" s="60">
        <f t="shared" si="13"/>
        <v>-5.934159905763995E-05</v>
      </c>
      <c r="AA19" s="60">
        <f t="shared" si="13"/>
        <v>2.2125399307746494E-05</v>
      </c>
      <c r="AB19" s="60">
        <f t="shared" si="13"/>
        <v>-2.7660420687994027</v>
      </c>
    </row>
    <row r="20" spans="1:28" ht="12.75">
      <c r="A20" s="12" t="s">
        <v>70</v>
      </c>
      <c r="B20" s="1">
        <f>'DATOS MENSUALES'!E510</f>
        <v>0.14838132813</v>
      </c>
      <c r="C20" s="1">
        <f>'DATOS MENSUALES'!E511</f>
        <v>0.61663103112</v>
      </c>
      <c r="D20" s="1">
        <f>'DATOS MENSUALES'!E512</f>
        <v>0.62789783832</v>
      </c>
      <c r="E20" s="1">
        <f>'DATOS MENSUALES'!E513</f>
        <v>0.28029619023</v>
      </c>
      <c r="F20" s="1">
        <f>'DATOS MENSUALES'!E514</f>
        <v>0.28354497426</v>
      </c>
      <c r="G20" s="1">
        <f>'DATOS MENSUALES'!E515</f>
        <v>0.07546516682</v>
      </c>
      <c r="H20" s="1">
        <f>'DATOS MENSUALES'!E516</f>
        <v>0.33615521865</v>
      </c>
      <c r="I20" s="1">
        <f>'DATOS MENSUALES'!E517</f>
        <v>0.68342105146</v>
      </c>
      <c r="J20" s="1">
        <f>'DATOS MENSUALES'!E518</f>
        <v>0.28368184689</v>
      </c>
      <c r="K20" s="1">
        <f>'DATOS MENSUALES'!E519</f>
        <v>0.16134797822</v>
      </c>
      <c r="L20" s="1">
        <f>'DATOS MENSUALES'!E520</f>
        <v>0.10443820257</v>
      </c>
      <c r="M20" s="1">
        <f>'DATOS MENSUALES'!E521</f>
        <v>0.12460829472</v>
      </c>
      <c r="N20" s="1">
        <f t="shared" si="11"/>
        <v>3.7258691213899997</v>
      </c>
      <c r="O20" s="10"/>
      <c r="P20" s="60">
        <f t="shared" si="12"/>
        <v>2.2201553424648597E-05</v>
      </c>
      <c r="Q20" s="60">
        <f t="shared" si="13"/>
        <v>0.028805057700436204</v>
      </c>
      <c r="R20" s="60">
        <f t="shared" si="13"/>
        <v>0.0003936664119259972</v>
      </c>
      <c r="S20" s="60">
        <f t="shared" si="13"/>
        <v>-0.14027725488189194</v>
      </c>
      <c r="T20" s="60">
        <f t="shared" si="13"/>
        <v>-0.012231138932778102</v>
      </c>
      <c r="U20" s="60">
        <f t="shared" si="13"/>
        <v>-0.054992623406291366</v>
      </c>
      <c r="V20" s="60">
        <f t="shared" si="13"/>
        <v>-0.006707404422357597</v>
      </c>
      <c r="W20" s="60">
        <f t="shared" si="13"/>
        <v>0.0128538787425534</v>
      </c>
      <c r="X20" s="60">
        <f t="shared" si="13"/>
        <v>0.0006802341354984167</v>
      </c>
      <c r="Y20" s="60">
        <f t="shared" si="13"/>
        <v>0.00014962705637710404</v>
      </c>
      <c r="Z20" s="60">
        <f t="shared" si="13"/>
        <v>7.327339877281272E-07</v>
      </c>
      <c r="AA20" s="60">
        <f t="shared" si="13"/>
        <v>2.3425322302627146E-05</v>
      </c>
      <c r="AB20" s="60">
        <f t="shared" si="13"/>
        <v>-0.12351594921906534</v>
      </c>
    </row>
    <row r="21" spans="1:28" ht="12.75">
      <c r="A21" s="12" t="s">
        <v>71</v>
      </c>
      <c r="B21" s="1">
        <f>'DATOS MENSUALES'!E522</f>
        <v>0.01692307702</v>
      </c>
      <c r="C21" s="1">
        <f>'DATOS MENSUALES'!E523</f>
        <v>0.06447173022</v>
      </c>
      <c r="D21" s="1">
        <f>'DATOS MENSUALES'!E524</f>
        <v>0.11110391537</v>
      </c>
      <c r="E21" s="1">
        <f>'DATOS MENSUALES'!E525</f>
        <v>0.52044642972</v>
      </c>
      <c r="F21" s="1">
        <f>'DATOS MENSUALES'!E526</f>
        <v>0.35666102745</v>
      </c>
      <c r="G21" s="1">
        <f>'DATOS MENSUALES'!E527</f>
        <v>0.41681279952</v>
      </c>
      <c r="H21" s="1">
        <f>'DATOS MENSUALES'!E528</f>
        <v>0.6894954738</v>
      </c>
      <c r="I21" s="1">
        <f>'DATOS MENSUALES'!E529</f>
        <v>1.26670140751</v>
      </c>
      <c r="J21" s="1">
        <f>'DATOS MENSUALES'!E530</f>
        <v>0.892033903</v>
      </c>
      <c r="K21" s="1">
        <f>'DATOS MENSUALES'!E531</f>
        <v>0.30364076694</v>
      </c>
      <c r="L21" s="1">
        <f>'DATOS MENSUALES'!E532</f>
        <v>0.2044321336</v>
      </c>
      <c r="M21" s="1">
        <f>'DATOS MENSUALES'!E533</f>
        <v>0.2189267463</v>
      </c>
      <c r="N21" s="1">
        <f t="shared" si="11"/>
        <v>5.06164941045</v>
      </c>
      <c r="O21" s="10"/>
      <c r="P21" s="60">
        <f t="shared" si="12"/>
        <v>-0.0011039859948622718</v>
      </c>
      <c r="Q21" s="60">
        <f t="shared" si="13"/>
        <v>-0.014817617308071162</v>
      </c>
      <c r="R21" s="60">
        <f t="shared" si="13"/>
        <v>-0.08723552036685471</v>
      </c>
      <c r="S21" s="60">
        <f t="shared" si="13"/>
        <v>-0.021820953506151604</v>
      </c>
      <c r="T21" s="60">
        <f t="shared" si="13"/>
        <v>-0.0038911836111794867</v>
      </c>
      <c r="U21" s="60">
        <f t="shared" si="13"/>
        <v>-5.900294052923143E-05</v>
      </c>
      <c r="V21" s="60">
        <f t="shared" si="13"/>
        <v>0.004471775494328359</v>
      </c>
      <c r="W21" s="60">
        <f t="shared" si="13"/>
        <v>0.5463995647561962</v>
      </c>
      <c r="X21" s="60">
        <f t="shared" si="13"/>
        <v>0.337587867250383</v>
      </c>
      <c r="Y21" s="60">
        <f t="shared" si="13"/>
        <v>0.007458496530082313</v>
      </c>
      <c r="Z21" s="60">
        <f t="shared" si="13"/>
        <v>0.0012953594769787534</v>
      </c>
      <c r="AA21" s="60">
        <f t="shared" si="13"/>
        <v>0.0018577529368687562</v>
      </c>
      <c r="AB21" s="60">
        <f t="shared" si="13"/>
        <v>0.5879895425734872</v>
      </c>
    </row>
    <row r="22" spans="1:28" ht="12.75">
      <c r="A22" s="12" t="s">
        <v>72</v>
      </c>
      <c r="B22" s="1">
        <f>'DATOS MENSUALES'!E534</f>
        <v>0.22011008292</v>
      </c>
      <c r="C22" s="1">
        <f>'DATOS MENSUALES'!E535</f>
        <v>0.49247622303</v>
      </c>
      <c r="D22" s="1">
        <f>'DATOS MENSUALES'!E536</f>
        <v>0.4833693875</v>
      </c>
      <c r="E22" s="1">
        <f>'DATOS MENSUALES'!E537</f>
        <v>0.57511098138</v>
      </c>
      <c r="F22" s="1">
        <f>'DATOS MENSUALES'!E538</f>
        <v>1.33152613412</v>
      </c>
      <c r="G22" s="1">
        <f>'DATOS MENSUALES'!E539</f>
        <v>0.89921221008</v>
      </c>
      <c r="H22" s="1">
        <f>'DATOS MENSUALES'!E540</f>
        <v>1.22152713602</v>
      </c>
      <c r="I22" s="1">
        <f>'DATOS MENSUALES'!E541</f>
        <v>0.59331153646</v>
      </c>
      <c r="J22" s="1">
        <f>'DATOS MENSUALES'!E542</f>
        <v>0.2334231668</v>
      </c>
      <c r="K22" s="1">
        <f>'DATOS MENSUALES'!E543</f>
        <v>0.05538538278</v>
      </c>
      <c r="L22" s="1">
        <f>'DATOS MENSUALES'!E544</f>
        <v>0.0523478259</v>
      </c>
      <c r="M22" s="1">
        <f>'DATOS MENSUALES'!E545</f>
        <v>0.038056032</v>
      </c>
      <c r="N22" s="1">
        <f t="shared" si="11"/>
        <v>6.195856098989999</v>
      </c>
      <c r="O22" s="10"/>
      <c r="P22" s="60">
        <f t="shared" si="12"/>
        <v>0.0009950419535240107</v>
      </c>
      <c r="Q22" s="60">
        <f t="shared" si="13"/>
        <v>0.0060670975315574634</v>
      </c>
      <c r="R22" s="60">
        <f t="shared" si="13"/>
        <v>-0.0003615341862632713</v>
      </c>
      <c r="S22" s="60">
        <f t="shared" si="13"/>
        <v>-0.011356815512086681</v>
      </c>
      <c r="T22" s="60">
        <f t="shared" si="13"/>
        <v>0.5464961882353274</v>
      </c>
      <c r="U22" s="60">
        <f t="shared" si="13"/>
        <v>0.08721460357629522</v>
      </c>
      <c r="V22" s="60">
        <f t="shared" si="13"/>
        <v>0.33829144677500056</v>
      </c>
      <c r="W22" s="60">
        <f t="shared" si="13"/>
        <v>0.0029946802702578196</v>
      </c>
      <c r="X22" s="60">
        <f t="shared" si="13"/>
        <v>5.353150364075507E-05</v>
      </c>
      <c r="Y22" s="60">
        <f t="shared" si="13"/>
        <v>-0.00014781552427355906</v>
      </c>
      <c r="Z22" s="60">
        <f t="shared" si="13"/>
        <v>-7.992395492379881E-05</v>
      </c>
      <c r="AA22" s="60">
        <f t="shared" si="13"/>
        <v>-0.00019450070054643587</v>
      </c>
      <c r="AB22" s="60">
        <f t="shared" si="13"/>
        <v>7.668373999959918</v>
      </c>
    </row>
    <row r="23" spans="1:28" ht="12.75">
      <c r="A23" s="12" t="s">
        <v>73</v>
      </c>
      <c r="B23" s="1">
        <f>'DATOS MENSUALES'!E546</f>
        <v>0.03550042062</v>
      </c>
      <c r="C23" s="1">
        <f>'DATOS MENSUALES'!E547</f>
        <v>0.09467583491</v>
      </c>
      <c r="D23" s="1">
        <f>'DATOS MENSUALES'!E548</f>
        <v>0.1038005085</v>
      </c>
      <c r="E23" s="1">
        <f>'DATOS MENSUALES'!E549</f>
        <v>0.30053689288</v>
      </c>
      <c r="F23" s="1">
        <f>'DATOS MENSUALES'!E550</f>
        <v>1.693026409</v>
      </c>
      <c r="G23" s="1">
        <f>'DATOS MENSUALES'!E551</f>
        <v>0.65269460028</v>
      </c>
      <c r="H23" s="1">
        <f>'DATOS MENSUALES'!E552</f>
        <v>0.93457286412</v>
      </c>
      <c r="I23" s="1">
        <f>'DATOS MENSUALES'!E553</f>
        <v>0.4911646656</v>
      </c>
      <c r="J23" s="1">
        <f>'DATOS MENSUALES'!E554</f>
        <v>0.11016492456</v>
      </c>
      <c r="K23" s="1">
        <f>'DATOS MENSUALES'!E555</f>
        <v>0.0725232564</v>
      </c>
      <c r="L23" s="1">
        <f>'DATOS MENSUALES'!E556</f>
        <v>0.0630028692</v>
      </c>
      <c r="M23" s="1">
        <f>'DATOS MENSUALES'!E557</f>
        <v>0.09968314304</v>
      </c>
      <c r="N23" s="1">
        <f t="shared" si="11"/>
        <v>4.65134638911</v>
      </c>
      <c r="O23" s="10"/>
      <c r="P23" s="60">
        <f t="shared" si="12"/>
        <v>-0.0006092654300821161</v>
      </c>
      <c r="Q23" s="60">
        <f t="shared" si="13"/>
        <v>-0.009995824815250893</v>
      </c>
      <c r="R23" s="60">
        <f t="shared" si="13"/>
        <v>-0.0916165323230889</v>
      </c>
      <c r="S23" s="60">
        <f t="shared" si="13"/>
        <v>-0.12451407151215393</v>
      </c>
      <c r="T23" s="60">
        <f t="shared" si="13"/>
        <v>1.6391835916230673</v>
      </c>
      <c r="U23" s="60">
        <f t="shared" si="13"/>
        <v>0.007639691589998484</v>
      </c>
      <c r="V23" s="60">
        <f t="shared" si="13"/>
        <v>0.0688342267193566</v>
      </c>
      <c r="W23" s="60">
        <f t="shared" si="13"/>
        <v>7.404983582705066E-05</v>
      </c>
      <c r="X23" s="60">
        <f t="shared" si="13"/>
        <v>-0.0006265679987089208</v>
      </c>
      <c r="Y23" s="60">
        <f t="shared" si="13"/>
        <v>-4.56365578096793E-05</v>
      </c>
      <c r="Z23" s="60">
        <f t="shared" si="13"/>
        <v>-3.4075227445450936E-05</v>
      </c>
      <c r="AA23" s="60">
        <f t="shared" si="13"/>
        <v>5.0151437490717176E-08</v>
      </c>
      <c r="AB23" s="60">
        <f t="shared" si="13"/>
        <v>0.0781084977870147</v>
      </c>
    </row>
    <row r="24" spans="1:28" ht="12.75">
      <c r="A24" s="12" t="s">
        <v>74</v>
      </c>
      <c r="B24" s="1">
        <f>'DATOS MENSUALES'!E558</f>
        <v>0.07077697068</v>
      </c>
      <c r="C24" s="1">
        <f>'DATOS MENSUALES'!E559</f>
        <v>0.09965002572</v>
      </c>
      <c r="D24" s="1">
        <f>'DATOS MENSUALES'!E560</f>
        <v>0.21608205048</v>
      </c>
      <c r="E24" s="1">
        <f>'DATOS MENSUALES'!E561</f>
        <v>0.3614665821</v>
      </c>
      <c r="F24" s="1">
        <f>'DATOS MENSUALES'!E562</f>
        <v>0.89277740172</v>
      </c>
      <c r="G24" s="1">
        <f>'DATOS MENSUALES'!E563</f>
        <v>0.45838686816</v>
      </c>
      <c r="H24" s="1">
        <f>'DATOS MENSUALES'!E564</f>
        <v>0.50847697238</v>
      </c>
      <c r="I24" s="1">
        <f>'DATOS MENSUALES'!E565</f>
        <v>0.07623987072</v>
      </c>
      <c r="J24" s="1">
        <f>'DATOS MENSUALES'!E566</f>
        <v>0.06453892206</v>
      </c>
      <c r="K24" s="1">
        <f>'DATOS MENSUALES'!E567</f>
        <v>0.07221929381</v>
      </c>
      <c r="L24" s="1">
        <f>'DATOS MENSUALES'!E568</f>
        <v>0.1093923376</v>
      </c>
      <c r="M24" s="1">
        <f>'DATOS MENSUALES'!E569</f>
        <v>0.0564722481</v>
      </c>
      <c r="N24" s="1">
        <f t="shared" si="11"/>
        <v>2.98647954353</v>
      </c>
      <c r="O24" s="10"/>
      <c r="P24" s="60">
        <f t="shared" si="12"/>
        <v>-0.00012127748370671643</v>
      </c>
      <c r="Q24" s="60">
        <f t="shared" si="13"/>
        <v>-0.009319239745474227</v>
      </c>
      <c r="R24" s="60">
        <f t="shared" si="13"/>
        <v>-0.03879506901734792</v>
      </c>
      <c r="S24" s="60">
        <f t="shared" si="13"/>
        <v>-0.08427052959898546</v>
      </c>
      <c r="T24" s="60">
        <f t="shared" si="13"/>
        <v>0.054366277301393644</v>
      </c>
      <c r="U24" s="60">
        <f t="shared" si="13"/>
        <v>1.847213597508214E-08</v>
      </c>
      <c r="V24" s="60">
        <f t="shared" si="13"/>
        <v>-4.305315246092389E-06</v>
      </c>
      <c r="W24" s="60">
        <f t="shared" si="13"/>
        <v>-0.05186674310884288</v>
      </c>
      <c r="X24" s="60">
        <f t="shared" si="13"/>
        <v>-0.002258209158712215</v>
      </c>
      <c r="Y24" s="60">
        <f t="shared" si="13"/>
        <v>-4.6811019266233977E-05</v>
      </c>
      <c r="Z24" s="60">
        <f t="shared" si="13"/>
        <v>2.726090449141026E-06</v>
      </c>
      <c r="AA24" s="60">
        <f t="shared" si="13"/>
        <v>-6.173828782253299E-05</v>
      </c>
      <c r="AB24" s="60">
        <f t="shared" si="13"/>
        <v>-1.8946694493020553</v>
      </c>
    </row>
    <row r="25" spans="1:28" ht="12.75">
      <c r="A25" s="12" t="s">
        <v>75</v>
      </c>
      <c r="B25" s="1">
        <f>'DATOS MENSUALES'!E570</f>
        <v>0.1332283458</v>
      </c>
      <c r="C25" s="1">
        <f>'DATOS MENSUALES'!E571</f>
        <v>0.17026911079</v>
      </c>
      <c r="D25" s="1">
        <f>'DATOS MENSUALES'!E572</f>
        <v>0.540147504</v>
      </c>
      <c r="E25" s="1">
        <f>'DATOS MENSUALES'!E573</f>
        <v>0.58290738829</v>
      </c>
      <c r="F25" s="1">
        <f>'DATOS MENSUALES'!E574</f>
        <v>0.53936903475</v>
      </c>
      <c r="G25" s="1">
        <f>'DATOS MENSUALES'!E575</f>
        <v>0.14238095352</v>
      </c>
      <c r="H25" s="1">
        <f>'DATOS MENSUALES'!E576</f>
        <v>1.08366752928</v>
      </c>
      <c r="I25" s="1">
        <f>'DATOS MENSUALES'!E577</f>
        <v>0.67066900432</v>
      </c>
      <c r="J25" s="1">
        <f>'DATOS MENSUALES'!E578</f>
        <v>0.3150531132</v>
      </c>
      <c r="K25" s="1">
        <f>'DATOS MENSUALES'!E579</f>
        <v>0.21565393353</v>
      </c>
      <c r="L25" s="1">
        <f>'DATOS MENSUALES'!E580</f>
        <v>0.001</v>
      </c>
      <c r="M25" s="1">
        <f>'DATOS MENSUALES'!E581</f>
        <v>0.001</v>
      </c>
      <c r="N25" s="1">
        <f t="shared" si="11"/>
        <v>4.39534591748</v>
      </c>
      <c r="O25" s="10"/>
      <c r="P25" s="60">
        <f t="shared" si="12"/>
        <v>2.173116504145782E-06</v>
      </c>
      <c r="Q25" s="60">
        <f t="shared" si="13"/>
        <v>-0.0027334416294954433</v>
      </c>
      <c r="R25" s="60">
        <f t="shared" si="13"/>
        <v>-3.0238790347259474E-06</v>
      </c>
      <c r="S25" s="60">
        <f t="shared" si="13"/>
        <v>-0.01021559506061874</v>
      </c>
      <c r="T25" s="60">
        <f t="shared" si="13"/>
        <v>1.642699926124558E-05</v>
      </c>
      <c r="U25" s="60">
        <f t="shared" si="13"/>
        <v>-0.03077094902817534</v>
      </c>
      <c r="V25" s="60">
        <f t="shared" si="13"/>
        <v>0.17460426170972768</v>
      </c>
      <c r="W25" s="60">
        <f t="shared" si="13"/>
        <v>0.010866865337577964</v>
      </c>
      <c r="X25" s="60">
        <f t="shared" si="13"/>
        <v>0.0016987026465941958</v>
      </c>
      <c r="Y25" s="60">
        <f t="shared" si="13"/>
        <v>0.0012386537259754333</v>
      </c>
      <c r="Z25" s="60">
        <f t="shared" si="13"/>
        <v>-0.0008418437406526895</v>
      </c>
      <c r="AA25" s="60">
        <f t="shared" si="13"/>
        <v>-0.0008572503514810884</v>
      </c>
      <c r="AB25" s="60">
        <f t="shared" si="13"/>
        <v>0.005040973272729302</v>
      </c>
    </row>
    <row r="26" spans="1:28" ht="12.75">
      <c r="A26" s="12" t="s">
        <v>76</v>
      </c>
      <c r="B26" s="1">
        <f>'DATOS MENSUALES'!E582</f>
        <v>0.05882788416</v>
      </c>
      <c r="C26" s="1">
        <f>'DATOS MENSUALES'!E583</f>
        <v>0.11272065552</v>
      </c>
      <c r="D26" s="1">
        <f>'DATOS MENSUALES'!E584</f>
        <v>0.07398797536</v>
      </c>
      <c r="E26" s="1">
        <f>'DATOS MENSUALES'!E585</f>
        <v>0.13522190735</v>
      </c>
      <c r="F26" s="1">
        <f>'DATOS MENSUALES'!E586</f>
        <v>0.21836117656</v>
      </c>
      <c r="G26" s="1">
        <f>'DATOS MENSUALES'!E587</f>
        <v>0.10866666558</v>
      </c>
      <c r="H26" s="1">
        <f>'DATOS MENSUALES'!E588</f>
        <v>0.67107472964</v>
      </c>
      <c r="I26" s="1">
        <f>'DATOS MENSUALES'!E589</f>
        <v>0.22504875972</v>
      </c>
      <c r="J26" s="1">
        <f>'DATOS MENSUALES'!E590</f>
        <v>0.1646060961</v>
      </c>
      <c r="K26" s="1">
        <f>'DATOS MENSUALES'!E591</f>
        <v>0.001</v>
      </c>
      <c r="L26" s="1">
        <f>'DATOS MENSUALES'!E592</f>
        <v>0.001</v>
      </c>
      <c r="M26" s="1">
        <f>'DATOS MENSUALES'!E593</f>
        <v>0.13733961373</v>
      </c>
      <c r="N26" s="1">
        <f t="shared" si="11"/>
        <v>1.9078554637199998</v>
      </c>
      <c r="O26" s="10"/>
      <c r="P26" s="60">
        <f t="shared" si="12"/>
        <v>-0.00023201590740731657</v>
      </c>
      <c r="Q26" s="60">
        <f t="shared" si="13"/>
        <v>-0.007688375390943301</v>
      </c>
      <c r="R26" s="60">
        <f t="shared" si="13"/>
        <v>-0.11102122902793647</v>
      </c>
      <c r="S26" s="60">
        <f t="shared" si="13"/>
        <v>-0.29363705548766467</v>
      </c>
      <c r="T26" s="60">
        <f t="shared" si="13"/>
        <v>-0.025825994515914143</v>
      </c>
      <c r="U26" s="60">
        <f t="shared" si="13"/>
        <v>-0.04180965143918775</v>
      </c>
      <c r="V26" s="60">
        <f t="shared" si="13"/>
        <v>0.0031332690033367</v>
      </c>
      <c r="W26" s="60">
        <f t="shared" si="13"/>
        <v>-0.011257967013654122</v>
      </c>
      <c r="X26" s="60">
        <f t="shared" si="13"/>
        <v>-3.0164648100606498E-05</v>
      </c>
      <c r="Y26" s="60">
        <f t="shared" si="13"/>
        <v>-0.00123396459754606</v>
      </c>
      <c r="Z26" s="60">
        <f t="shared" si="13"/>
        <v>-0.0008418437406526895</v>
      </c>
      <c r="AA26" s="60">
        <f t="shared" si="13"/>
        <v>7.06715047949841E-05</v>
      </c>
      <c r="AB26" s="60">
        <f t="shared" si="13"/>
        <v>-12.423125624375935</v>
      </c>
    </row>
    <row r="27" spans="1:28" ht="12.75">
      <c r="A27" s="12" t="s">
        <v>77</v>
      </c>
      <c r="B27" s="1">
        <f>'DATOS MENSUALES'!E594</f>
        <v>0.07942992816</v>
      </c>
      <c r="C27" s="1">
        <f>'DATOS MENSUALES'!E595</f>
        <v>0.21190765215</v>
      </c>
      <c r="D27" s="1">
        <f>'DATOS MENSUALES'!E596</f>
        <v>1.15490018295</v>
      </c>
      <c r="E27" s="1">
        <f>'DATOS MENSUALES'!E597</f>
        <v>0.6235720612</v>
      </c>
      <c r="F27" s="1">
        <f>'DATOS MENSUALES'!E598</f>
        <v>0.27303335055</v>
      </c>
      <c r="G27" s="1">
        <f>'DATOS MENSUALES'!E599</f>
        <v>0.12321206694</v>
      </c>
      <c r="H27" s="1">
        <f>'DATOS MENSUALES'!E600</f>
        <v>0.18835288664</v>
      </c>
      <c r="I27" s="1">
        <f>'DATOS MENSUALES'!E601</f>
        <v>0.04973931174</v>
      </c>
      <c r="J27" s="1">
        <f>'DATOS MENSUALES'!E602</f>
        <v>0.001</v>
      </c>
      <c r="K27" s="1">
        <f>'DATOS MENSUALES'!E603</f>
        <v>0.001</v>
      </c>
      <c r="L27" s="1">
        <f>'DATOS MENSUALES'!E604</f>
        <v>0.00053017945</v>
      </c>
      <c r="M27" s="1">
        <f>'DATOS MENSUALES'!E605</f>
        <v>0.0504308392</v>
      </c>
      <c r="N27" s="1">
        <f t="shared" si="11"/>
        <v>2.75710845898</v>
      </c>
      <c r="O27" s="10"/>
      <c r="P27" s="60">
        <f t="shared" si="12"/>
        <v>-6.814577418729011E-05</v>
      </c>
      <c r="Q27" s="60">
        <f t="shared" si="13"/>
        <v>-0.0009464358033975499</v>
      </c>
      <c r="R27" s="60">
        <f t="shared" si="13"/>
        <v>0.21631553316151328</v>
      </c>
      <c r="S27" s="60">
        <f t="shared" si="13"/>
        <v>-0.005481201991488042</v>
      </c>
      <c r="T27" s="60">
        <f t="shared" si="13"/>
        <v>-0.01398272735231244</v>
      </c>
      <c r="U27" s="60">
        <f t="shared" si="13"/>
        <v>-0.036770349757055176</v>
      </c>
      <c r="V27" s="60">
        <f t="shared" si="13"/>
        <v>-0.03806601620888817</v>
      </c>
      <c r="W27" s="60">
        <f t="shared" si="13"/>
        <v>-0.06372801824419858</v>
      </c>
      <c r="X27" s="60">
        <f t="shared" si="13"/>
        <v>-0.007384704608841752</v>
      </c>
      <c r="Y27" s="60">
        <f t="shared" si="13"/>
        <v>-0.00123396459754606</v>
      </c>
      <c r="Z27" s="60">
        <f t="shared" si="13"/>
        <v>-0.0008544726753841056</v>
      </c>
      <c r="AA27" s="60">
        <f t="shared" si="13"/>
        <v>-9.459788999951433E-05</v>
      </c>
      <c r="AB27" s="60">
        <f t="shared" si="13"/>
        <v>-3.1556559631231043</v>
      </c>
    </row>
    <row r="28" spans="1:28" ht="12.75">
      <c r="A28" s="12" t="s">
        <v>78</v>
      </c>
      <c r="B28" s="1">
        <f>'DATOS MENSUALES'!E606</f>
        <v>0.1442426745</v>
      </c>
      <c r="C28" s="1">
        <f>'DATOS MENSUALES'!E607</f>
        <v>0.20831796766</v>
      </c>
      <c r="D28" s="1">
        <f>'DATOS MENSUALES'!E608</f>
        <v>0.6405106386</v>
      </c>
      <c r="E28" s="1">
        <f>'DATOS MENSUALES'!E609</f>
        <v>0.80921879649</v>
      </c>
      <c r="F28" s="1">
        <f>'DATOS MENSUALES'!E610</f>
        <v>0.73124637845</v>
      </c>
      <c r="G28" s="1">
        <f>'DATOS MENSUALES'!E611</f>
        <v>1.80977510798</v>
      </c>
      <c r="H28" s="1">
        <f>'DATOS MENSUALES'!E612</f>
        <v>1.00055526619</v>
      </c>
      <c r="I28" s="1">
        <f>'DATOS MENSUALES'!E613</f>
        <v>0.13864143872</v>
      </c>
      <c r="J28" s="1">
        <f>'DATOS MENSUALES'!E614</f>
        <v>0.0945043356</v>
      </c>
      <c r="K28" s="1">
        <f>'DATOS MENSUALES'!E615</f>
        <v>0.08668701272</v>
      </c>
      <c r="L28" s="1">
        <f>'DATOS MENSUALES'!E616</f>
        <v>0.0679898653</v>
      </c>
      <c r="M28" s="1">
        <f>'DATOS MENSUALES'!E617</f>
        <v>0.04206177392</v>
      </c>
      <c r="N28" s="1">
        <f t="shared" si="11"/>
        <v>5.77375125613</v>
      </c>
      <c r="O28" s="10"/>
      <c r="P28" s="60">
        <f t="shared" si="12"/>
        <v>1.376713962744429E-05</v>
      </c>
      <c r="Q28" s="60">
        <f t="shared" si="13"/>
        <v>-0.0010540873063432797</v>
      </c>
      <c r="R28" s="60">
        <f t="shared" si="13"/>
        <v>0.0006338945425035004</v>
      </c>
      <c r="S28" s="60">
        <f t="shared" si="13"/>
        <v>8.123358999542113E-07</v>
      </c>
      <c r="T28" s="60">
        <f t="shared" si="13"/>
        <v>0.010260462768985722</v>
      </c>
      <c r="U28" s="60">
        <f t="shared" si="13"/>
        <v>2.4824842030256864</v>
      </c>
      <c r="V28" s="60">
        <f t="shared" si="13"/>
        <v>0.1077212578636628</v>
      </c>
      <c r="W28" s="60">
        <f t="shared" si="13"/>
        <v>-0.029944187611874847</v>
      </c>
      <c r="X28" s="60">
        <f t="shared" si="13"/>
        <v>-0.0010373811342371153</v>
      </c>
      <c r="Y28" s="60">
        <f t="shared" si="13"/>
        <v>-1.00387068272169E-05</v>
      </c>
      <c r="Z28" s="60">
        <f t="shared" si="13"/>
        <v>-2.064523253007005E-05</v>
      </c>
      <c r="AA28" s="60">
        <f t="shared" si="13"/>
        <v>-0.00015688403903383756</v>
      </c>
      <c r="AB28" s="60">
        <f t="shared" si="13"/>
        <v>3.7229291098256136</v>
      </c>
    </row>
    <row r="29" spans="1:28" ht="12.75">
      <c r="A29" s="12" t="s">
        <v>79</v>
      </c>
      <c r="B29" s="1">
        <f>'DATOS MENSUALES'!E618</f>
        <v>0.11777697794</v>
      </c>
      <c r="C29" s="1">
        <f>'DATOS MENSUALES'!E619</f>
        <v>0.26777274278</v>
      </c>
      <c r="D29" s="1">
        <f>'DATOS MENSUALES'!E620</f>
        <v>0.11313456804</v>
      </c>
      <c r="E29" s="1">
        <f>'DATOS MENSUALES'!E621</f>
        <v>0.17884273036</v>
      </c>
      <c r="F29" s="1">
        <f>'DATOS MENSUALES'!E622</f>
        <v>0.05610364646</v>
      </c>
      <c r="G29" s="1">
        <f>'DATOS MENSUALES'!E623</f>
        <v>0.08459770024</v>
      </c>
      <c r="H29" s="1">
        <f>'DATOS MENSUALES'!E624</f>
        <v>0.1503506912</v>
      </c>
      <c r="I29" s="1">
        <f>'DATOS MENSUALES'!E625</f>
        <v>0.08613912096</v>
      </c>
      <c r="J29" s="1">
        <f>'DATOS MENSUALES'!E626</f>
        <v>0.1961591216</v>
      </c>
      <c r="K29" s="1">
        <f>'DATOS MENSUALES'!E627</f>
        <v>0.0946568883</v>
      </c>
      <c r="L29" s="1">
        <f>'DATOS MENSUALES'!E628</f>
        <v>0.09357983204</v>
      </c>
      <c r="M29" s="1">
        <f>'DATOS MENSUALES'!E629</f>
        <v>0.13725324245</v>
      </c>
      <c r="N29" s="1">
        <f t="shared" si="11"/>
        <v>1.5763672623700002</v>
      </c>
      <c r="O29" s="10"/>
      <c r="P29" s="60">
        <f t="shared" si="12"/>
        <v>-1.559964659793085E-08</v>
      </c>
      <c r="Q29" s="60">
        <f t="shared" si="13"/>
        <v>-7.577596401526059E-05</v>
      </c>
      <c r="R29" s="60">
        <f t="shared" si="13"/>
        <v>-0.08604273453967373</v>
      </c>
      <c r="S29" s="60">
        <f t="shared" si="13"/>
        <v>-0.2395356082255751</v>
      </c>
      <c r="T29" s="60">
        <f t="shared" si="13"/>
        <v>-0.09597426121985475</v>
      </c>
      <c r="U29" s="60">
        <f t="shared" si="13"/>
        <v>-0.05112500171740724</v>
      </c>
      <c r="V29" s="60">
        <f t="shared" si="13"/>
        <v>-0.05247926285521891</v>
      </c>
      <c r="W29" s="60">
        <f t="shared" si="13"/>
        <v>-0.04784509745802046</v>
      </c>
      <c r="X29" s="60">
        <f t="shared" si="13"/>
        <v>7.620328057027506E-11</v>
      </c>
      <c r="Y29" s="60">
        <f t="shared" si="13"/>
        <v>-2.5166950523772014E-06</v>
      </c>
      <c r="Z29" s="60">
        <f t="shared" si="13"/>
        <v>-6.26033476834994E-09</v>
      </c>
      <c r="AA29" s="60">
        <f t="shared" si="13"/>
        <v>7.022951465726088E-05</v>
      </c>
      <c r="AB29" s="60">
        <f t="shared" si="13"/>
        <v>-18.557326424838667</v>
      </c>
    </row>
    <row r="30" spans="1:28" ht="12.75">
      <c r="A30" s="12" t="s">
        <v>80</v>
      </c>
      <c r="B30" s="1">
        <f>'DATOS MENSUALES'!E630</f>
        <v>0.23319226316</v>
      </c>
      <c r="C30" s="1">
        <f>'DATOS MENSUALES'!E631</f>
        <v>0.478078216</v>
      </c>
      <c r="D30" s="1">
        <f>'DATOS MENSUALES'!E632</f>
        <v>0.76067121845</v>
      </c>
      <c r="E30" s="1">
        <f>'DATOS MENSUALES'!E633</f>
        <v>0.22233981278</v>
      </c>
      <c r="F30" s="1">
        <f>'DATOS MENSUALES'!E634</f>
        <v>0.09807972264</v>
      </c>
      <c r="G30" s="1">
        <f>'DATOS MENSUALES'!E635</f>
        <v>0.14246283456</v>
      </c>
      <c r="H30" s="1">
        <f>'DATOS MENSUALES'!E636</f>
        <v>0.24248957954</v>
      </c>
      <c r="I30" s="1">
        <f>'DATOS MENSUALES'!E637</f>
        <v>0.480193161</v>
      </c>
      <c r="J30" s="1">
        <f>'DATOS MENSUALES'!E638</f>
        <v>0.20000828518</v>
      </c>
      <c r="K30" s="1">
        <f>'DATOS MENSUALES'!E639</f>
        <v>0.12289685376</v>
      </c>
      <c r="L30" s="1">
        <f>'DATOS MENSUALES'!E640</f>
        <v>0.1045360823</v>
      </c>
      <c r="M30" s="1">
        <f>'DATOS MENSUALES'!E641</f>
        <v>0.03111187821</v>
      </c>
      <c r="N30" s="1">
        <f t="shared" si="11"/>
        <v>3.11605990758</v>
      </c>
      <c r="O30" s="10"/>
      <c r="P30" s="60">
        <f t="shared" si="12"/>
        <v>0.0014397060121782818</v>
      </c>
      <c r="Q30" s="60">
        <f t="shared" si="13"/>
        <v>0.004740692214488496</v>
      </c>
      <c r="R30" s="60">
        <f t="shared" si="13"/>
        <v>0.008749845696098761</v>
      </c>
      <c r="S30" s="60">
        <f t="shared" si="13"/>
        <v>-0.19264822256661734</v>
      </c>
      <c r="T30" s="60">
        <f t="shared" si="13"/>
        <v>-0.0719231484657851</v>
      </c>
      <c r="U30" s="60">
        <f t="shared" si="13"/>
        <v>-0.030746834151414857</v>
      </c>
      <c r="V30" s="60">
        <f t="shared" si="13"/>
        <v>-0.022486760136909808</v>
      </c>
      <c r="W30" s="60">
        <f t="shared" si="13"/>
        <v>2.985239954769553E-05</v>
      </c>
      <c r="X30" s="60">
        <f t="shared" si="13"/>
        <v>7.802544627168394E-08</v>
      </c>
      <c r="Y30" s="60">
        <f t="shared" si="13"/>
        <v>3.1363277964163717E-06</v>
      </c>
      <c r="Z30" s="60">
        <f t="shared" si="13"/>
        <v>7.568599616451722E-07</v>
      </c>
      <c r="AA30" s="60">
        <f t="shared" si="13"/>
        <v>-0.00027315123160056746</v>
      </c>
      <c r="AB30" s="60">
        <f t="shared" si="13"/>
        <v>-1.3595984412801878</v>
      </c>
    </row>
    <row r="31" spans="1:28" ht="12.75">
      <c r="A31" s="12" t="s">
        <v>81</v>
      </c>
      <c r="B31" s="1">
        <f>'DATOS MENSUALES'!E642</f>
        <v>0.18632908884</v>
      </c>
      <c r="C31" s="1">
        <f>'DATOS MENSUALES'!E643</f>
        <v>0.48395981582</v>
      </c>
      <c r="D31" s="1">
        <f>'DATOS MENSUALES'!E644</f>
        <v>0.2981434284</v>
      </c>
      <c r="E31" s="1">
        <f>'DATOS MENSUALES'!E645</f>
        <v>1.49048797163</v>
      </c>
      <c r="F31" s="1">
        <f>'DATOS MENSUALES'!E646</f>
        <v>0.48733922118</v>
      </c>
      <c r="G31" s="1">
        <f>'DATOS MENSUALES'!E647</f>
        <v>0.33679266551</v>
      </c>
      <c r="H31" s="1">
        <f>'DATOS MENSUALES'!E648</f>
        <v>0.06045528114</v>
      </c>
      <c r="I31" s="1">
        <f>'DATOS MENSUALES'!E649</f>
        <v>0.18340711004</v>
      </c>
      <c r="J31" s="1">
        <f>'DATOS MENSUALES'!E650</f>
        <v>0.02493260674</v>
      </c>
      <c r="K31" s="1">
        <f>'DATOS MENSUALES'!E651</f>
        <v>0.09229156198</v>
      </c>
      <c r="L31" s="1">
        <f>'DATOS MENSUALES'!E652</f>
        <v>0.09209072971</v>
      </c>
      <c r="M31" s="1">
        <f>'DATOS MENSUALES'!E653</f>
        <v>0.01418474882</v>
      </c>
      <c r="N31" s="1">
        <f t="shared" si="11"/>
        <v>3.7504142298100005</v>
      </c>
      <c r="O31" s="10"/>
      <c r="P31" s="60">
        <f t="shared" si="12"/>
        <v>0.0002881952312262465</v>
      </c>
      <c r="Q31" s="60">
        <f t="shared" si="13"/>
        <v>0.005256270521991992</v>
      </c>
      <c r="R31" s="60">
        <f t="shared" si="13"/>
        <v>-0.01686875285972297</v>
      </c>
      <c r="S31" s="60">
        <f t="shared" si="13"/>
        <v>0.3293664747128011</v>
      </c>
      <c r="T31" s="60">
        <f t="shared" si="13"/>
        <v>-1.8840625142362202E-05</v>
      </c>
      <c r="U31" s="60">
        <f t="shared" si="13"/>
        <v>-0.0016830673618988842</v>
      </c>
      <c r="V31" s="60">
        <f t="shared" si="13"/>
        <v>-0.10008458884946854</v>
      </c>
      <c r="W31" s="60">
        <f t="shared" si="13"/>
        <v>-0.018771208017330107</v>
      </c>
      <c r="X31" s="60">
        <f t="shared" si="13"/>
        <v>-0.004982910539350611</v>
      </c>
      <c r="Y31" s="60">
        <f t="shared" si="13"/>
        <v>-4.071135765703516E-06</v>
      </c>
      <c r="Z31" s="60">
        <f t="shared" si="13"/>
        <v>-3.699703422121688E-08</v>
      </c>
      <c r="AA31" s="60">
        <f t="shared" si="13"/>
        <v>-0.0005475571873960167</v>
      </c>
      <c r="AB31" s="60">
        <f t="shared" si="13"/>
        <v>-0.10613842792744008</v>
      </c>
    </row>
    <row r="32" spans="1:28" ht="12.75">
      <c r="A32" s="12" t="s">
        <v>82</v>
      </c>
      <c r="B32" s="1">
        <f>'DATOS MENSUALES'!E654</f>
        <v>0.09432283518</v>
      </c>
      <c r="C32" s="1">
        <f>'DATOS MENSUALES'!E655</f>
        <v>0.44041067739</v>
      </c>
      <c r="D32" s="1">
        <f>'DATOS MENSUALES'!E656</f>
        <v>0.191267642</v>
      </c>
      <c r="E32" s="1">
        <f>'DATOS MENSUALES'!E657</f>
        <v>0.42811072128</v>
      </c>
      <c r="F32" s="1">
        <f>'DATOS MENSUALES'!E658</f>
        <v>0.75775438886</v>
      </c>
      <c r="G32" s="1">
        <f>'DATOS MENSUALES'!E659</f>
        <v>0.31468931108</v>
      </c>
      <c r="H32" s="1">
        <f>'DATOS MENSUALES'!E660</f>
        <v>0.084800661</v>
      </c>
      <c r="I32" s="1">
        <f>'DATOS MENSUALES'!E661</f>
        <v>0.22097006988</v>
      </c>
      <c r="J32" s="1">
        <f>'DATOS MENSUALES'!E662</f>
        <v>0.04786387144</v>
      </c>
      <c r="K32" s="1">
        <f>'DATOS MENSUALES'!E663</f>
        <v>0.05124999978</v>
      </c>
      <c r="L32" s="1">
        <f>'DATOS MENSUALES'!E664</f>
        <v>0.07444444504</v>
      </c>
      <c r="M32" s="1">
        <f>'DATOS MENSUALES'!E665</f>
        <v>0.0476739459</v>
      </c>
      <c r="N32" s="1">
        <f t="shared" si="11"/>
        <v>2.7535585688300004</v>
      </c>
      <c r="O32" s="10"/>
      <c r="P32" s="60">
        <f t="shared" si="12"/>
        <v>-1.748043154984807E-05</v>
      </c>
      <c r="Q32" s="60">
        <f t="shared" si="13"/>
        <v>0.0022133333391631312</v>
      </c>
      <c r="R32" s="60">
        <f t="shared" si="13"/>
        <v>-0.04796688434705099</v>
      </c>
      <c r="S32" s="60">
        <f t="shared" si="13"/>
        <v>-0.05138650105547402</v>
      </c>
      <c r="T32" s="60">
        <f t="shared" si="13"/>
        <v>0.014492156353078276</v>
      </c>
      <c r="U32" s="60">
        <f t="shared" si="13"/>
        <v>-0.0028064488849666312</v>
      </c>
      <c r="V32" s="60">
        <f t="shared" si="13"/>
        <v>-0.08515167802102838</v>
      </c>
      <c r="W32" s="60">
        <f t="shared" si="13"/>
        <v>-0.01188385232500375</v>
      </c>
      <c r="X32" s="60">
        <f t="shared" si="13"/>
        <v>-0.0032333415932307096</v>
      </c>
      <c r="Y32" s="60">
        <f t="shared" si="13"/>
        <v>-0.0001852819182037198</v>
      </c>
      <c r="Z32" s="60">
        <f t="shared" si="13"/>
        <v>-9.232475670345044E-06</v>
      </c>
      <c r="AA32" s="60">
        <f t="shared" si="13"/>
        <v>-0.00011282877552471355</v>
      </c>
      <c r="AB32" s="60">
        <f t="shared" si="13"/>
        <v>-3.1786234384444603</v>
      </c>
    </row>
    <row r="33" spans="1:28" ht="12.75">
      <c r="A33" s="12" t="s">
        <v>83</v>
      </c>
      <c r="B33" s="1">
        <f>'DATOS MENSUALES'!E666</f>
        <v>0.0557550156</v>
      </c>
      <c r="C33" s="1">
        <f>'DATOS MENSUALES'!E667</f>
        <v>0.14359899237</v>
      </c>
      <c r="D33" s="1">
        <f>'DATOS MENSUALES'!E668</f>
        <v>0.60709165866</v>
      </c>
      <c r="E33" s="1">
        <f>'DATOS MENSUALES'!E669</f>
        <v>1.8342476191</v>
      </c>
      <c r="F33" s="1">
        <f>'DATOS MENSUALES'!E670</f>
        <v>0.98865610437</v>
      </c>
      <c r="G33" s="1">
        <f>'DATOS MENSUALES'!E671</f>
        <v>0.51037825899</v>
      </c>
      <c r="H33" s="1">
        <f>'DATOS MENSUALES'!E672</f>
        <v>0.98259022946</v>
      </c>
      <c r="I33" s="1">
        <f>'DATOS MENSUALES'!E673</f>
        <v>0.8492715598</v>
      </c>
      <c r="J33" s="1">
        <f>'DATOS MENSUALES'!E674</f>
        <v>0.1023781209</v>
      </c>
      <c r="K33" s="1">
        <f>'DATOS MENSUALES'!E675</f>
        <v>0.08845702016</v>
      </c>
      <c r="L33" s="1">
        <f>'DATOS MENSUALES'!E676</f>
        <v>0.0780521742</v>
      </c>
      <c r="M33" s="1">
        <f>'DATOS MENSUALES'!E677</f>
        <v>0.1090977718</v>
      </c>
      <c r="N33" s="1">
        <f t="shared" si="11"/>
        <v>6.34957452541</v>
      </c>
      <c r="O33" s="10"/>
      <c r="P33" s="60">
        <f t="shared" si="12"/>
        <v>-0.00026859342829785104</v>
      </c>
      <c r="Q33" s="60">
        <f t="shared" si="13"/>
        <v>-0.004614949908137519</v>
      </c>
      <c r="R33" s="60">
        <f t="shared" si="13"/>
        <v>0.00014456668306996617</v>
      </c>
      <c r="S33" s="60">
        <f t="shared" si="13"/>
        <v>1.1066607006241107</v>
      </c>
      <c r="T33" s="60">
        <f t="shared" si="13"/>
        <v>0.10697413679434971</v>
      </c>
      <c r="U33" s="60">
        <f t="shared" si="13"/>
        <v>0.00016308320247427008</v>
      </c>
      <c r="V33" s="60">
        <f t="shared" si="13"/>
        <v>0.09597454705305535</v>
      </c>
      <c r="W33" s="60">
        <f t="shared" si="13"/>
        <v>0.06404785894308312</v>
      </c>
      <c r="X33" s="60">
        <f t="shared" si="13"/>
        <v>-0.0008136567552937617</v>
      </c>
      <c r="Y33" s="60">
        <f t="shared" si="13"/>
        <v>-7.764863035151088E-06</v>
      </c>
      <c r="Z33" s="60">
        <f t="shared" si="13"/>
        <v>-5.241445616937816E-06</v>
      </c>
      <c r="AA33" s="60">
        <f t="shared" si="13"/>
        <v>2.2493143789214262E-06</v>
      </c>
      <c r="AB33" s="60">
        <f t="shared" si="13"/>
        <v>9.6050809034655</v>
      </c>
    </row>
    <row r="34" spans="1:28" s="24" customFormat="1" ht="12.75">
      <c r="A34" s="21" t="s">
        <v>84</v>
      </c>
      <c r="B34" s="22">
        <f>'DATOS MENSUALES'!E678</f>
        <v>0.0721712742</v>
      </c>
      <c r="C34" s="22">
        <f>'DATOS MENSUALES'!E679</f>
        <v>0.21866548671</v>
      </c>
      <c r="D34" s="22">
        <f>'DATOS MENSUALES'!E680</f>
        <v>0.78200548928</v>
      </c>
      <c r="E34" s="22">
        <f>'DATOS MENSUALES'!E681</f>
        <v>1.73698293886</v>
      </c>
      <c r="F34" s="22">
        <f>'DATOS MENSUALES'!E682</f>
        <v>0.44068098604</v>
      </c>
      <c r="G34" s="22">
        <f>'DATOS MENSUALES'!E683</f>
        <v>0.21249220028</v>
      </c>
      <c r="H34" s="22">
        <f>'DATOS MENSUALES'!E684</f>
        <v>0.24268940973</v>
      </c>
      <c r="I34" s="22">
        <f>'DATOS MENSUALES'!E685</f>
        <v>0.4013506892</v>
      </c>
      <c r="J34" s="22">
        <f>'DATOS MENSUALES'!E686</f>
        <v>0.41406220704</v>
      </c>
      <c r="K34" s="22">
        <f>'DATOS MENSUALES'!E687</f>
        <v>0.15513409581</v>
      </c>
      <c r="L34" s="22">
        <f>'DATOS MENSUALES'!E688</f>
        <v>0.13070062483</v>
      </c>
      <c r="M34" s="22">
        <f>'DATOS MENSUALES'!E689</f>
        <v>0.09935483866</v>
      </c>
      <c r="N34" s="22">
        <f t="shared" si="11"/>
        <v>4.90629024064</v>
      </c>
      <c r="O34" s="23"/>
      <c r="P34" s="60">
        <f t="shared" si="12"/>
        <v>-0.00011131484207899974</v>
      </c>
      <c r="Q34" s="60">
        <f aca="true" t="shared" si="14" ref="Q34:Q43">(C34-C$6)^3</f>
        <v>-0.0007641493030870297</v>
      </c>
      <c r="R34" s="60">
        <f aca="true" t="shared" si="15" ref="R34:R43">(D34-D$6)^3</f>
        <v>0.011758611775153163</v>
      </c>
      <c r="S34" s="60">
        <f aca="true" t="shared" si="16" ref="S34:S43">(E34-E$6)^3</f>
        <v>0.8229066515958194</v>
      </c>
      <c r="T34" s="60">
        <f aca="true" t="shared" si="17" ref="T34:T43">(F34-F$6)^3</f>
        <v>-0.0003933081204044908</v>
      </c>
      <c r="U34" s="60">
        <f aca="true" t="shared" si="18" ref="U34:U43">(G34-G$6)^3</f>
        <v>-0.01439345414277753</v>
      </c>
      <c r="V34" s="60">
        <f aca="true" t="shared" si="19" ref="V34:V43">(H34-H$6)^3</f>
        <v>-0.02243903365292117</v>
      </c>
      <c r="W34" s="60">
        <f aca="true" t="shared" si="20" ref="W34:W43">(I34-I$6)^3</f>
        <v>-0.00010936065895396545</v>
      </c>
      <c r="X34" s="60">
        <f aca="true" t="shared" si="21" ref="X34:X43">(J34-J$6)^3</f>
        <v>0.01040692946274978</v>
      </c>
      <c r="Y34" s="60">
        <f aca="true" t="shared" si="22" ref="Y34:Y43">(K34-K$6)^3</f>
        <v>0.00010299666049982609</v>
      </c>
      <c r="Z34" s="60">
        <f aca="true" t="shared" si="23" ref="Z34:Z43">(L34-L$6)^3</f>
        <v>4.390389884431839E-05</v>
      </c>
      <c r="AA34" s="60">
        <f aca="true" t="shared" si="24" ref="AA34:AA43">(M34-M$6)^3</f>
        <v>3.791418426964271E-08</v>
      </c>
      <c r="AB34" s="60">
        <f aca="true" t="shared" si="25" ref="AB34:AB43">(N34-N$6)^3</f>
        <v>0.3177838522620793</v>
      </c>
    </row>
    <row r="35" spans="1:28" s="24" customFormat="1" ht="12.75">
      <c r="A35" s="21" t="s">
        <v>85</v>
      </c>
      <c r="B35" s="22">
        <f>'DATOS MENSUALES'!E690</f>
        <v>0.17895799936</v>
      </c>
      <c r="C35" s="22">
        <f>'DATOS MENSUALES'!E691</f>
        <v>1.55878860201</v>
      </c>
      <c r="D35" s="22">
        <f>'DATOS MENSUALES'!E692</f>
        <v>2.8585629108</v>
      </c>
      <c r="E35" s="22">
        <f>'DATOS MENSUALES'!E693</f>
        <v>1.38433518465</v>
      </c>
      <c r="F35" s="22">
        <f>'DATOS MENSUALES'!E694</f>
        <v>0.56891286483</v>
      </c>
      <c r="G35" s="22">
        <f>'DATOS MENSUALES'!E695</f>
        <v>0.35766545002</v>
      </c>
      <c r="H35" s="22">
        <f>'DATOS MENSUALES'!E696</f>
        <v>0.68676838846</v>
      </c>
      <c r="I35" s="22">
        <f>'DATOS MENSUALES'!E697</f>
        <v>0.63357333875</v>
      </c>
      <c r="J35" s="22">
        <f>'DATOS MENSUALES'!E698</f>
        <v>0.37609115032</v>
      </c>
      <c r="K35" s="22">
        <f>'DATOS MENSUALES'!E699</f>
        <v>0.138194556</v>
      </c>
      <c r="L35" s="22">
        <f>'DATOS MENSUALES'!E700</f>
        <v>0.12145052192</v>
      </c>
      <c r="M35" s="22">
        <f>'DATOS MENSUALES'!E701</f>
        <v>0.177915811</v>
      </c>
      <c r="N35" s="22">
        <f t="shared" si="11"/>
        <v>9.04121677812</v>
      </c>
      <c r="O35" s="23"/>
      <c r="P35" s="60">
        <f t="shared" si="12"/>
        <v>0.0002020798599536715</v>
      </c>
      <c r="Q35" s="60">
        <f t="shared" si="14"/>
        <v>1.9470342460750591</v>
      </c>
      <c r="R35" s="60">
        <f t="shared" si="15"/>
        <v>12.229869797576278</v>
      </c>
      <c r="S35" s="60">
        <f t="shared" si="16"/>
        <v>0.19963444898487565</v>
      </c>
      <c r="T35" s="60">
        <f t="shared" si="17"/>
        <v>0.00016605256142781808</v>
      </c>
      <c r="U35" s="60">
        <f t="shared" si="18"/>
        <v>-0.0009434399823322789</v>
      </c>
      <c r="V35" s="60">
        <f t="shared" si="19"/>
        <v>0.004253369436475049</v>
      </c>
      <c r="W35" s="60">
        <f t="shared" si="20"/>
        <v>0.006270368544221865</v>
      </c>
      <c r="X35" s="60">
        <f t="shared" si="21"/>
        <v>0.005866670550611246</v>
      </c>
      <c r="Y35" s="60">
        <f t="shared" si="22"/>
        <v>2.6826049561413564E-05</v>
      </c>
      <c r="Z35" s="60">
        <f t="shared" si="23"/>
        <v>1.7632152944380234E-05</v>
      </c>
      <c r="AA35" s="60">
        <f t="shared" si="24"/>
        <v>0.0005497641699208466</v>
      </c>
      <c r="AB35" s="60">
        <f t="shared" si="25"/>
        <v>111.79447709330319</v>
      </c>
    </row>
    <row r="36" spans="1:28" s="24" customFormat="1" ht="12.75">
      <c r="A36" s="21" t="s">
        <v>86</v>
      </c>
      <c r="B36" s="22">
        <f>'DATOS MENSUALES'!E702</f>
        <v>0.10886587764</v>
      </c>
      <c r="C36" s="22">
        <f>'DATOS MENSUALES'!E703</f>
        <v>0.22785714336</v>
      </c>
      <c r="D36" s="22">
        <f>'DATOS MENSUALES'!E704</f>
        <v>0.17501805024</v>
      </c>
      <c r="E36" s="22">
        <f>'DATOS MENSUALES'!E705</f>
        <v>0.31659751032</v>
      </c>
      <c r="F36" s="22">
        <f>'DATOS MENSUALES'!E706</f>
        <v>0.2944901421</v>
      </c>
      <c r="G36" s="22">
        <f>'DATOS MENSUALES'!E707</f>
        <v>0.493278228</v>
      </c>
      <c r="H36" s="22">
        <f>'DATOS MENSUALES'!E708</f>
        <v>0.36163480878</v>
      </c>
      <c r="I36" s="22">
        <f>'DATOS MENSUALES'!E709</f>
        <v>0.62787798236</v>
      </c>
      <c r="J36" s="22">
        <f>'DATOS MENSUALES'!E710</f>
        <v>0.19282452024</v>
      </c>
      <c r="K36" s="22">
        <f>'DATOS MENSUALES'!E711</f>
        <v>0.115118956</v>
      </c>
      <c r="L36" s="22">
        <f>'DATOS MENSUALES'!E712</f>
        <v>0.1510375</v>
      </c>
      <c r="M36" s="22">
        <f>'DATOS MENSUALES'!E713</f>
        <v>0.18579638766</v>
      </c>
      <c r="N36" s="22">
        <f t="shared" si="11"/>
        <v>3.2503971067</v>
      </c>
      <c r="O36" s="23"/>
      <c r="P36" s="60">
        <f t="shared" si="12"/>
        <v>-1.485347561384542E-06</v>
      </c>
      <c r="Q36" s="60">
        <f t="shared" si="14"/>
        <v>-0.0005560646566486214</v>
      </c>
      <c r="R36" s="60">
        <f t="shared" si="15"/>
        <v>-0.05469462906932616</v>
      </c>
      <c r="S36" s="60">
        <f t="shared" si="16"/>
        <v>-0.11288211633787013</v>
      </c>
      <c r="T36" s="60">
        <f t="shared" si="17"/>
        <v>-0.010569535221668303</v>
      </c>
      <c r="U36" s="60">
        <f t="shared" si="18"/>
        <v>5.2881398097273195E-05</v>
      </c>
      <c r="V36" s="60">
        <f t="shared" si="19"/>
        <v>-0.004339536203382055</v>
      </c>
      <c r="W36" s="60">
        <f t="shared" si="20"/>
        <v>0.005707135178187419</v>
      </c>
      <c r="X36" s="60">
        <f t="shared" si="21"/>
        <v>-2.465847601631862E-08</v>
      </c>
      <c r="Y36" s="60">
        <f t="shared" si="22"/>
        <v>3.2280557009423246E-07</v>
      </c>
      <c r="Z36" s="60">
        <f t="shared" si="23"/>
        <v>0.00017201540084085522</v>
      </c>
      <c r="AA36" s="60">
        <f t="shared" si="24"/>
        <v>0.0007241747837485343</v>
      </c>
      <c r="AB36" s="60">
        <f t="shared" si="25"/>
        <v>-0.9225466244559785</v>
      </c>
    </row>
    <row r="37" spans="1:28" s="24" customFormat="1" ht="12.75">
      <c r="A37" s="21" t="s">
        <v>87</v>
      </c>
      <c r="B37" s="22">
        <f>'DATOS MENSUALES'!E714</f>
        <v>0.12930486024</v>
      </c>
      <c r="C37" s="22">
        <f>'DATOS MENSUALES'!E715</f>
        <v>0.1641405477</v>
      </c>
      <c r="D37" s="22">
        <f>'DATOS MENSUALES'!E716</f>
        <v>0.51007426844</v>
      </c>
      <c r="E37" s="22">
        <f>'DATOS MENSUALES'!E717</f>
        <v>0.29438119722</v>
      </c>
      <c r="F37" s="22">
        <f>'DATOS MENSUALES'!E718</f>
        <v>0.0750406501</v>
      </c>
      <c r="G37" s="22">
        <f>'DATOS MENSUALES'!E719</f>
        <v>0.07602373941</v>
      </c>
      <c r="H37" s="22">
        <f>'DATOS MENSUALES'!E720</f>
        <v>0.83056123461</v>
      </c>
      <c r="I37" s="22">
        <f>'DATOS MENSUALES'!E721</f>
        <v>0.53793670084</v>
      </c>
      <c r="J37" s="22">
        <f>'DATOS MENSUALES'!E722</f>
        <v>0.1376780496</v>
      </c>
      <c r="K37" s="22">
        <f>'DATOS MENSUALES'!E723</f>
        <v>0.14583870972</v>
      </c>
      <c r="L37" s="22">
        <f>'DATOS MENSUALES'!E724</f>
        <v>0.10118784555</v>
      </c>
      <c r="M37" s="22">
        <f>'DATOS MENSUALES'!E725</f>
        <v>0.0893799881</v>
      </c>
      <c r="N37" s="22">
        <f t="shared" si="11"/>
        <v>3.09154779153</v>
      </c>
      <c r="O37" s="23"/>
      <c r="P37" s="60">
        <f t="shared" si="12"/>
        <v>7.361272586964959E-07</v>
      </c>
      <c r="Q37" s="60">
        <f t="shared" si="14"/>
        <v>-0.0031088609759770593</v>
      </c>
      <c r="R37" s="60">
        <f t="shared" si="15"/>
        <v>-8.832264800423176E-05</v>
      </c>
      <c r="S37" s="60">
        <f t="shared" si="16"/>
        <v>-0.12917586897090694</v>
      </c>
      <c r="T37" s="60">
        <f t="shared" si="17"/>
        <v>-0.0845512051472412</v>
      </c>
      <c r="U37" s="60">
        <f t="shared" si="18"/>
        <v>-0.054750651044654874</v>
      </c>
      <c r="V37" s="60">
        <f t="shared" si="19"/>
        <v>0.02860102493692059</v>
      </c>
      <c r="W37" s="60">
        <f t="shared" si="20"/>
        <v>0.0006993952273633275</v>
      </c>
      <c r="X37" s="60">
        <f t="shared" si="21"/>
        <v>-0.00019568894527201543</v>
      </c>
      <c r="Y37" s="60">
        <f t="shared" si="22"/>
        <v>5.3070853273798133E-05</v>
      </c>
      <c r="Z37" s="60">
        <f t="shared" si="23"/>
        <v>1.915993794727581E-07</v>
      </c>
      <c r="AA37" s="60">
        <f t="shared" si="24"/>
        <v>-2.8951420250678484E-07</v>
      </c>
      <c r="AB37" s="60">
        <f t="shared" si="25"/>
        <v>-1.4518590749433569</v>
      </c>
    </row>
    <row r="38" spans="1:28" s="24" customFormat="1" ht="12.75">
      <c r="A38" s="21" t="s">
        <v>88</v>
      </c>
      <c r="B38" s="22">
        <f>'DATOS MENSUALES'!E726</f>
        <v>0.09273185035</v>
      </c>
      <c r="C38" s="22">
        <f>'DATOS MENSUALES'!E727</f>
        <v>0.40081796255</v>
      </c>
      <c r="D38" s="22">
        <f>'DATOS MENSUALES'!E728</f>
        <v>0.83162460775</v>
      </c>
      <c r="E38" s="22">
        <f>'DATOS MENSUALES'!E729</f>
        <v>2.75532830588</v>
      </c>
      <c r="F38" s="22">
        <f>'DATOS MENSUALES'!E730</f>
        <v>0.91084844068</v>
      </c>
      <c r="G38" s="22">
        <f>'DATOS MENSUALES'!E731</f>
        <v>1.67163242108</v>
      </c>
      <c r="H38" s="22">
        <f>'DATOS MENSUALES'!E732</f>
        <v>0.42489473832</v>
      </c>
      <c r="I38" s="22">
        <f>'DATOS MENSUALES'!E733</f>
        <v>0.28312639479</v>
      </c>
      <c r="J38" s="22">
        <f>'DATOS MENSUALES'!E734</f>
        <v>0.1054419118</v>
      </c>
      <c r="K38" s="22">
        <f>'DATOS MENSUALES'!E735</f>
        <v>0.13555555635</v>
      </c>
      <c r="L38" s="22">
        <f>'DATOS MENSUALES'!E736</f>
        <v>0.1121568624</v>
      </c>
      <c r="M38" s="22">
        <f>'DATOS MENSUALES'!E737</f>
        <v>0.108229988</v>
      </c>
      <c r="N38" s="22">
        <f t="shared" si="11"/>
        <v>7.832389039949999</v>
      </c>
      <c r="O38" s="23"/>
      <c r="P38" s="60">
        <f t="shared" si="12"/>
        <v>-2.0896346969618853E-05</v>
      </c>
      <c r="Q38" s="60">
        <f t="shared" si="14"/>
        <v>0.0007468498513681777</v>
      </c>
      <c r="R38" s="60">
        <f t="shared" si="15"/>
        <v>0.021257718186602853</v>
      </c>
      <c r="S38" s="60">
        <f t="shared" si="16"/>
        <v>7.477106907811293</v>
      </c>
      <c r="T38" s="60">
        <f t="shared" si="17"/>
        <v>0.06252351281916514</v>
      </c>
      <c r="U38" s="60">
        <f t="shared" si="18"/>
        <v>1.797553395786662</v>
      </c>
      <c r="V38" s="60">
        <f t="shared" si="19"/>
        <v>-0.0009955146683158843</v>
      </c>
      <c r="W38" s="60">
        <f t="shared" si="20"/>
        <v>-0.004578057078633164</v>
      </c>
      <c r="X38" s="60">
        <f t="shared" si="21"/>
        <v>-0.0007361492219457</v>
      </c>
      <c r="Y38" s="60">
        <f t="shared" si="22"/>
        <v>2.0338448073879748E-05</v>
      </c>
      <c r="Z38" s="60">
        <f t="shared" si="23"/>
        <v>4.685967628601537E-06</v>
      </c>
      <c r="AA38" s="60">
        <f t="shared" si="24"/>
        <v>1.8313378779279532E-06</v>
      </c>
      <c r="AB38" s="60">
        <f t="shared" si="25"/>
        <v>46.987516226964395</v>
      </c>
    </row>
    <row r="39" spans="1:28" s="24" customFormat="1" ht="12.75">
      <c r="A39" s="21" t="s">
        <v>89</v>
      </c>
      <c r="B39" s="22">
        <f>'DATOS MENSUALES'!E738</f>
        <v>0.12129817455</v>
      </c>
      <c r="C39" s="22">
        <f>'DATOS MENSUALES'!E739</f>
        <v>0.0626217228</v>
      </c>
      <c r="D39" s="22">
        <f>'DATOS MENSUALES'!E740</f>
        <v>0.06022203234</v>
      </c>
      <c r="E39" s="22">
        <f>'DATOS MENSUALES'!E741</f>
        <v>0.18381674311</v>
      </c>
      <c r="F39" s="22">
        <f>'DATOS MENSUALES'!E742</f>
        <v>0.11137991319</v>
      </c>
      <c r="G39" s="22">
        <f>'DATOS MENSUALES'!E743</f>
        <v>0.10161687228</v>
      </c>
      <c r="H39" s="22">
        <f>'DATOS MENSUALES'!E744</f>
        <v>0.2052960448</v>
      </c>
      <c r="I39" s="22">
        <f>'DATOS MENSUALES'!E745</f>
        <v>0.2108994789</v>
      </c>
      <c r="J39" s="22">
        <f>'DATOS MENSUALES'!E746</f>
        <v>0.17882352968</v>
      </c>
      <c r="K39" s="22">
        <f>'DATOS MENSUALES'!E747</f>
        <v>0.09748397428</v>
      </c>
      <c r="L39" s="22">
        <f>'DATOS MENSUALES'!E748</f>
        <v>0.09350700506</v>
      </c>
      <c r="M39" s="22">
        <f>'DATOS MENSUALES'!E749</f>
        <v>0.12508344</v>
      </c>
      <c r="N39" s="22">
        <f t="shared" si="11"/>
        <v>1.55204893099</v>
      </c>
      <c r="O39" s="23"/>
      <c r="P39" s="60">
        <f t="shared" si="12"/>
        <v>1.0691854794141047E-09</v>
      </c>
      <c r="Q39" s="60">
        <f t="shared" si="14"/>
        <v>-0.015154967272456871</v>
      </c>
      <c r="R39" s="60">
        <f t="shared" si="15"/>
        <v>-0.12083669565688736</v>
      </c>
      <c r="S39" s="60">
        <f t="shared" si="16"/>
        <v>-0.23382618915595338</v>
      </c>
      <c r="T39" s="60">
        <f t="shared" si="17"/>
        <v>-0.06524081602539568</v>
      </c>
      <c r="U39" s="60">
        <f t="shared" si="18"/>
        <v>-0.04440945276645335</v>
      </c>
      <c r="V39" s="60">
        <f t="shared" si="19"/>
        <v>-0.03259901134482706</v>
      </c>
      <c r="W39" s="60">
        <f t="shared" si="20"/>
        <v>-0.01352761441090597</v>
      </c>
      <c r="X39" s="60">
        <f t="shared" si="21"/>
        <v>-4.836782713609802E-06</v>
      </c>
      <c r="Y39" s="60">
        <f t="shared" si="22"/>
        <v>-1.2510353180949975E-06</v>
      </c>
      <c r="Z39" s="60">
        <f t="shared" si="23"/>
        <v>-7.0321736678147734E-09</v>
      </c>
      <c r="AA39" s="60">
        <f t="shared" si="24"/>
        <v>2.4611810214521686E-05</v>
      </c>
      <c r="AB39" s="60">
        <f t="shared" si="25"/>
        <v>-19.07340401531206</v>
      </c>
    </row>
    <row r="40" spans="1:28" s="24" customFormat="1" ht="12.75">
      <c r="A40" s="21" t="s">
        <v>90</v>
      </c>
      <c r="B40" s="22">
        <f>'DATOS MENSUALES'!E750</f>
        <v>0.1231385304</v>
      </c>
      <c r="C40" s="22">
        <f>'DATOS MENSUALES'!E751</f>
        <v>0.47241446151</v>
      </c>
      <c r="D40" s="22">
        <f>'DATOS MENSUALES'!E752</f>
        <v>0.6647216643</v>
      </c>
      <c r="E40" s="22">
        <f>'DATOS MENSUALES'!E753</f>
        <v>3.2921705844</v>
      </c>
      <c r="F40" s="22">
        <f>'DATOS MENSUALES'!E754</f>
        <v>0.8169057351</v>
      </c>
      <c r="G40" s="22">
        <f>'DATOS MENSUALES'!E755</f>
        <v>0.60301793552</v>
      </c>
      <c r="H40" s="22">
        <f>'DATOS MENSUALES'!E756</f>
        <v>0.532846719</v>
      </c>
      <c r="I40" s="22">
        <f>'DATOS MENSUALES'!E757</f>
        <v>0.61150758392</v>
      </c>
      <c r="J40" s="22">
        <f>'DATOS MENSUALES'!E758</f>
        <v>0.17581229324</v>
      </c>
      <c r="K40" s="22">
        <f>'DATOS MENSUALES'!E759</f>
        <v>0.10750999273</v>
      </c>
      <c r="L40" s="22">
        <f>'DATOS MENSUALES'!E760</f>
        <v>0.11898737708</v>
      </c>
      <c r="M40" s="22">
        <f>'DATOS MENSUALES'!E761</f>
        <v>0.09047337223</v>
      </c>
      <c r="N40" s="22">
        <f t="shared" si="11"/>
        <v>7.609506249429999</v>
      </c>
      <c r="O40" s="23"/>
      <c r="P40" s="60">
        <f t="shared" si="12"/>
        <v>2.3465022828275842E-08</v>
      </c>
      <c r="Q40" s="60">
        <f t="shared" si="14"/>
        <v>0.004277178781218022</v>
      </c>
      <c r="R40" s="60">
        <f t="shared" si="15"/>
        <v>0.001335124285774229</v>
      </c>
      <c r="S40" s="60">
        <f t="shared" si="16"/>
        <v>15.480741950160478</v>
      </c>
      <c r="T40" s="60">
        <f t="shared" si="17"/>
        <v>0.0278063725698547</v>
      </c>
      <c r="U40" s="60">
        <f t="shared" si="18"/>
        <v>0.0031943528950346503</v>
      </c>
      <c r="V40" s="60">
        <f t="shared" si="19"/>
        <v>5.3177879844066E-07</v>
      </c>
      <c r="W40" s="60">
        <f t="shared" si="20"/>
        <v>0.0042780135673393</v>
      </c>
      <c r="X40" s="60">
        <f t="shared" si="21"/>
        <v>-7.907798911100724E-06</v>
      </c>
      <c r="Y40" s="60">
        <f t="shared" si="22"/>
        <v>-4.204055689326967E-10</v>
      </c>
      <c r="Z40" s="60">
        <f t="shared" si="23"/>
        <v>1.308505318496159E-05</v>
      </c>
      <c r="AA40" s="60">
        <f t="shared" si="24"/>
        <v>-1.6838166681913786E-07</v>
      </c>
      <c r="AB40" s="60">
        <f t="shared" si="25"/>
        <v>38.807536616604395</v>
      </c>
    </row>
    <row r="41" spans="1:28" s="24" customFormat="1" ht="12.75">
      <c r="A41" s="21" t="s">
        <v>91</v>
      </c>
      <c r="B41" s="22">
        <f>'DATOS MENSUALES'!E762</f>
        <v>0.16890178431</v>
      </c>
      <c r="C41" s="22">
        <f>'DATOS MENSUALES'!E763</f>
        <v>0.37356948727</v>
      </c>
      <c r="D41" s="22">
        <f>'DATOS MENSUALES'!E764</f>
        <v>0.79191451122</v>
      </c>
      <c r="E41" s="22">
        <f>'DATOS MENSUALES'!E765</f>
        <v>1.0014833184</v>
      </c>
      <c r="F41" s="22">
        <f>'DATOS MENSUALES'!E766</f>
        <v>0.59715474608</v>
      </c>
      <c r="G41" s="22">
        <f>'DATOS MENSUALES'!E767</f>
        <v>0.70648301077</v>
      </c>
      <c r="H41" s="22">
        <f>'DATOS MENSUALES'!E768</f>
        <v>0.61959136824</v>
      </c>
      <c r="I41" s="22">
        <f>'DATOS MENSUALES'!E769</f>
        <v>1.0515721552</v>
      </c>
      <c r="J41" s="22">
        <f>'DATOS MENSUALES'!E770</f>
        <v>0.18491379192</v>
      </c>
      <c r="K41" s="22">
        <f>'DATOS MENSUALES'!E771</f>
        <v>0.01566628032</v>
      </c>
      <c r="L41" s="22">
        <f>'DATOS MENSUALES'!E772</f>
        <v>0.1004060016</v>
      </c>
      <c r="M41" s="22">
        <f>'DATOS MENSUALES'!E773</f>
        <v>0.09577014789</v>
      </c>
      <c r="N41" s="22">
        <f t="shared" si="11"/>
        <v>5.707426603219998</v>
      </c>
      <c r="O41" s="23"/>
      <c r="P41" s="60">
        <f t="shared" si="12"/>
        <v>0.00011497671733351815</v>
      </c>
      <c r="Q41" s="60">
        <f t="shared" si="14"/>
        <v>0.0002558080883583776</v>
      </c>
      <c r="R41" s="60">
        <f t="shared" si="15"/>
        <v>0.01336374127726761</v>
      </c>
      <c r="S41" s="60">
        <f t="shared" si="16"/>
        <v>0.008192951388299872</v>
      </c>
      <c r="T41" s="60">
        <f t="shared" si="17"/>
        <v>0.000576061786707774</v>
      </c>
      <c r="U41" s="60">
        <f t="shared" si="18"/>
        <v>0.015764085727136366</v>
      </c>
      <c r="V41" s="60">
        <f t="shared" si="19"/>
        <v>0.0008532220577064192</v>
      </c>
      <c r="W41" s="60">
        <f t="shared" si="20"/>
        <v>0.21860268304304617</v>
      </c>
      <c r="X41" s="60">
        <f t="shared" si="21"/>
        <v>-1.2672045963556288E-06</v>
      </c>
      <c r="Y41" s="60">
        <f t="shared" si="22"/>
        <v>-0.000793838620422143</v>
      </c>
      <c r="Z41" s="60">
        <f t="shared" si="23"/>
        <v>1.237396900788645E-07</v>
      </c>
      <c r="AA41" s="60">
        <f t="shared" si="24"/>
        <v>-1.1428341189935569E-11</v>
      </c>
      <c r="AB41" s="60">
        <f t="shared" si="25"/>
        <v>3.2651367974036956</v>
      </c>
    </row>
    <row r="42" spans="1:28" s="24" customFormat="1" ht="12.75">
      <c r="A42" s="21" t="s">
        <v>92</v>
      </c>
      <c r="B42" s="22">
        <f>'DATOS MENSUALES'!E774</f>
        <v>0.13336519938</v>
      </c>
      <c r="C42" s="22">
        <f>'DATOS MENSUALES'!E775</f>
        <v>0.12735916908</v>
      </c>
      <c r="D42" s="22">
        <f>'DATOS MENSUALES'!E776</f>
        <v>0.237571158</v>
      </c>
      <c r="E42" s="22">
        <f>'DATOS MENSUALES'!E777</f>
        <v>0.22311780295</v>
      </c>
      <c r="F42" s="22">
        <f>'DATOS MENSUALES'!E778</f>
        <v>0.1876608624</v>
      </c>
      <c r="G42" s="22">
        <f>'DATOS MENSUALES'!E779</f>
        <v>0.21478642384</v>
      </c>
      <c r="H42" s="22">
        <f>'DATOS MENSUALES'!E780</f>
        <v>0.20772630234</v>
      </c>
      <c r="I42" s="22">
        <f>'DATOS MENSUALES'!E781</f>
        <v>0.14958448848</v>
      </c>
      <c r="J42" s="22">
        <f>'DATOS MENSUALES'!E782</f>
        <v>0.06858736086</v>
      </c>
      <c r="K42" s="22">
        <f>'DATOS MENSUALES'!E783</f>
        <v>0.072206304</v>
      </c>
      <c r="L42" s="22">
        <f>'DATOS MENSUALES'!E784</f>
        <v>0.0764745768</v>
      </c>
      <c r="M42" s="22">
        <f>'DATOS MENSUALES'!E785</f>
        <v>0.07145190561</v>
      </c>
      <c r="N42" s="22">
        <f>SUM(B42:M42)</f>
        <v>1.76989155374</v>
      </c>
      <c r="O42" s="23"/>
      <c r="P42" s="60">
        <f t="shared" si="12"/>
        <v>2.242727834937756E-06</v>
      </c>
      <c r="Q42" s="60">
        <f t="shared" si="14"/>
        <v>-0.006101415615800984</v>
      </c>
      <c r="R42" s="60">
        <f t="shared" si="15"/>
        <v>-0.03186617062017419</v>
      </c>
      <c r="S42" s="60">
        <f t="shared" si="16"/>
        <v>-0.19187074675777535</v>
      </c>
      <c r="T42" s="60">
        <f t="shared" si="17"/>
        <v>-0.03473773774278779</v>
      </c>
      <c r="U42" s="60">
        <f t="shared" si="18"/>
        <v>-0.01399002754983895</v>
      </c>
      <c r="V42" s="60">
        <f t="shared" si="19"/>
        <v>-0.03186065101559289</v>
      </c>
      <c r="W42" s="60">
        <f t="shared" si="20"/>
        <v>-0.026888748460557256</v>
      </c>
      <c r="X42" s="60">
        <f t="shared" si="21"/>
        <v>-0.002055542976103724</v>
      </c>
      <c r="Y42" s="60">
        <f t="shared" si="22"/>
        <v>-4.686165370200614E-05</v>
      </c>
      <c r="Z42" s="60">
        <f t="shared" si="23"/>
        <v>-6.803145742404798E-06</v>
      </c>
      <c r="AA42" s="60">
        <f t="shared" si="24"/>
        <v>-1.4784579336879553E-05</v>
      </c>
      <c r="AB42" s="60">
        <f t="shared" si="25"/>
        <v>-14.778109171984578</v>
      </c>
    </row>
    <row r="43" spans="1:28" s="24" customFormat="1" ht="12.75">
      <c r="A43" s="21" t="s">
        <v>93</v>
      </c>
      <c r="B43" s="22">
        <f>'DATOS MENSUALES'!E786</f>
        <v>0.1434027496</v>
      </c>
      <c r="C43" s="22">
        <f>'DATOS MENSUALES'!E787</f>
        <v>0.19415800404</v>
      </c>
      <c r="D43" s="22">
        <f>'DATOS MENSUALES'!E788</f>
        <v>0.36361395166</v>
      </c>
      <c r="E43" s="22">
        <f>'DATOS MENSUALES'!E789</f>
        <v>0.3827082329</v>
      </c>
      <c r="F43" s="22">
        <f>'DATOS MENSUALES'!E790</f>
        <v>0.1706878824</v>
      </c>
      <c r="G43" s="22">
        <f>'DATOS MENSUALES'!E791</f>
        <v>0.7709308992</v>
      </c>
      <c r="H43" s="22">
        <f>'DATOS MENSUALES'!E792</f>
        <v>0.44565994019</v>
      </c>
      <c r="I43" s="22">
        <f>'DATOS MENSUALES'!E793</f>
        <v>0.21698391528</v>
      </c>
      <c r="J43" s="22">
        <f>'DATOS MENSUALES'!E794</f>
        <v>0.1557451926</v>
      </c>
      <c r="K43" s="22">
        <f>'DATOS MENSUALES'!E795</f>
        <v>0.11411408099</v>
      </c>
      <c r="L43" s="22">
        <f>'DATOS MENSUALES'!E796</f>
        <v>0.11338214517</v>
      </c>
      <c r="M43" s="22">
        <f>'DATOS MENSUALES'!E797</f>
        <v>0.1056493032</v>
      </c>
      <c r="N43" s="22">
        <f>SUM(B43:M43)</f>
        <v>3.17703629723</v>
      </c>
      <c r="O43" s="23"/>
      <c r="P43" s="60">
        <f t="shared" si="12"/>
        <v>1.2369863837845381E-05</v>
      </c>
      <c r="Q43" s="60">
        <f t="shared" si="14"/>
        <v>-0.0015581248372367375</v>
      </c>
      <c r="R43" s="60">
        <f t="shared" si="15"/>
        <v>-0.006967237683786484</v>
      </c>
      <c r="S43" s="60">
        <f t="shared" si="16"/>
        <v>-0.07260560867043572</v>
      </c>
      <c r="T43" s="60">
        <f t="shared" si="17"/>
        <v>-0.040445632204275404</v>
      </c>
      <c r="U43" s="60">
        <f t="shared" si="18"/>
        <v>0.03131171894854518</v>
      </c>
      <c r="V43" s="60">
        <f t="shared" si="19"/>
        <v>-0.0004946333496462184</v>
      </c>
      <c r="W43" s="60">
        <f t="shared" si="20"/>
        <v>-0.012517543395366542</v>
      </c>
      <c r="X43" s="60">
        <f t="shared" si="21"/>
        <v>-6.395186480689046E-05</v>
      </c>
      <c r="Y43" s="60">
        <f t="shared" si="22"/>
        <v>2.0071129250575358E-07</v>
      </c>
      <c r="Z43" s="60">
        <f t="shared" si="23"/>
        <v>5.792512188707853E-06</v>
      </c>
      <c r="AA43" s="60">
        <f t="shared" si="24"/>
        <v>8.997241247243445E-07</v>
      </c>
      <c r="AB43" s="60">
        <f t="shared" si="25"/>
        <v>-1.1472251292901063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0.0006101161662196387</v>
      </c>
      <c r="Q44" s="61">
        <f aca="true" t="shared" si="26" ref="Q44:AB44">SUM(Q18:Q43)</f>
        <v>1.9119131359742503</v>
      </c>
      <c r="R44" s="61">
        <f t="shared" si="26"/>
        <v>11.823937322079209</v>
      </c>
      <c r="S44" s="61">
        <f t="shared" si="26"/>
        <v>23.389722177092963</v>
      </c>
      <c r="T44" s="61">
        <f t="shared" si="26"/>
        <v>1.959521364420631</v>
      </c>
      <c r="U44" s="61">
        <f t="shared" si="26"/>
        <v>4.029696912767891</v>
      </c>
      <c r="V44" s="61">
        <f t="shared" si="26"/>
        <v>0.39854334054347523</v>
      </c>
      <c r="W44" s="61">
        <f t="shared" si="26"/>
        <v>0.588895676534748</v>
      </c>
      <c r="X44" s="61">
        <f t="shared" si="26"/>
        <v>0.33241326214593603</v>
      </c>
      <c r="Y44" s="61">
        <f t="shared" si="26"/>
        <v>0.0058837214614614755</v>
      </c>
      <c r="Z44" s="61">
        <f t="shared" si="26"/>
        <v>0.0031363927627524645</v>
      </c>
      <c r="AA44" s="61">
        <f t="shared" si="26"/>
        <v>0.001040728757477333</v>
      </c>
      <c r="AB44" s="61">
        <f t="shared" si="26"/>
        <v>141.8978769271364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2009-04-14T10:06:08Z</dcterms:modified>
  <cp:category/>
  <cp:version/>
  <cp:contentType/>
  <cp:contentStatus/>
</cp:coreProperties>
</file>