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<sst xmlns="http://schemas.openxmlformats.org/spreadsheetml/2006/main" count="1362" uniqueCount="135">
  <si>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456</t>
  </si>
  <si>
    <t xml:space="preserve"> Río Aguisejo desde límite LIC "Sierra de Ayllón" en Santibañez de Ayllón hasta Ayllón y ríos Cobos y Villacortilla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</si>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</sst>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180581"/>
        <c:axId val="26080910"/>
      </c:lineChart>
      <c:date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auto val="0"/>
        <c:majorUnit val="1"/>
        <c:majorTimeUnit val="years"/>
        <c:noMultiLvlLbl val="0"/>
      </c:dateAx>
      <c:valAx>
        <c:axId val="2608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8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201609"/>
        <c:axId val="18052434"/>
      </c:lineChart>
      <c:catAx>
        <c:axId val="54201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2434"/>
        <c:crosses val="autoZero"/>
        <c:auto val="1"/>
        <c:lblOffset val="100"/>
        <c:noMultiLvlLbl val="0"/>
      </c:catAx>
      <c:valAx>
        <c:axId val="18052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01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auto val="1"/>
        <c:lblOffset val="100"/>
        <c:noMultiLvlLbl val="0"/>
      </c:catAx>
      <c:valAx>
        <c:axId val="321789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174969"/>
        <c:axId val="56356994"/>
      </c:lineChart>
      <c:date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0"/>
        <c:majorUnit val="1"/>
        <c:majorTimeUnit val="years"/>
        <c:noMultiLvlLbl val="0"/>
      </c:date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83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1.91463676196</v>
      </c>
      <c r="F2" s="28">
        <v>2.38201914236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5.43791878625</v>
      </c>
      <c r="F3" s="28">
        <v>7.09110732075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1.53691135136</v>
      </c>
      <c r="F4" s="28">
        <v>2.24935953704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7.9726059427</v>
      </c>
      <c r="F5" s="28">
        <v>9.73317223355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12.61014836919</v>
      </c>
      <c r="F6" s="28">
        <v>18.76515418636</v>
      </c>
      <c r="I6" s="26"/>
      <c r="J6" s="36">
        <f>AVERAGE(E2:E793)*12</f>
        <v>25.151699409317715</v>
      </c>
      <c r="K6" s="36">
        <f>AVERAGE(F2:F793)*12</f>
        <v>32.391379456542566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8.32625654016</v>
      </c>
      <c r="F7" s="28">
        <v>11.675612956159998</v>
      </c>
      <c r="J7" s="36">
        <f>AVERAGE(E482:E793)*12</f>
        <v>16.12512182704461</v>
      </c>
      <c r="K7" s="36">
        <f>AVERAGE(F482:F793)*12</f>
        <v>21.373422655164227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6.80078623341</v>
      </c>
      <c r="F8" s="28">
        <v>9.52408790203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7.77561263277</v>
      </c>
      <c r="F9" s="28">
        <v>10.41998089756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3.98429615502</v>
      </c>
      <c r="F10" s="28">
        <v>5.0361300666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0.9228092712</v>
      </c>
      <c r="F11" s="28">
        <v>1.030724789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0.44197847603</v>
      </c>
      <c r="F12" s="28">
        <v>0.45875764116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0.43835428667</v>
      </c>
      <c r="F13" s="28">
        <v>0.46978666740999997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0.39990498828</v>
      </c>
      <c r="F14" s="28">
        <v>0.40901255424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1.34410998171</v>
      </c>
      <c r="F15" s="28">
        <v>1.57312786185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0.92724400104</v>
      </c>
      <c r="F16" s="28">
        <v>1.02358103904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2.72360296512</v>
      </c>
      <c r="F17" s="28">
        <v>4.08540444768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1.6537815135</v>
      </c>
      <c r="F18" s="28">
        <v>2.233613448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4.13348856525</v>
      </c>
      <c r="F19" s="28">
        <v>5.8509664114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3.65656127955</v>
      </c>
      <c r="F20" s="28">
        <v>5.31874257792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1.87663659933</v>
      </c>
      <c r="F21" s="28">
        <v>2.40991692072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0.96334326396</v>
      </c>
      <c r="F22" s="28">
        <v>1.30064832744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0.0937842192</v>
      </c>
      <c r="F23" s="28">
        <v>0.09709071400000001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0.83812135246</v>
      </c>
      <c r="F24" s="28">
        <v>0.89129521474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0.77916174669</v>
      </c>
      <c r="F25" s="28">
        <v>0.8695793981400001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1.65560933322</v>
      </c>
      <c r="F26" s="28">
        <v>2.1708203428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2.15104828665</v>
      </c>
      <c r="F27" s="28">
        <v>2.30949809805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2.58561144171</v>
      </c>
      <c r="F28" s="28">
        <v>4.0669298694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7.57790289834</v>
      </c>
      <c r="F29" s="28">
        <v>13.08223669844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2.8851555141</v>
      </c>
      <c r="F30" s="28">
        <v>4.16272635156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1.49986267695</v>
      </c>
      <c r="F31" s="28">
        <v>2.17643926104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4.5989391438</v>
      </c>
      <c r="F32" s="28">
        <v>6.73220968524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4.0472130084</v>
      </c>
      <c r="F33" s="28">
        <v>5.5739264496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0.42125208684</v>
      </c>
      <c r="F34" s="28">
        <v>0.48115192007999996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0.59858484348</v>
      </c>
      <c r="F35" s="28">
        <v>0.8334876607199999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0.2261490406</v>
      </c>
      <c r="F36" s="28">
        <v>0.24426595199999998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0.49989097587</v>
      </c>
      <c r="F37" s="28">
        <v>0.6564627507899999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0.66553852023</v>
      </c>
      <c r="F38" s="28">
        <v>0.8964171593100001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1.2369760248</v>
      </c>
      <c r="F39" s="28">
        <v>1.5579350352899999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2.42158104804</v>
      </c>
      <c r="F40" s="28">
        <v>3.72577056126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1.59742971872</v>
      </c>
      <c r="F41" s="28">
        <v>1.73172690592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1.19471718938</v>
      </c>
      <c r="F42" s="28">
        <v>1.61864909404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1.9277577747</v>
      </c>
      <c r="F43" s="28">
        <v>2.66404999206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2.79470701731</v>
      </c>
      <c r="F44" s="28">
        <v>4.29161965245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1.75938654522</v>
      </c>
      <c r="F45" s="28">
        <v>3.043938655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1.22583469409</v>
      </c>
      <c r="F46" s="28">
        <v>2.0293532880100003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0.3702659373</v>
      </c>
      <c r="F47" s="28">
        <v>0.46002737692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0.2370110918</v>
      </c>
      <c r="F48" s="28">
        <v>0.27542323479999997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0.77529861512</v>
      </c>
      <c r="F49" s="28">
        <v>1.217529334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0.88969867978</v>
      </c>
      <c r="F50" s="28">
        <v>1.25027423646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1.72294736878</v>
      </c>
      <c r="F51" s="28">
        <v>2.49013039979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2.86300378287</v>
      </c>
      <c r="F52" s="28">
        <v>5.60741261219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3.06226692435</v>
      </c>
      <c r="F53" s="28">
        <v>3.84436701915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3.75112284281</v>
      </c>
      <c r="F54" s="28">
        <v>6.053416507670001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1.35540738812</v>
      </c>
      <c r="F55" s="28">
        <v>2.030637709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0.83906763864</v>
      </c>
      <c r="F56" s="28">
        <v>1.22780437192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0.62959273035</v>
      </c>
      <c r="F57" s="28">
        <v>0.8648565802999999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0.64292909439</v>
      </c>
      <c r="F58" s="28">
        <v>0.9927915702600001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0.37082533656</v>
      </c>
      <c r="F59" s="28">
        <v>0.4156333979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0.3112648225</v>
      </c>
      <c r="F60" s="28">
        <v>0.381258235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0.16920174207</v>
      </c>
      <c r="F61" s="28">
        <v>0.19824383237999998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0.44560338368</v>
      </c>
      <c r="F62" s="28">
        <v>0.55144065704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1.17009749796</v>
      </c>
      <c r="F63" s="28">
        <v>1.5390282744600001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8.0675843885</v>
      </c>
      <c r="F64" s="28">
        <v>12.9657862425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1.35629482516</v>
      </c>
      <c r="F65" s="28">
        <v>1.69484714828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2.0821241004</v>
      </c>
      <c r="F66" s="28">
        <v>2.9737599668000003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3.85456171172</v>
      </c>
      <c r="F67" s="28">
        <v>6.40731648043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5.9209865575</v>
      </c>
      <c r="F68" s="28">
        <v>8.82762725705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11.15438177628</v>
      </c>
      <c r="F69" s="28">
        <v>16.5919014342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1.4482509015</v>
      </c>
      <c r="F70" s="28">
        <v>1.8042603345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0.15286219082</v>
      </c>
      <c r="F71" s="28">
        <v>0.15884988055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0.11875</v>
      </c>
      <c r="F72" s="28">
        <v>0.1258720928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0.30207187683</v>
      </c>
      <c r="F73" s="28">
        <v>0.32654606831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0.37841601855</v>
      </c>
      <c r="F74" s="28">
        <v>0.40412133798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0.74973999114</v>
      </c>
      <c r="F75" s="28">
        <v>0.83161782792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1.34681419398</v>
      </c>
      <c r="F76" s="28">
        <v>1.68856829527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2.40232118553</v>
      </c>
      <c r="F77" s="28">
        <v>3.0534223977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27.23017589032</v>
      </c>
      <c r="F78" s="28">
        <v>42.366863148060006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24.03135098176</v>
      </c>
      <c r="F79" s="28">
        <v>32.550041510119996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9.32750029991</v>
      </c>
      <c r="F80" s="28">
        <v>10.48647810164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4.70442973404</v>
      </c>
      <c r="F81" s="28">
        <v>6.52242437286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1.74037246026</v>
      </c>
      <c r="F82" s="28">
        <v>2.05965402314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1.08399487775</v>
      </c>
      <c r="F83" s="28">
        <v>1.2322471164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0.29631068</v>
      </c>
      <c r="F84" s="28">
        <v>0.3681553408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1.1557039235</v>
      </c>
      <c r="F85" s="28">
        <v>1.3968842719999999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1.02815956755</v>
      </c>
      <c r="F86" s="28">
        <v>1.5660813042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0.95043934356</v>
      </c>
      <c r="F87" s="28">
        <v>1.3199803272000001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2.974523838</v>
      </c>
      <c r="F88" s="28">
        <v>5.72986170075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20.2346022484</v>
      </c>
      <c r="F89" s="28">
        <v>32.2249324084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4.58998564816</v>
      </c>
      <c r="F90" s="28">
        <v>6.4824687818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1.76862802432</v>
      </c>
      <c r="F91" s="28">
        <v>2.10543131792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1.59638112623</v>
      </c>
      <c r="F92" s="28">
        <v>1.98271556912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2.69853876459</v>
      </c>
      <c r="F93" s="28">
        <v>3.72204617256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1.27041883848</v>
      </c>
      <c r="F94" s="28">
        <v>1.56778716564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0.21520516776</v>
      </c>
      <c r="F95" s="28">
        <v>0.22485562344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0.15988331344</v>
      </c>
      <c r="F96" s="28">
        <v>0.16639439844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0.18525037884</v>
      </c>
      <c r="F97" s="28">
        <v>0.19765553804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0.68876835702</v>
      </c>
      <c r="F98" s="28">
        <v>0.81716075988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0.61791348528</v>
      </c>
      <c r="F99" s="28">
        <v>0.6337913478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1.22366200532</v>
      </c>
      <c r="F100" s="28">
        <v>1.49875361541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1.91147080474</v>
      </c>
      <c r="F101" s="28">
        <v>2.19540280904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1.140687765</v>
      </c>
      <c r="F102" s="28">
        <v>1.25795913327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1.177639752</v>
      </c>
      <c r="F103" s="28">
        <v>1.4813231256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0.70696629234</v>
      </c>
      <c r="F104" s="28">
        <v>0.75393258402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1.0933154512</v>
      </c>
      <c r="F105" s="28">
        <v>1.3929610116800002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0.86549434657</v>
      </c>
      <c r="F106" s="28">
        <v>0.94327399509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0.4086655119</v>
      </c>
      <c r="F107" s="28">
        <v>0.48041594505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0.19564041368</v>
      </c>
      <c r="F108" s="28">
        <v>0.20070007988000002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0.78885401864</v>
      </c>
      <c r="F109" s="28">
        <v>0.92141268475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0.55129696244</v>
      </c>
      <c r="F110" s="28">
        <v>0.58523358536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1.95422102733</v>
      </c>
      <c r="F111" s="28">
        <v>2.2365991748100003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2.04106271468</v>
      </c>
      <c r="F112" s="28">
        <v>2.5257989501799996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1.66212636538</v>
      </c>
      <c r="F113" s="28">
        <v>1.82850291925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1.1742393688</v>
      </c>
      <c r="F114" s="28">
        <v>1.5243401753999999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0.94433945273</v>
      </c>
      <c r="F115" s="28">
        <v>1.1653896507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0.75688457838</v>
      </c>
      <c r="F116" s="28">
        <v>0.88514857543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0.62080315269</v>
      </c>
      <c r="F117" s="28">
        <v>0.75524101154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0.69785817094</v>
      </c>
      <c r="F118" s="28">
        <v>0.84437184972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0.24346601056</v>
      </c>
      <c r="F119" s="28">
        <v>0.25521019663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0.18002056235</v>
      </c>
      <c r="F120" s="28">
        <v>0.18708019265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0.29095394688</v>
      </c>
      <c r="F121" s="28">
        <v>0.30621710508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0.61206662517</v>
      </c>
      <c r="F122" s="28">
        <v>0.6527729799599999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0.90804430948</v>
      </c>
      <c r="F123" s="28">
        <v>0.96587785504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2.20594386348</v>
      </c>
      <c r="F124" s="28">
        <v>2.58726472116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8.14331041596</v>
      </c>
      <c r="F125" s="28">
        <v>10.75435381116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20.34986023298</v>
      </c>
      <c r="F126" s="28">
        <v>25.59328472925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16.4036193282</v>
      </c>
      <c r="F127" s="28">
        <v>21.5159447178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2.05956643023</v>
      </c>
      <c r="F128" s="28">
        <v>2.4695682844199998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0.45421557681</v>
      </c>
      <c r="F129" s="28">
        <v>0.58367477513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1.1135451912</v>
      </c>
      <c r="F130" s="28">
        <v>1.369665297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0.4130216928</v>
      </c>
      <c r="F131" s="28">
        <v>0.46219733952000003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0.69835740799</v>
      </c>
      <c r="F132" s="28">
        <v>0.72980661654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0.7471209251</v>
      </c>
      <c r="F133" s="28">
        <v>0.8056487896600001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0.59324074052</v>
      </c>
      <c r="F134" s="28">
        <v>0.71024050073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3.27837873975</v>
      </c>
      <c r="F135" s="28">
        <v>4.39376335625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5.55101751876</v>
      </c>
      <c r="F136" s="28">
        <v>7.15091743128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5.68938249545</v>
      </c>
      <c r="F137" s="28">
        <v>6.81951355285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7.84474966974</v>
      </c>
      <c r="F138" s="28">
        <v>9.98219215272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2.42181522576</v>
      </c>
      <c r="F139" s="28">
        <v>3.1958829894600003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1.38890098988</v>
      </c>
      <c r="F140" s="28">
        <v>1.69742480812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1.07836919445</v>
      </c>
      <c r="F141" s="28">
        <v>1.325821062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0.27544861694</v>
      </c>
      <c r="F142" s="28">
        <v>0.2942523051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0.53648095221</v>
      </c>
      <c r="F143" s="28">
        <v>0.71499961435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0.26939173347</v>
      </c>
      <c r="F144" s="28">
        <v>0.31484013516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0.44460902057</v>
      </c>
      <c r="F145" s="28">
        <v>0.49880170769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0.47247008832</v>
      </c>
      <c r="F146" s="28">
        <v>0.49123105631999997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0.98582741124</v>
      </c>
      <c r="F147" s="28">
        <v>1.07436548184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2.33363616476</v>
      </c>
      <c r="F148" s="28">
        <v>3.02125982082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3.74829035854</v>
      </c>
      <c r="F149" s="28">
        <v>4.43635065482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3.82931283261</v>
      </c>
      <c r="F150" s="28">
        <v>4.63869899442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1.85741294235</v>
      </c>
      <c r="F151" s="28">
        <v>2.3307054268500003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0.89238523824</v>
      </c>
      <c r="F152" s="28">
        <v>1.15915648752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0.7411956513</v>
      </c>
      <c r="F153" s="28">
        <v>0.80152173855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0.3237570873</v>
      </c>
      <c r="F154" s="28">
        <v>0.4501054305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0.128413427</v>
      </c>
      <c r="F155" s="28">
        <v>0.13531031204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0.12329963604</v>
      </c>
      <c r="F156" s="28">
        <v>0.12907399932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0.36540554868</v>
      </c>
      <c r="F157" s="28">
        <v>0.39091941927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0.37758865781</v>
      </c>
      <c r="F158" s="28">
        <v>0.48247069143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0.94512765966</v>
      </c>
      <c r="F159" s="28">
        <v>0.98029078056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1.5462888987</v>
      </c>
      <c r="F160" s="28">
        <v>1.95395001018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1.8072803702</v>
      </c>
      <c r="F161" s="28">
        <v>2.05039423634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1.60380506169</v>
      </c>
      <c r="F162" s="28">
        <v>1.91302718139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0.99606381864</v>
      </c>
      <c r="F163" s="28">
        <v>1.33660590624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0.56341642308</v>
      </c>
      <c r="F164" s="28">
        <v>0.67992668736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0.45093617136</v>
      </c>
      <c r="F165" s="28">
        <v>0.56109118752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0.35923053354</v>
      </c>
      <c r="F166" s="28">
        <v>0.44169834528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0.24205440336</v>
      </c>
      <c r="F167" s="28">
        <v>0.24983831004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0.43389377765</v>
      </c>
      <c r="F168" s="28">
        <v>0.44805154044999995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0.51131491095</v>
      </c>
      <c r="F169" s="28">
        <v>0.531515005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0.68773260525</v>
      </c>
      <c r="F170" s="28">
        <v>0.7200900395100001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1.27378938592</v>
      </c>
      <c r="F171" s="28">
        <v>1.39755121576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1.95265672298</v>
      </c>
      <c r="F172" s="28">
        <v>2.06370828885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2.88987697922</v>
      </c>
      <c r="F173" s="28">
        <v>3.4412479000899996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13.35468830223</v>
      </c>
      <c r="F174" s="28">
        <v>17.088973375720002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3.75384160704</v>
      </c>
      <c r="F175" s="28">
        <v>4.71616701696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1.160103832</v>
      </c>
      <c r="F176" s="28">
        <v>1.278014872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0.58078142269</v>
      </c>
      <c r="F177" s="28">
        <v>0.68865232191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0.30469551609</v>
      </c>
      <c r="F178" s="28">
        <v>0.33030550399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0.4664071188</v>
      </c>
      <c r="F179" s="28">
        <v>0.5019651462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0.34970891256</v>
      </c>
      <c r="F180" s="28">
        <v>0.35940886703999997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0.41228895521</v>
      </c>
      <c r="F181" s="28">
        <v>0.42026359650999995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1.03786747872</v>
      </c>
      <c r="F182" s="28">
        <v>1.13859862864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2.38049503725</v>
      </c>
      <c r="F183" s="28">
        <v>2.5695373725099997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4.70648530548</v>
      </c>
      <c r="F184" s="28">
        <v>5.71021106208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14.0366646954</v>
      </c>
      <c r="F185" s="28">
        <v>16.4747512125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2.47715799223</v>
      </c>
      <c r="F186" s="28">
        <v>2.55340552515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1.798077369</v>
      </c>
      <c r="F187" s="28">
        <v>2.29887048384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20.75882429032</v>
      </c>
      <c r="F188" s="28">
        <v>24.492837494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3.6375173172</v>
      </c>
      <c r="F189" s="28">
        <v>4.33492269912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1.28196137446</v>
      </c>
      <c r="F190" s="28">
        <v>1.43371359638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0.45196238703</v>
      </c>
      <c r="F191" s="28">
        <v>0.47786590236000004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0.34799269272</v>
      </c>
      <c r="F192" s="28">
        <v>0.35863608612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0.54849511018</v>
      </c>
      <c r="F193" s="28">
        <v>0.5802658653499999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0.79095351315</v>
      </c>
      <c r="F194" s="28">
        <v>0.83103803642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1.7682831342</v>
      </c>
      <c r="F195" s="28">
        <v>1.8388554228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1.93981935744</v>
      </c>
      <c r="F196" s="28">
        <v>2.00373677568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3.7390783936</v>
      </c>
      <c r="F197" s="28">
        <v>3.7548773152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2.27003950755</v>
      </c>
      <c r="F198" s="28">
        <v>2.5004444466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1.76865291999</v>
      </c>
      <c r="F199" s="28">
        <v>1.90842591005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0.90593677311</v>
      </c>
      <c r="F200" s="28">
        <v>1.03160066691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0.96237393094</v>
      </c>
      <c r="F201" s="28">
        <v>1.13648990126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0.512654079</v>
      </c>
      <c r="F202" s="28">
        <v>0.5889937935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0.54911467849</v>
      </c>
      <c r="F203" s="28">
        <v>0.56563532151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0.67197010744</v>
      </c>
      <c r="F204" s="28">
        <v>0.68472282593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0.70936390382</v>
      </c>
      <c r="F205" s="28">
        <v>0.74555594009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0.250252671</v>
      </c>
      <c r="F206" s="28">
        <v>0.2666041005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0.60189791985</v>
      </c>
      <c r="F207" s="28">
        <v>0.61811065845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0.73210260474</v>
      </c>
      <c r="F208" s="28">
        <v>0.73846871514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1.24844222328</v>
      </c>
      <c r="F209" s="28">
        <v>1.37008666746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1.28766440572</v>
      </c>
      <c r="F210" s="28">
        <v>1.4256111007599999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0.9285833321</v>
      </c>
      <c r="F211" s="28">
        <v>1.1436666648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0.49485435048</v>
      </c>
      <c r="F212" s="28">
        <v>0.59214290499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0.94084228812</v>
      </c>
      <c r="F213" s="28">
        <v>1.12094104008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1.439862697</v>
      </c>
      <c r="F214" s="28">
        <v>1.6281863717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0.8674521943</v>
      </c>
      <c r="F215" s="28">
        <v>0.9187718825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1.12825917048</v>
      </c>
      <c r="F216" s="28">
        <v>1.1454459132600001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1.7110384775</v>
      </c>
      <c r="F217" s="28">
        <v>1.9118995174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1.97078870736</v>
      </c>
      <c r="F218" s="28">
        <v>2.0856085694399997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0.92138748674</v>
      </c>
      <c r="F219" s="28">
        <v>0.94789101826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5.76566845848</v>
      </c>
      <c r="F220" s="28">
        <v>7.387302675200001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3.65002927762</v>
      </c>
      <c r="F221" s="28">
        <v>4.12328432274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1.20110520546</v>
      </c>
      <c r="F222" s="28">
        <v>1.29872768931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2.06551100459</v>
      </c>
      <c r="F223" s="28">
        <v>2.59868384248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2.17387302803</v>
      </c>
      <c r="F224" s="28">
        <v>2.75715550825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2.39086649284</v>
      </c>
      <c r="F225" s="28">
        <v>3.02225729668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0.58186827196</v>
      </c>
      <c r="F226" s="28">
        <v>0.61198017744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0.15760998603</v>
      </c>
      <c r="F227" s="28">
        <v>0.16849860363000002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0.84634566562</v>
      </c>
      <c r="F228" s="28">
        <v>0.92581474216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2.73311495925</v>
      </c>
      <c r="F229" s="28">
        <v>3.13609979163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1.69273645047</v>
      </c>
      <c r="F230" s="28">
        <v>1.8317534535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2.2032976815</v>
      </c>
      <c r="F231" s="28">
        <v>2.7941240119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10.45375835763</v>
      </c>
      <c r="F232" s="28">
        <v>12.99257838486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11.05423637536</v>
      </c>
      <c r="F233" s="28">
        <v>14.36270646768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23.431287796</v>
      </c>
      <c r="F234" s="28">
        <v>31.763743384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12.22357342735</v>
      </c>
      <c r="F235" s="28">
        <v>15.11576187524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2.7099107493</v>
      </c>
      <c r="F236" s="28">
        <v>2.80886505495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1.0320522333</v>
      </c>
      <c r="F237" s="28">
        <v>1.29409937052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0.82920520881</v>
      </c>
      <c r="F238" s="28">
        <v>0.88779780837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0.63377999475</v>
      </c>
      <c r="F239" s="28">
        <v>0.64800140106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0.6716782391</v>
      </c>
      <c r="F240" s="28">
        <v>0.69603298365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0.77567714802</v>
      </c>
      <c r="F241" s="28">
        <v>0.8218915581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5.05612926873</v>
      </c>
      <c r="F242" s="28">
        <v>6.42298115051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7.03232106632</v>
      </c>
      <c r="F243" s="28">
        <v>8.09091046984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6.87167459604</v>
      </c>
      <c r="F244" s="28">
        <v>8.39523172906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10.01891776392</v>
      </c>
      <c r="F245" s="28">
        <v>11.55942054072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5.05019348652</v>
      </c>
      <c r="F246" s="28">
        <v>5.74229524716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3.2373317732</v>
      </c>
      <c r="F247" s="28">
        <v>3.7304655290000004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1.6381502633</v>
      </c>
      <c r="F248" s="28">
        <v>2.0231481081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1.34784097707</v>
      </c>
      <c r="F249" s="28">
        <v>1.59474362172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0.79536147323</v>
      </c>
      <c r="F250" s="28">
        <v>0.9342709848899999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0.2424242432</v>
      </c>
      <c r="F251" s="28">
        <v>0.253113816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0.45768213425</v>
      </c>
      <c r="F252" s="28">
        <v>0.5130560232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0.86797239132</v>
      </c>
      <c r="F253" s="28">
        <v>0.94070750755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1.39136530755</v>
      </c>
      <c r="F254" s="28">
        <v>1.5346741191900002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6.35596610415</v>
      </c>
      <c r="F255" s="28">
        <v>8.61157879075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4.15397128308</v>
      </c>
      <c r="F256" s="28">
        <v>4.88408434452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6.52959357102</v>
      </c>
      <c r="F257" s="28">
        <v>8.271253393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2.05110926456</v>
      </c>
      <c r="F258" s="28">
        <v>2.4356192025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7.82195944635</v>
      </c>
      <c r="F259" s="28">
        <v>10.06578355429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4.11131987756</v>
      </c>
      <c r="F260" s="28">
        <v>5.2364438508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1.93798036939</v>
      </c>
      <c r="F261" s="28">
        <v>2.2417390511099997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2.00275533549</v>
      </c>
      <c r="F262" s="28">
        <v>2.32459827327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0.29471578598</v>
      </c>
      <c r="F263" s="28">
        <v>0.30518635658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0.45940833816</v>
      </c>
      <c r="F264" s="28">
        <v>0.47433496248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1.65859206851</v>
      </c>
      <c r="F265" s="28">
        <v>1.7515709018599999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1.35111950776</v>
      </c>
      <c r="F266" s="28">
        <v>1.46705715568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1.6768232968</v>
      </c>
      <c r="F267" s="28">
        <v>1.7640148791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1.89740878865</v>
      </c>
      <c r="F268" s="28">
        <v>2.0776396152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5.40408095541</v>
      </c>
      <c r="F269" s="28">
        <v>6.394705919190001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7.78437371646</v>
      </c>
      <c r="F270" s="28">
        <v>9.33702673178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6.2890188084</v>
      </c>
      <c r="F271" s="28">
        <v>7.8299439378999995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6.014764188</v>
      </c>
      <c r="F272" s="28">
        <v>7.41161997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1.77588322416</v>
      </c>
      <c r="F273" s="28">
        <v>1.88934630634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2.60998262928</v>
      </c>
      <c r="F274" s="28">
        <v>3.091746536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0.72468136972</v>
      </c>
      <c r="F275" s="28">
        <v>0.7613529985599999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0.51702109619</v>
      </c>
      <c r="F276" s="28">
        <v>0.52963136696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1.38932845845</v>
      </c>
      <c r="F277" s="28">
        <v>1.47573138315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0.80766429616</v>
      </c>
      <c r="F278" s="28">
        <v>0.83821906274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6.13367590734</v>
      </c>
      <c r="F279" s="28">
        <v>7.25267103882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8.7311201691</v>
      </c>
      <c r="F280" s="28">
        <v>11.226488463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1.97761292212</v>
      </c>
      <c r="F281" s="28">
        <v>2.0624667203400002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6.53759400438</v>
      </c>
      <c r="F282" s="28">
        <v>8.71231623924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5.0523170598</v>
      </c>
      <c r="F283" s="28">
        <v>6.5136941844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5.04194790428</v>
      </c>
      <c r="F284" s="28">
        <v>6.06108954402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1.4189964034</v>
      </c>
      <c r="F285" s="28">
        <v>1.61933046196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1.41087969028</v>
      </c>
      <c r="F286" s="28">
        <v>1.7144681489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0.84162836446</v>
      </c>
      <c r="F287" s="28">
        <v>0.89237360498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0.52266388548</v>
      </c>
      <c r="F288" s="28">
        <v>0.54160905744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0.91620220394</v>
      </c>
      <c r="F289" s="28">
        <v>0.9544912514199999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1.01919650328</v>
      </c>
      <c r="F290" s="28">
        <v>1.068783822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1.18175</v>
      </c>
      <c r="F291" s="28">
        <v>1.2141836748000001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1.39661957176</v>
      </c>
      <c r="F292" s="28">
        <v>1.5637708688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3.5704948015</v>
      </c>
      <c r="F293" s="28">
        <v>4.119201573250001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2.64994088569</v>
      </c>
      <c r="F294" s="28">
        <v>2.99055025353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6.5010746488</v>
      </c>
      <c r="F295" s="28">
        <v>7.9924614513600005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1.7535325665</v>
      </c>
      <c r="F296" s="28">
        <v>1.977748905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0.98129877825</v>
      </c>
      <c r="F297" s="28">
        <v>1.14866191089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0.66307293532</v>
      </c>
      <c r="F298" s="28">
        <v>0.69198074748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0.48825726047</v>
      </c>
      <c r="F299" s="28">
        <v>0.50969294607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0.5702760092</v>
      </c>
      <c r="F300" s="28">
        <v>0.5883227196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1.47172050662</v>
      </c>
      <c r="F301" s="28">
        <v>1.6650193125300001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1.73364366051</v>
      </c>
      <c r="F302" s="28">
        <v>2.20854735099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6.06523687084</v>
      </c>
      <c r="F303" s="28">
        <v>7.56285957196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4.5222631344</v>
      </c>
      <c r="F304" s="28">
        <v>6.127150986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16.13172995136</v>
      </c>
      <c r="F305" s="28">
        <v>22.064656937400002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9.39618155658</v>
      </c>
      <c r="F306" s="28">
        <v>12.43564546586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1.93109809698</v>
      </c>
      <c r="F307" s="28">
        <v>2.07704532672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5.4742105042</v>
      </c>
      <c r="F308" s="28">
        <v>6.82282888655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1.692613242</v>
      </c>
      <c r="F309" s="28">
        <v>2.00415602332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1.92081966204</v>
      </c>
      <c r="F310" s="28">
        <v>2.10261950228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0.46525524749</v>
      </c>
      <c r="F311" s="28">
        <v>0.48086783853000004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0.27163573135</v>
      </c>
      <c r="F312" s="28">
        <v>0.27991415366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0.50392749196</v>
      </c>
      <c r="F313" s="28">
        <v>0.53141444728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2.22888918435</v>
      </c>
      <c r="F314" s="28">
        <v>2.80804936935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4.85058654036</v>
      </c>
      <c r="F315" s="28">
        <v>6.85480153372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1.9988270967</v>
      </c>
      <c r="F316" s="28">
        <v>2.1572926725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2.1678896022</v>
      </c>
      <c r="F317" s="28">
        <v>3.23129032653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3.9750861906</v>
      </c>
      <c r="F318" s="28">
        <v>5.5321075656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4.29826796568</v>
      </c>
      <c r="F319" s="28">
        <v>5.52757432464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2.49194068052</v>
      </c>
      <c r="F320" s="28">
        <v>3.37729769112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2.88298470525</v>
      </c>
      <c r="F321" s="28">
        <v>3.68004897975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0.86836788662</v>
      </c>
      <c r="F322" s="28">
        <v>0.94245698898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0.58706261313</v>
      </c>
      <c r="F323" s="28">
        <v>0.61364221853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0.58544097174</v>
      </c>
      <c r="F324" s="28">
        <v>0.6097153519799999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0.6610947834</v>
      </c>
      <c r="F325" s="28">
        <v>0.7126377673500001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1.27208865827</v>
      </c>
      <c r="F326" s="28">
        <v>1.43409126597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4.82104596925</v>
      </c>
      <c r="F327" s="28">
        <v>6.4204535605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1.55242110816</v>
      </c>
      <c r="F328" s="28">
        <v>1.72593239424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1.12479288526</v>
      </c>
      <c r="F329" s="28">
        <v>1.21439035781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4.1793118464</v>
      </c>
      <c r="F330" s="28">
        <v>5.4352422729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3.83259285288</v>
      </c>
      <c r="F331" s="28">
        <v>5.39892399084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3.16130142611</v>
      </c>
      <c r="F332" s="28">
        <v>4.0587313217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3.0839808416</v>
      </c>
      <c r="F333" s="28">
        <v>3.85399957792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0.74418800525</v>
      </c>
      <c r="F334" s="28">
        <v>0.8042031675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0.46890268464</v>
      </c>
      <c r="F335" s="28">
        <v>0.48750216372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0.51626395615</v>
      </c>
      <c r="F336" s="28">
        <v>0.531570974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0.8084487528</v>
      </c>
      <c r="F337" s="28">
        <v>0.8768698067999999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0.64334156465</v>
      </c>
      <c r="F338" s="28">
        <v>0.66460905391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1.17521401878</v>
      </c>
      <c r="F339" s="28">
        <v>1.2684460293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4.09284802006</v>
      </c>
      <c r="F340" s="28">
        <v>4.81364208024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3.09763488996</v>
      </c>
      <c r="F341" s="28">
        <v>3.7945364977800002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2.16861081648</v>
      </c>
      <c r="F342" s="28">
        <v>2.7339237672000003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10.00252337144</v>
      </c>
      <c r="F343" s="28">
        <v>13.781664712640001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2.00915161939</v>
      </c>
      <c r="F344" s="28">
        <v>2.4392093715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3.47164060925</v>
      </c>
      <c r="F345" s="28">
        <v>4.1514306427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1.54850323682</v>
      </c>
      <c r="F346" s="28">
        <v>1.9625388573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0.50748609632</v>
      </c>
      <c r="F347" s="28">
        <v>0.53140155768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0.298148149</v>
      </c>
      <c r="F348" s="28">
        <v>0.30852326729999996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1.25474764464</v>
      </c>
      <c r="F349" s="28">
        <v>1.3660834453000001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0.60620759892</v>
      </c>
      <c r="F350" s="28">
        <v>0.63708276951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1.73916474813</v>
      </c>
      <c r="F351" s="28">
        <v>1.9233591567300001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1.72410397565</v>
      </c>
      <c r="F352" s="28">
        <v>2.00672180285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7.65289399182</v>
      </c>
      <c r="F353" s="28">
        <v>10.26612947052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1.6642015816</v>
      </c>
      <c r="F354" s="28">
        <v>1.97822117768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1.5379389734</v>
      </c>
      <c r="F355" s="28">
        <v>2.1051566694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1.57335296196</v>
      </c>
      <c r="F356" s="28">
        <v>1.64079817148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2.77042915355</v>
      </c>
      <c r="F357" s="28">
        <v>3.3229753846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1.13536361119</v>
      </c>
      <c r="F358" s="28">
        <v>1.17275209419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0.6223702664</v>
      </c>
      <c r="F359" s="28">
        <v>0.6422861143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0.60954723272</v>
      </c>
      <c r="F360" s="28">
        <v>0.62300726472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0.62571428634</v>
      </c>
      <c r="F361" s="28">
        <v>0.64671141066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1.06747422561</v>
      </c>
      <c r="F362" s="28">
        <v>1.1651752581300001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1.45638402176</v>
      </c>
      <c r="F363" s="28">
        <v>1.55731564944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1.2072684085</v>
      </c>
      <c r="F364" s="28">
        <v>1.2419952515000001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2.88606556214</v>
      </c>
      <c r="F365" s="28">
        <v>3.3717149720600004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2.1275311932</v>
      </c>
      <c r="F366" s="28">
        <v>2.59821513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1.9411796885</v>
      </c>
      <c r="F367" s="28">
        <v>2.6105274649999997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4.37224573128</v>
      </c>
      <c r="F368" s="28">
        <v>5.44265460816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5.4298723422</v>
      </c>
      <c r="F369" s="28">
        <v>6.932099663400001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3.0634232489</v>
      </c>
      <c r="F370" s="28">
        <v>3.96657404745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0.41069744516</v>
      </c>
      <c r="F371" s="28">
        <v>0.43519384456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0.38920990696</v>
      </c>
      <c r="F372" s="28">
        <v>0.40387578777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0.71673912933</v>
      </c>
      <c r="F373" s="28">
        <v>0.7589673900899999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0.4448833744</v>
      </c>
      <c r="F374" s="28">
        <v>0.45647642555999995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0.95018323239</v>
      </c>
      <c r="F375" s="28">
        <v>0.9991691759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1.29103846308</v>
      </c>
      <c r="F376" s="28">
        <v>1.4359591359000001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1.79644128</v>
      </c>
      <c r="F377" s="28">
        <v>2.0882562288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7.77568583552</v>
      </c>
      <c r="F378" s="28">
        <v>10.36591268672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7.08844055572</v>
      </c>
      <c r="F379" s="28">
        <v>9.15548731984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3.38553853325</v>
      </c>
      <c r="F380" s="28">
        <v>3.93731806325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2.736955273</v>
      </c>
      <c r="F381" s="28">
        <v>3.25809547908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1.49339998327</v>
      </c>
      <c r="F382" s="28">
        <v>2.0477544120799998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1.07937063045</v>
      </c>
      <c r="F383" s="28">
        <v>1.17531468747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0.97084767986</v>
      </c>
      <c r="F384" s="28">
        <v>0.99069205182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1.50438443634</v>
      </c>
      <c r="F385" s="28">
        <v>1.63766259964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1.88108987646</v>
      </c>
      <c r="F386" s="28">
        <v>2.11195575776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2.54606805126</v>
      </c>
      <c r="F387" s="28">
        <v>2.9769017022299997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4.43099743324</v>
      </c>
      <c r="F388" s="28">
        <v>5.7770667339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1.84248201602</v>
      </c>
      <c r="F389" s="28">
        <v>2.48996274356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1.24552745703</v>
      </c>
      <c r="F390" s="28">
        <v>1.49696874249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1.32185644238</v>
      </c>
      <c r="F391" s="28">
        <v>1.70163439328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1.46556543198</v>
      </c>
      <c r="F392" s="28">
        <v>1.60491687031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1.33758037397</v>
      </c>
      <c r="F393" s="28">
        <v>1.5623252382200001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2.264519552</v>
      </c>
      <c r="F394" s="28">
        <v>2.9768890432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0.69266281382</v>
      </c>
      <c r="F395" s="28">
        <v>0.78635029884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0.7666991238</v>
      </c>
      <c r="F396" s="28">
        <v>0.8180136315000001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0.36791357058</v>
      </c>
      <c r="F397" s="28">
        <v>0.38293045226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0.86689032274</v>
      </c>
      <c r="F398" s="28">
        <v>0.92107096822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1.30156904796</v>
      </c>
      <c r="F399" s="28">
        <v>1.4567507500199999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1.67466646086</v>
      </c>
      <c r="F400" s="28">
        <v>1.9065579175499998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4.03891341568</v>
      </c>
      <c r="F401" s="28">
        <v>4.94846106315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4.07238953056</v>
      </c>
      <c r="F402" s="28">
        <v>5.09935536357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5.37732344595</v>
      </c>
      <c r="F403" s="28">
        <v>7.1499297837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2.80272739344</v>
      </c>
      <c r="F404" s="28">
        <v>3.65216615478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2.3365694004</v>
      </c>
      <c r="F405" s="28">
        <v>2.5588249207200002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0.85241725272</v>
      </c>
      <c r="F406" s="28">
        <v>0.99805416216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0.77122367371</v>
      </c>
      <c r="F407" s="28">
        <v>0.81107413786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0.72230847513</v>
      </c>
      <c r="F408" s="28">
        <v>0.7419966114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0.51636363688</v>
      </c>
      <c r="F409" s="28">
        <v>0.52837209408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0.93317630182</v>
      </c>
      <c r="F410" s="28">
        <v>0.9995645971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1.26020983663</v>
      </c>
      <c r="F411" s="28">
        <v>1.36570622997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0.59062500133</v>
      </c>
      <c r="F412" s="28">
        <v>0.616875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2.60822686837</v>
      </c>
      <c r="F413" s="28">
        <v>3.05256890169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2.7077154852</v>
      </c>
      <c r="F414" s="28">
        <v>3.52511562396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1.97553262051</v>
      </c>
      <c r="F415" s="28">
        <v>2.9925896094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3.8779585632</v>
      </c>
      <c r="F416" s="28">
        <v>5.072683176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3.18981088505</v>
      </c>
      <c r="F417" s="28">
        <v>4.1262927188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3.30267891139</v>
      </c>
      <c r="F418" s="28">
        <v>4.07757002608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0.2953670706</v>
      </c>
      <c r="F419" s="28">
        <v>0.3088382031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0.64991080752</v>
      </c>
      <c r="F420" s="28">
        <v>0.71484391316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0.80505158324</v>
      </c>
      <c r="F421" s="28">
        <v>0.8694557106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0.43683288987</v>
      </c>
      <c r="F422" s="28">
        <v>0.44933764752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0.94446792048</v>
      </c>
      <c r="F423" s="28">
        <v>1.00752383494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1.05005419366</v>
      </c>
      <c r="F424" s="28">
        <v>1.1697032253600002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1.00887873373</v>
      </c>
      <c r="F425" s="28">
        <v>1.11643510151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0.9038777307</v>
      </c>
      <c r="F426" s="28">
        <v>1.03208733836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1.2108353491</v>
      </c>
      <c r="F427" s="28">
        <v>1.3515133148499998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2.13682854906</v>
      </c>
      <c r="F428" s="28">
        <v>2.59004499702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1.4734332405</v>
      </c>
      <c r="F429" s="28">
        <v>1.5163487729999998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0.64668161439</v>
      </c>
      <c r="F430" s="28">
        <v>0.7039237673700001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1.15904693591</v>
      </c>
      <c r="F431" s="28">
        <v>1.31075958262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0.7810198305</v>
      </c>
      <c r="F432" s="28">
        <v>0.8762039664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0.955037422</v>
      </c>
      <c r="F433" s="28">
        <v>1.0465745541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1.2339865461</v>
      </c>
      <c r="F434" s="28">
        <v>1.35227313018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3.72493698535</v>
      </c>
      <c r="F435" s="28">
        <v>4.5209263597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4.3870488802</v>
      </c>
      <c r="F436" s="28">
        <v>5.85634129332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13.01970342765</v>
      </c>
      <c r="F437" s="28">
        <v>17.6491406484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8.69617974196</v>
      </c>
      <c r="F438" s="28">
        <v>11.340439547719999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3.17650024835</v>
      </c>
      <c r="F439" s="28">
        <v>3.6519900802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2.44653956664</v>
      </c>
      <c r="F440" s="28">
        <v>2.8370084746899997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3.50597658528</v>
      </c>
      <c r="F441" s="28">
        <v>4.523531625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3.67718909814</v>
      </c>
      <c r="F442" s="28">
        <v>4.60363486878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1.3358139536</v>
      </c>
      <c r="F443" s="28">
        <v>1.5052854096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0.51464867454</v>
      </c>
      <c r="F444" s="28">
        <v>0.5321091906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0.47667526971</v>
      </c>
      <c r="F445" s="28">
        <v>0.49220215046000004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1.18812114715</v>
      </c>
      <c r="F446" s="28">
        <v>1.27520856246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0.80974829379</v>
      </c>
      <c r="F447" s="28">
        <v>0.8472971048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2.5290049426</v>
      </c>
      <c r="F448" s="28">
        <v>3.0073865017999997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3.58335806642</v>
      </c>
      <c r="F449" s="28">
        <v>4.48241462889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10.32395095503</v>
      </c>
      <c r="F450" s="28">
        <v>13.56497227512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6.1533634404</v>
      </c>
      <c r="F451" s="28">
        <v>8.00918069268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3.503566143</v>
      </c>
      <c r="F452" s="28">
        <v>4.44675431025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3.99204946388</v>
      </c>
      <c r="F453" s="28">
        <v>4.64358534944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2.37443555309</v>
      </c>
      <c r="F454" s="28">
        <v>2.76391893561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0.56733302205</v>
      </c>
      <c r="F455" s="28">
        <v>0.58694233386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0.50114297024</v>
      </c>
      <c r="F456" s="28">
        <v>0.51667134464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0.49302862365</v>
      </c>
      <c r="F457" s="28">
        <v>0.51481994325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0.302382213</v>
      </c>
      <c r="F458" s="28">
        <v>0.31120169332000003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0.35931831362</v>
      </c>
      <c r="F459" s="28">
        <v>0.3658752177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2.40796423704</v>
      </c>
      <c r="F460" s="28">
        <v>2.8723170253399997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5.00990629212</v>
      </c>
      <c r="F461" s="28">
        <v>6.30210630807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12.11501228025</v>
      </c>
      <c r="F462" s="28">
        <v>16.494881985059997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4.4821882776</v>
      </c>
      <c r="F463" s="28">
        <v>5.845705318399999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5.3395371482</v>
      </c>
      <c r="F464" s="28">
        <v>7.1482829511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2.8124343689</v>
      </c>
      <c r="F465" s="28">
        <v>3.14862980952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1.7482381707</v>
      </c>
      <c r="F466" s="28">
        <v>1.96265905006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1.25658536743</v>
      </c>
      <c r="F467" s="28">
        <v>1.41490514914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0.67569432264</v>
      </c>
      <c r="F468" s="28">
        <v>0.69605240085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1.33991228</v>
      </c>
      <c r="F469" s="28">
        <v>1.469298244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1.29497710574</v>
      </c>
      <c r="F470" s="28">
        <v>1.65013735614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3.09005052972</v>
      </c>
      <c r="F471" s="28">
        <v>3.87102750732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2.46289450708</v>
      </c>
      <c r="F472" s="28">
        <v>3.12995436362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3.06772507695</v>
      </c>
      <c r="F473" s="28">
        <v>3.858199356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2.122284003</v>
      </c>
      <c r="F474" s="28">
        <v>3.2931993129999997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3.55761610812</v>
      </c>
      <c r="F475" s="28">
        <v>4.9024449820800005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3.02079122862</v>
      </c>
      <c r="F476" s="28">
        <v>4.0964551628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6.0022233958</v>
      </c>
      <c r="F477" s="28">
        <v>7.87756950784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2.1096266022</v>
      </c>
      <c r="F478" s="28">
        <v>2.55014833848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0.7322476194</v>
      </c>
      <c r="F479" s="28">
        <v>0.8147047612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0.84221601611</v>
      </c>
      <c r="F480" s="28">
        <v>0.8977467405899999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0.74776894005</v>
      </c>
      <c r="F481" s="28">
        <v>0.7770113031200001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0.66440179608</v>
      </c>
      <c r="F482" s="28">
        <v>0.7469252753200001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0.71629449493</v>
      </c>
      <c r="F483" s="28">
        <v>0.77908834913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0.77552013474</v>
      </c>
      <c r="F484" s="28">
        <v>0.8067281875200001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0.77770483665</v>
      </c>
      <c r="F485" s="28">
        <v>0.85561697921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1.0295685286</v>
      </c>
      <c r="F486" s="28">
        <v>1.4762309660400001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1.88842105244</v>
      </c>
      <c r="F487" s="28">
        <v>2.44898496232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4.4578477944</v>
      </c>
      <c r="F488" s="28">
        <v>5.977852431600001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3.13624482286</v>
      </c>
      <c r="F489" s="28">
        <v>4.10276785843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1.49757621806</v>
      </c>
      <c r="F490" s="28">
        <v>1.8582977646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0.50232724877</v>
      </c>
      <c r="F491" s="28">
        <v>0.57237288146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1.18763643063</v>
      </c>
      <c r="F492" s="28">
        <v>1.35009032493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0.57538818526</v>
      </c>
      <c r="F493" s="28">
        <v>0.6147890294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0.2586703602</v>
      </c>
      <c r="F494" s="28">
        <v>0.26759002746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0.21226804112</v>
      </c>
      <c r="F495" s="28">
        <v>0.2177577313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2.67480099108</v>
      </c>
      <c r="F496" s="28">
        <v>3.35808728865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1.29464526048</v>
      </c>
      <c r="F497" s="28">
        <v>1.3932410182400001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1.03697107794</v>
      </c>
      <c r="F498" s="28">
        <v>1.5350438023200002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0.976765881</v>
      </c>
      <c r="F499" s="28">
        <v>1.2491781413999998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1.1642382072</v>
      </c>
      <c r="F500" s="28">
        <v>1.4912606358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1.17238342704</v>
      </c>
      <c r="F501" s="28">
        <v>1.53283509246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0.72666666594</v>
      </c>
      <c r="F502" s="28">
        <v>1.08367616008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0.33537795241</v>
      </c>
      <c r="F503" s="28">
        <v>0.3729763769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0.2206343286</v>
      </c>
      <c r="F504" s="28">
        <v>0.24582089628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0.47066147856</v>
      </c>
      <c r="F505" s="28">
        <v>0.53469705456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0.71071536774</v>
      </c>
      <c r="F506" s="28">
        <v>0.85820551572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2.85876336024</v>
      </c>
      <c r="F507" s="28">
        <v>3.5878878931200004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2.36263261504</v>
      </c>
      <c r="F508" s="28">
        <v>3.06667976852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0.76368124098</v>
      </c>
      <c r="F509" s="28">
        <v>0.98355430299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0.70762963032</v>
      </c>
      <c r="F510" s="28">
        <v>0.9085767197000001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0.70465599292</v>
      </c>
      <c r="F511" s="28">
        <v>0.85558632656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1.51939340015</v>
      </c>
      <c r="F512" s="28">
        <v>2.2089696706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2.52360197586</v>
      </c>
      <c r="F513" s="28">
        <v>3.33167763236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1.08219371247</v>
      </c>
      <c r="F514" s="28">
        <v>1.16999999883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0.50688966614</v>
      </c>
      <c r="F515" s="28">
        <v>0.53259111334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0.57535955022</v>
      </c>
      <c r="F516" s="28">
        <v>0.82268820257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0.2837235024</v>
      </c>
      <c r="F517" s="28">
        <v>0.30672811104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0.03999999986</v>
      </c>
      <c r="F518" s="28">
        <v>0.041923076860000005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0.18599942907</v>
      </c>
      <c r="F519" s="28">
        <v>0.1956853227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0.56982337336</v>
      </c>
      <c r="F520" s="28">
        <v>0.68076096516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1.82983193078</v>
      </c>
      <c r="F521" s="28">
        <v>2.33479516501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0.84780080425</v>
      </c>
      <c r="F522" s="28">
        <v>1.1251110164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1.3204596273</v>
      </c>
      <c r="F523" s="28">
        <v>1.81930913824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3.67893919764</v>
      </c>
      <c r="F524" s="28">
        <v>4.504540753440001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4.96084011094</v>
      </c>
      <c r="F525" s="28">
        <v>6.7979517109700005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3.613683276</v>
      </c>
      <c r="F526" s="28">
        <v>4.6234404200500006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0.74780493466</v>
      </c>
      <c r="F527" s="28">
        <v>0.7764606857199999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0.52827859088</v>
      </c>
      <c r="F528" s="28">
        <v>0.5445033634399999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0.52735945445</v>
      </c>
      <c r="F529" s="28">
        <v>0.54187393475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0.97680977429</v>
      </c>
      <c r="F530" s="28">
        <v>1.09598854918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2.17938554592</v>
      </c>
      <c r="F531" s="28">
        <v>2.7729140537999997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1.02082206875</v>
      </c>
      <c r="F532" s="28">
        <v>1.2123670500000001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1.67849625333</v>
      </c>
      <c r="F533" s="28">
        <v>1.86366455808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6.0774812017</v>
      </c>
      <c r="F534" s="28">
        <v>7.92630127208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2.49526614408</v>
      </c>
      <c r="F535" s="28">
        <v>3.4676626448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4.91521234458</v>
      </c>
      <c r="F536" s="28">
        <v>6.081026531619999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2.39983713814</v>
      </c>
      <c r="F537" s="28">
        <v>3.25518075522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0.6860106168</v>
      </c>
      <c r="F538" s="28">
        <v>0.7905757438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0.13301571465</v>
      </c>
      <c r="F539" s="28">
        <v>0.14164130708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0.10673517792</v>
      </c>
      <c r="F540" s="28">
        <v>0.11149407134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0.0757461408</v>
      </c>
      <c r="F541" s="28">
        <v>0.07867352768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0.07629941151</v>
      </c>
      <c r="F542" s="28">
        <v>0.07894869633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0.31920759671</v>
      </c>
      <c r="F543" s="28">
        <v>0.34542021383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0.34635207684</v>
      </c>
      <c r="F544" s="28">
        <v>0.41323113894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0.85329651896</v>
      </c>
      <c r="F545" s="28">
        <v>1.0115539196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3.51883920668</v>
      </c>
      <c r="F546" s="28">
        <v>4.63763513548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2.244510102</v>
      </c>
      <c r="F547" s="28">
        <v>3.26458969258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3.15226130316</v>
      </c>
      <c r="F548" s="28">
        <v>4.5028643172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3.29508402944</v>
      </c>
      <c r="F549" s="28">
        <v>3.9357009395199998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0.51984714324</v>
      </c>
      <c r="F550" s="28">
        <v>0.54036202584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0.26127906966</v>
      </c>
      <c r="F551" s="28">
        <v>0.26811627948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0.19623844404</v>
      </c>
      <c r="F552" s="28">
        <v>0.20105833607999998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0.36627376448</v>
      </c>
      <c r="F553" s="28">
        <v>0.40565272488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0.30679709346</v>
      </c>
      <c r="F554" s="28">
        <v>0.34705422024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0.27582089556</v>
      </c>
      <c r="F555" s="28">
        <v>0.28749356664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0.77625982928</v>
      </c>
      <c r="F556" s="28">
        <v>0.88414359064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0.9603896099</v>
      </c>
      <c r="F557" s="28">
        <v>1.2768451064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2.2072164354</v>
      </c>
      <c r="F558" s="28">
        <v>3.8053660690799997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1.62286581171</v>
      </c>
      <c r="F559" s="28">
        <v>2.5405210564500003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3.22888696338</v>
      </c>
      <c r="F560" s="28">
        <v>4.2062797764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0.66670988736</v>
      </c>
      <c r="F561" s="28">
        <v>0.90580227072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0.32452694646</v>
      </c>
      <c r="F562" s="28">
        <v>0.40576047984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0.44053769046</v>
      </c>
      <c r="F563" s="28">
        <v>0.57378228756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0.25364597076</v>
      </c>
      <c r="F564" s="28">
        <v>0.26807133444000003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0.30555032925</v>
      </c>
      <c r="F565" s="28">
        <v>0.40594543737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0.59419572564</v>
      </c>
      <c r="F566" s="28">
        <v>0.71055118068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0.55361674438</v>
      </c>
      <c r="F567" s="28">
        <v>0.65918746704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3.386309336</v>
      </c>
      <c r="F568" s="28">
        <v>4.8904123760000004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2.78620137642</v>
      </c>
      <c r="F569" s="28">
        <v>4.2560635300300005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2.70373807275</v>
      </c>
      <c r="F570" s="28">
        <v>4.6010074305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0.73478741401</v>
      </c>
      <c r="F571" s="28">
        <v>0.9864965962800001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5.51407025904</v>
      </c>
      <c r="F572" s="28">
        <v>8.35413880476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3.13592648048</v>
      </c>
      <c r="F573" s="28">
        <v>4.41423436312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1.82722306424</v>
      </c>
      <c r="F574" s="28">
        <v>2.63174506504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0.48985454178</v>
      </c>
      <c r="F575" s="28">
        <v>0.53113205295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</v>
      </c>
      <c r="F576" s="28">
        <v>0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</v>
      </c>
      <c r="F577" s="28">
        <v>0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0.37172115936</v>
      </c>
      <c r="F578" s="28">
        <v>0.43469463263999997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0.35164695132</v>
      </c>
      <c r="F579" s="28">
        <v>0.3689353956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0.30306613268</v>
      </c>
      <c r="F580" s="28">
        <v>0.32298597219999997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0.50370160555</v>
      </c>
      <c r="F581" s="28">
        <v>0.54764872611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0.72163882344</v>
      </c>
      <c r="F582" s="28">
        <v>1.02225934924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1.32640549752</v>
      </c>
      <c r="F583" s="28">
        <v>1.887663228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2.70429122068</v>
      </c>
      <c r="F584" s="28">
        <v>3.9298189579600002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1.2927034366</v>
      </c>
      <c r="F585" s="28">
        <v>1.85744844104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0.69800181208</v>
      </c>
      <c r="F586" s="28">
        <v>0.80773920948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</v>
      </c>
      <c r="F587" s="28">
        <v>0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</v>
      </c>
      <c r="F588" s="28">
        <v>0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0.50375953353</v>
      </c>
      <c r="F589" s="28">
        <v>0.57179602216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0.21947743488</v>
      </c>
      <c r="F590" s="28">
        <v>0.25187648508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0.88248837651</v>
      </c>
      <c r="F591" s="28">
        <v>1.1323599392700001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5.12705686005</v>
      </c>
      <c r="F592" s="28">
        <v>7.1205384143999995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1.8398541134</v>
      </c>
      <c r="F593" s="28">
        <v>2.66046861564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1.70680846475</v>
      </c>
      <c r="F594" s="28">
        <v>2.622520309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0.74867790672</v>
      </c>
      <c r="F595" s="28">
        <v>1.2001419693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0.73967151616</v>
      </c>
      <c r="F596" s="28">
        <v>0.9789770074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0.40049356932</v>
      </c>
      <c r="F597" s="28">
        <v>0.49739311740000003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</v>
      </c>
      <c r="F598" s="28">
        <v>0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</v>
      </c>
      <c r="F599" s="28">
        <v>0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0.00434339315</v>
      </c>
      <c r="F600" s="28">
        <v>0.00481647635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0.3729705216</v>
      </c>
      <c r="F601" s="28">
        <v>0.4081632656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0.719975238</v>
      </c>
      <c r="F602" s="28">
        <v>0.8255262074999999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0.67239887185</v>
      </c>
      <c r="F603" s="28">
        <v>0.7851984958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1.31996217576</v>
      </c>
      <c r="F604" s="28">
        <v>2.0584964538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2.67761789917</v>
      </c>
      <c r="F605" s="28">
        <v>3.8946021803299997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1.7064057955</v>
      </c>
      <c r="F606" s="28">
        <v>2.7259130437000003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5.70421491016</v>
      </c>
      <c r="F607" s="28">
        <v>9.88274139527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4.15416782517</v>
      </c>
      <c r="F608" s="28">
        <v>6.74371378937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0.85925449316</v>
      </c>
      <c r="F609" s="28">
        <v>1.05861873016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0.46650229563</v>
      </c>
      <c r="F610" s="28">
        <v>0.50743411026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0.30967107556</v>
      </c>
      <c r="F611" s="28">
        <v>0.32063750488000003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0.18195382915</v>
      </c>
      <c r="F612" s="28">
        <v>0.18907657725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0.17618796188</v>
      </c>
      <c r="F613" s="28">
        <v>0.19554382241999999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0.47906235061</v>
      </c>
      <c r="F614" s="28">
        <v>0.52447961662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0.77728476888</v>
      </c>
      <c r="F615" s="28">
        <v>0.88344719488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0.64486704204</v>
      </c>
      <c r="F616" s="28">
        <v>0.797598711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0.53362017828</v>
      </c>
      <c r="F617" s="28">
        <v>0.60486646836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0.60500959628</v>
      </c>
      <c r="F618" s="28">
        <v>0.8400383867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0.47772819392</v>
      </c>
      <c r="F619" s="28">
        <v>0.75142663912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0.85616365502</v>
      </c>
      <c r="F620" s="28">
        <v>1.09143464296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0.66794735952</v>
      </c>
      <c r="F621" s="28">
        <v>0.9019996588799999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1.0621773292</v>
      </c>
      <c r="F622" s="28">
        <v>1.5066965966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0.3602409642</v>
      </c>
      <c r="F623" s="28">
        <v>0.3963331593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0.36993277308</v>
      </c>
      <c r="F624" s="28">
        <v>0.40648739488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0.40738860645</v>
      </c>
      <c r="F625" s="28">
        <v>0.42399887145000004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0.99921169732</v>
      </c>
      <c r="F626" s="28">
        <v>1.22951048956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1.1225175665</v>
      </c>
      <c r="F627" s="28">
        <v>1.2073785515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3.29937932245</v>
      </c>
      <c r="F628" s="28">
        <v>4.90457527995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0.74446364439</v>
      </c>
      <c r="F629" s="28">
        <v>0.90767938678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0.6558613524</v>
      </c>
      <c r="F630" s="28">
        <v>0.872235702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0.73101585684</v>
      </c>
      <c r="F631" s="28">
        <v>1.00494053574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0.82144562279</v>
      </c>
      <c r="F632" s="28">
        <v>1.15352974563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2.5159471131</v>
      </c>
      <c r="F633" s="28">
        <v>3.72227651808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0.79694931668</v>
      </c>
      <c r="F634" s="28">
        <v>1.19432260838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0.26475493824</v>
      </c>
      <c r="F635" s="28">
        <v>0.28371616704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0.23327033158</v>
      </c>
      <c r="F636" s="28">
        <v>0.24488545146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0.12225138099</v>
      </c>
      <c r="F637" s="28">
        <v>0.137258287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0.86872912794</v>
      </c>
      <c r="F638" s="28">
        <v>1.1008155381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1.1390518126</v>
      </c>
      <c r="F639" s="28">
        <v>1.43591376214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0.9651983976</v>
      </c>
      <c r="F640" s="28">
        <v>1.2692391696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3.70033878123</v>
      </c>
      <c r="F641" s="28">
        <v>5.34213184638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1.82401753492</v>
      </c>
      <c r="F642" s="28">
        <v>2.67995342776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1.32741466898</v>
      </c>
      <c r="F643" s="28">
        <v>1.5259153764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0.17786457136</v>
      </c>
      <c r="F644" s="28">
        <v>0.20027270608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0.8527213277</v>
      </c>
      <c r="F645" s="28">
        <v>1.10835513096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0.0940579296</v>
      </c>
      <c r="F646" s="28">
        <v>0.10540292524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0.22323514744</v>
      </c>
      <c r="F647" s="28">
        <v>0.23427858272000002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0.23181459581</v>
      </c>
      <c r="F648" s="28">
        <v>0.25827744935999997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0.06151270928</v>
      </c>
      <c r="F649" s="28">
        <v>0.0686050838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0.46560440724</v>
      </c>
      <c r="F650" s="28">
        <v>0.5642053844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1.43065083491</v>
      </c>
      <c r="F651" s="28">
        <v>1.70659137728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0.692784594</v>
      </c>
      <c r="F652" s="28">
        <v>0.862946842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1.55388336344</v>
      </c>
      <c r="F653" s="28">
        <v>2.13104004048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2.90461657438</v>
      </c>
      <c r="F654" s="28">
        <v>3.87477675446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1.0858772878</v>
      </c>
      <c r="F655" s="28">
        <v>1.29142118934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0.37574054892</v>
      </c>
      <c r="F656" s="28">
        <v>0.43054740696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1.25743837992</v>
      </c>
      <c r="F657" s="28">
        <v>1.59539260482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0.29306593712</v>
      </c>
      <c r="F658" s="28">
        <v>0.36499544224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0.13000000026</v>
      </c>
      <c r="F659" s="28">
        <v>0.14000000028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0.28288888874</v>
      </c>
      <c r="F660" s="28">
        <v>0.3084126982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0.21821229045</v>
      </c>
      <c r="F661" s="28">
        <v>0.24348908052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0.3839493132</v>
      </c>
      <c r="F662" s="28">
        <v>0.4599788808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0.61646598579</v>
      </c>
      <c r="F663" s="28">
        <v>0.76997480361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2.63801403567</v>
      </c>
      <c r="F664" s="28">
        <v>3.48693840873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8.7071065982</v>
      </c>
      <c r="F665" s="28">
        <v>12.9704327249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3.24948488076</v>
      </c>
      <c r="F666" s="28">
        <v>4.13456116533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1.8559209542</v>
      </c>
      <c r="F667" s="28">
        <v>2.54635518381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3.5755152055</v>
      </c>
      <c r="F668" s="28">
        <v>4.31613002842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3.2579612334</v>
      </c>
      <c r="F669" s="28">
        <v>4.2716532655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0.28002378195</v>
      </c>
      <c r="F670" s="28">
        <v>0.30784780125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0.26834668088</v>
      </c>
      <c r="F671" s="28">
        <v>0.32109628056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0.21579130452</v>
      </c>
      <c r="F672" s="28">
        <v>0.22841739096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0.37614306266</v>
      </c>
      <c r="F673" s="28">
        <v>0.42227893675000006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0.23994605479</v>
      </c>
      <c r="F674" s="28">
        <v>0.25025623662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0.73462831896</v>
      </c>
      <c r="F675" s="28">
        <v>0.8195256645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3.47415553864</v>
      </c>
      <c r="F676" s="28">
        <v>4.62793412864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6.90219981154</v>
      </c>
      <c r="F677" s="28">
        <v>9.90803673854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1.7206057618</v>
      </c>
      <c r="F678" s="28">
        <v>1.97331485596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0.67782322316</v>
      </c>
      <c r="F679" s="28">
        <v>0.7322911598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1.29536236834</v>
      </c>
      <c r="F680" s="28">
        <v>1.7837977300799999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1.6904179312</v>
      </c>
      <c r="F681" s="28">
        <v>2.25487912085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1.58114291512</v>
      </c>
      <c r="F682" s="28">
        <v>1.95797871056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0.56321012106</v>
      </c>
      <c r="F683" s="28">
        <v>0.67759095111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0.40792154602</v>
      </c>
      <c r="F684" s="28">
        <v>0.44445745541000004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0.24671257688</v>
      </c>
      <c r="F685" s="28">
        <v>0.2573178685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0.86577576254</v>
      </c>
      <c r="F686" s="28">
        <v>1.03808928142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6.28818120336</v>
      </c>
      <c r="F687" s="28">
        <v>8.86298379954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11.6256966072</v>
      </c>
      <c r="F688" s="28">
        <v>16.0702373988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4.131278316</v>
      </c>
      <c r="F689" s="28">
        <v>5.274286018650001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2.25584993299</v>
      </c>
      <c r="F690" s="28">
        <v>2.7775437883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1.27570137192</v>
      </c>
      <c r="F691" s="28">
        <v>1.50856085014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2.67780174024</v>
      </c>
      <c r="F692" s="28">
        <v>3.5961844640700003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2.7550193895</v>
      </c>
      <c r="F693" s="28">
        <v>3.66439352175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1.28207615008</v>
      </c>
      <c r="F694" s="28">
        <v>1.51829389012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0.30482786256</v>
      </c>
      <c r="F695" s="28">
        <v>0.31993594824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0.32280270464</v>
      </c>
      <c r="F696" s="28">
        <v>0.3490104488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0.6851745388</v>
      </c>
      <c r="F697" s="28">
        <v>0.7606673512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0.4223668642</v>
      </c>
      <c r="F698" s="28">
        <v>0.44937869794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0.58327731088</v>
      </c>
      <c r="F699" s="28">
        <v>0.6045378152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0.73126353872</v>
      </c>
      <c r="F700" s="28">
        <v>0.86122743696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1.22979253026</v>
      </c>
      <c r="F701" s="28">
        <v>1.55452282146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1.22732112789</v>
      </c>
      <c r="F702" s="28">
        <v>1.7736338040300001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2.2752954344</v>
      </c>
      <c r="F703" s="28">
        <v>3.0443069390399997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2.12791213566</v>
      </c>
      <c r="F704" s="28">
        <v>2.73155560308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3.088161362</v>
      </c>
      <c r="F705" s="28">
        <v>4.0503383919200004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0.94893437706</v>
      </c>
      <c r="F706" s="28">
        <v>1.1285517407099999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0.485034536</v>
      </c>
      <c r="F707" s="28">
        <v>0.571757484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0.61644375</v>
      </c>
      <c r="F708" s="28">
        <v>0.72533125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0.73351395798</v>
      </c>
      <c r="F709" s="28">
        <v>0.81139573104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0.6827243172</v>
      </c>
      <c r="F710" s="28">
        <v>0.8738764392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0.46860850438</v>
      </c>
      <c r="F711" s="28">
        <v>0.54203234214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1.9238332246</v>
      </c>
      <c r="F712" s="28">
        <v>2.53168729732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0.82794711572</v>
      </c>
      <c r="F713" s="28">
        <v>1.09902313562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0.92479674833</v>
      </c>
      <c r="F714" s="28">
        <v>1.2239024382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0.70430563827</v>
      </c>
      <c r="F715" s="28">
        <v>0.9866795262000001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3.29207320102</v>
      </c>
      <c r="F716" s="28">
        <v>4.5157052990499995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2.20060702106</v>
      </c>
      <c r="F717" s="28">
        <v>2.7783908859000004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0.42702048704</v>
      </c>
      <c r="F718" s="28">
        <v>0.46286048704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0.48595161384</v>
      </c>
      <c r="F719" s="28">
        <v>0.52001612982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0.2543370159</v>
      </c>
      <c r="F720" s="28">
        <v>0.26345303820000004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0.3016574587</v>
      </c>
      <c r="F721" s="28">
        <v>0.3168201348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0.52974402052</v>
      </c>
      <c r="F722" s="28">
        <v>0.59636172955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1.31850842005</v>
      </c>
      <c r="F723" s="28">
        <v>1.6376583808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3.35759795775</v>
      </c>
      <c r="F724" s="28">
        <v>4.4268844435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9.49992327054</v>
      </c>
      <c r="F725" s="28">
        <v>13.37064009181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3.3768915463</v>
      </c>
      <c r="F726" s="28">
        <v>4.62966730736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6.16402348734</v>
      </c>
      <c r="F727" s="28">
        <v>8.02354507122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1.20293757558</v>
      </c>
      <c r="F728" s="28">
        <v>1.31764626396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0.91279949359</v>
      </c>
      <c r="F729" s="28">
        <v>1.00294693666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0.379590881</v>
      </c>
      <c r="F730" s="28">
        <v>0.4255231102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0.42611111168</v>
      </c>
      <c r="F731" s="28">
        <v>0.46055555565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0.26054901972</v>
      </c>
      <c r="F732" s="28">
        <v>0.27521568558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0.338218714</v>
      </c>
      <c r="F733" s="28">
        <v>0.359639232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0.4661257608</v>
      </c>
      <c r="F734" s="28">
        <v>0.53509127805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0.13872659184</v>
      </c>
      <c r="F735" s="28">
        <v>0.14651685432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0.1064901794</v>
      </c>
      <c r="F736" s="28">
        <v>0.11163108481999999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0.54485168166</v>
      </c>
      <c r="F737" s="28">
        <v>0.60800922897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0.39085152795</v>
      </c>
      <c r="F738" s="28">
        <v>0.47055458502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0.56190685467</v>
      </c>
      <c r="F739" s="28">
        <v>0.70012302402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1.0254763365</v>
      </c>
      <c r="F740" s="28">
        <v>1.3246363451999998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1.1069452488</v>
      </c>
      <c r="F741" s="28">
        <v>1.46558516655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0.83235294126</v>
      </c>
      <c r="F742" s="28">
        <v>1.00588235212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0.25666666718</v>
      </c>
      <c r="F743" s="28">
        <v>0.27147436008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0.38045972034</v>
      </c>
      <c r="F744" s="28">
        <v>0.41756567497999997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0.500949936</v>
      </c>
      <c r="F745" s="28">
        <v>0.55640564784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0.530096358</v>
      </c>
      <c r="F746" s="28">
        <v>0.6626955324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1.54260416326</v>
      </c>
      <c r="F747" s="28">
        <v>1.97158315639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2.5001622567</v>
      </c>
      <c r="F748" s="28">
        <v>3.2048177715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9.37313814</v>
      </c>
      <c r="F749" s="28">
        <v>11.8686187176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2.23041094523</v>
      </c>
      <c r="F750" s="28">
        <v>2.8204265581100003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2.82238713736</v>
      </c>
      <c r="F751" s="28">
        <v>3.74171923888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2.575273725</v>
      </c>
      <c r="F752" s="28">
        <v>3.70392336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2.58881295082</v>
      </c>
      <c r="F753" s="28">
        <v>3.47827852329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0.55474753132</v>
      </c>
      <c r="F754" s="28">
        <v>0.70794319548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0.26006818796</v>
      </c>
      <c r="F755" s="28">
        <v>0.27369621488999996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0.36739130376</v>
      </c>
      <c r="F756" s="28">
        <v>0.38256100909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0.56798478433</v>
      </c>
      <c r="F757" s="28">
        <v>0.71133220671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0.55134774471</v>
      </c>
      <c r="F758" s="28">
        <v>0.6692804307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1.09173663408</v>
      </c>
      <c r="F759" s="28">
        <v>1.3062396223200001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2.90036423859</v>
      </c>
      <c r="F760" s="28">
        <v>4.16615893659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3.10679130816</v>
      </c>
      <c r="F761" s="28">
        <v>4.07050578408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2.19622020416</v>
      </c>
      <c r="F762" s="28">
        <v>3.10233068744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2.8194163897</v>
      </c>
      <c r="F763" s="28">
        <v>3.9801335379500005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2.64279549456</v>
      </c>
      <c r="F764" s="28">
        <v>3.36843231192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4.5329379445</v>
      </c>
      <c r="F765" s="28">
        <v>6.13525608458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0.46475</v>
      </c>
      <c r="F766" s="28">
        <v>0.49741810404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0.03415990728</v>
      </c>
      <c r="F767" s="28">
        <v>0.0355040556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0.34601941728</v>
      </c>
      <c r="F768" s="28">
        <v>0.3711209184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0.19298044771</v>
      </c>
      <c r="F769" s="28">
        <v>0.2009012871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0.59013424148</v>
      </c>
      <c r="F770" s="28">
        <v>0.7114614047100001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0.48306831804</v>
      </c>
      <c r="F771" s="28">
        <v>0.57799440732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0.670208728</v>
      </c>
      <c r="F772" s="28">
        <v>0.857685008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0.31236492413</v>
      </c>
      <c r="F773" s="28">
        <v>0.3468467663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0.60219530745</v>
      </c>
      <c r="F774" s="28">
        <v>0.7450416366500001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1.09842530576</v>
      </c>
      <c r="F775" s="28">
        <v>1.43253752032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1.21060956871</v>
      </c>
      <c r="F776" s="28">
        <v>1.66374275879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0.86818836528</v>
      </c>
      <c r="F777" s="28">
        <v>1.16077562352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0.28463754597</v>
      </c>
      <c r="F778" s="28">
        <v>0.29949814029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0.1581661896</v>
      </c>
      <c r="F779" s="28">
        <v>0.1684813764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0.35633898288</v>
      </c>
      <c r="F780" s="28">
        <v>0.39050847503999997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0.19130671543</v>
      </c>
      <c r="F781" s="28">
        <v>0.19822141585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0.56673233035</v>
      </c>
      <c r="F782" s="28">
        <v>0.6636166265500001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0.6934459455</v>
      </c>
      <c r="F783" s="28">
        <v>0.8690800417200001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1.2223314987</v>
      </c>
      <c r="F784" s="28">
        <v>1.6277183317600001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0.8567624619</v>
      </c>
      <c r="F785" s="28">
        <v>1.0481165783500002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0.6685961184</v>
      </c>
      <c r="F786" s="28">
        <v>0.9349153008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3.03976012032</v>
      </c>
      <c r="F787" s="28">
        <v>4.13021126016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1.95956004213</v>
      </c>
      <c r="F788" s="28">
        <v>2.6506688710699997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0.8395211046</v>
      </c>
      <c r="F789" s="28">
        <v>1.02077155904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0.71295673188</v>
      </c>
      <c r="F790" s="28">
        <v>1.0057211555999999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0.34849545311</v>
      </c>
      <c r="F791" s="28">
        <v>0.43072471792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0.24283419867</v>
      </c>
      <c r="F792" s="28">
        <v>0.25354747278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0.348202494</v>
      </c>
      <c r="F793" s="28">
        <v>0.38033749079999996</v>
      </c>
    </row>
    <row r="794" spans="5:7" ht="12.75">
      <c r="E794" s="27">
        <f>AVERAGE(E2:E793)*12</f>
        <v>25.151699409317715</v>
      </c>
      <c r="F794" s="27">
        <f>AVERAGE(F2:F793)*12</f>
        <v>32.391379456542566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456 - Río Aguisejo desde límite LIC "Sierra de Ayllón" en Santibañez de Ayllón hasta Ayllón y ríos Cobos y Villacortilla.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456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1.91463676196</v>
      </c>
      <c r="F6" s="9">
        <f>IF('De la BASE'!F2&gt;0,'De la BASE'!F2,'De la BASE'!F2+0.001)</f>
        <v>2.38201914236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456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5.43791878625</v>
      </c>
      <c r="F7" s="9">
        <f>IF('De la BASE'!F3&gt;0,'De la BASE'!F3,'De la BASE'!F3+0.001)</f>
        <v>7.09110732075</v>
      </c>
      <c r="G7" s="15">
        <v>14916</v>
      </c>
      <c r="H7" s="8">
        <f>CORREL(E6:E796,E7:E797)</f>
        <v>0.5353517119024809</v>
      </c>
      <c r="I7" s="8" t="s">
        <v>119</v>
      </c>
      <c r="J7" s="8"/>
      <c r="K7" s="8"/>
      <c r="L7" s="24"/>
    </row>
    <row r="8" spans="1:13" ht="12.75">
      <c r="A8" s="30" t="str">
        <f>'De la BASE'!A4</f>
        <v>456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1.53691135136</v>
      </c>
      <c r="F8" s="9">
        <f>IF('De la BASE'!F4&gt;0,'De la BASE'!F4,'De la BASE'!F4+0.001)</f>
        <v>2.24935953704</v>
      </c>
      <c r="G8" s="15">
        <v>14946</v>
      </c>
      <c r="H8" s="8">
        <f>CORREL(E486:E796,E487:E797)</f>
        <v>0.48002770152995167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456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7.9726059427</v>
      </c>
      <c r="F9" s="9">
        <f>IF('De la BASE'!F5&gt;0,'De la BASE'!F5,'De la BASE'!F5+0.001)</f>
        <v>9.73317223355</v>
      </c>
      <c r="G9" s="15">
        <v>14977</v>
      </c>
    </row>
    <row r="10" spans="1:11" ht="12.75">
      <c r="A10" s="30" t="str">
        <f>'De la BASE'!A6</f>
        <v>456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12.61014836919</v>
      </c>
      <c r="F10" s="9">
        <f>IF('De la BASE'!F6&gt;0,'De la BASE'!F6,'De la BASE'!F6+0.001)</f>
        <v>18.76515418636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456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8.32625654016</v>
      </c>
      <c r="F11" s="9">
        <f>IF('De la BASE'!F7&gt;0,'De la BASE'!F7,'De la BASE'!F7+0.001)</f>
        <v>11.675612956159998</v>
      </c>
      <c r="G11" s="15">
        <v>15036</v>
      </c>
      <c r="H11" s="8">
        <f>CORREL(F6:F796,F7:F797)</f>
        <v>0.5129231496352001</v>
      </c>
      <c r="I11" s="8" t="s">
        <v>119</v>
      </c>
      <c r="J11" s="8"/>
      <c r="K11" s="8"/>
    </row>
    <row r="12" spans="1:11" ht="12.75">
      <c r="A12" s="30" t="str">
        <f>'De la BASE'!A8</f>
        <v>456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6.80078623341</v>
      </c>
      <c r="F12" s="9">
        <f>IF('De la BASE'!F8&gt;0,'De la BASE'!F8,'De la BASE'!F8+0.001)</f>
        <v>9.52408790203</v>
      </c>
      <c r="G12" s="15">
        <v>15067</v>
      </c>
      <c r="H12" s="8">
        <f>CORREL(F486:F796,F487:F797)</f>
        <v>0.46997184268136205</v>
      </c>
      <c r="I12" s="8" t="s">
        <v>120</v>
      </c>
      <c r="J12" s="8"/>
      <c r="K12" s="8"/>
    </row>
    <row r="13" spans="1:9" ht="12.75">
      <c r="A13" s="30" t="str">
        <f>'De la BASE'!A9</f>
        <v>456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7.77561263277</v>
      </c>
      <c r="F13" s="9">
        <f>IF('De la BASE'!F9&gt;0,'De la BASE'!F9,'De la BASE'!F9+0.001)</f>
        <v>10.41998089756</v>
      </c>
      <c r="G13" s="15">
        <v>15097</v>
      </c>
      <c r="H13" s="6"/>
      <c r="I13" s="6"/>
    </row>
    <row r="14" spans="1:13" ht="12.75">
      <c r="A14" s="30" t="str">
        <f>'De la BASE'!A10</f>
        <v>456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3.98429615502</v>
      </c>
      <c r="F14" s="9">
        <f>IF('De la BASE'!F10&gt;0,'De la BASE'!F10,'De la BASE'!F10+0.001)</f>
        <v>5.0361300666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456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0.9228092712</v>
      </c>
      <c r="F15" s="9">
        <f>IF('De la BASE'!F11&gt;0,'De la BASE'!F11,'De la BASE'!F11+0.001)</f>
        <v>1.030724789</v>
      </c>
      <c r="G15" s="15">
        <v>15158</v>
      </c>
      <c r="I15" s="7"/>
    </row>
    <row r="16" spans="1:9" ht="12.75">
      <c r="A16" s="30" t="str">
        <f>'De la BASE'!A12</f>
        <v>456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0.44197847603</v>
      </c>
      <c r="F16" s="9">
        <f>IF('De la BASE'!F12&gt;0,'De la BASE'!F12,'De la BASE'!F12+0.001)</f>
        <v>0.45875764116</v>
      </c>
      <c r="G16" s="15">
        <v>15189</v>
      </c>
      <c r="H16" s="7"/>
      <c r="I16" s="7"/>
    </row>
    <row r="17" spans="1:9" ht="12.75">
      <c r="A17" s="30" t="str">
        <f>'De la BASE'!A13</f>
        <v>456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0.43835428667</v>
      </c>
      <c r="F17" s="9">
        <f>IF('De la BASE'!F13&gt;0,'De la BASE'!F13,'De la BASE'!F13+0.001)</f>
        <v>0.46978666740999997</v>
      </c>
      <c r="G17" s="15">
        <v>15220</v>
      </c>
      <c r="H17" s="7"/>
      <c r="I17" s="7"/>
    </row>
    <row r="18" spans="1:9" ht="12.75">
      <c r="A18" s="30" t="str">
        <f>'De la BASE'!A14</f>
        <v>456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0.39990498828</v>
      </c>
      <c r="F18" s="9">
        <f>IF('De la BASE'!F14&gt;0,'De la BASE'!F14,'De la BASE'!F14+0.001)</f>
        <v>0.40901255424</v>
      </c>
      <c r="G18" s="15">
        <v>15250</v>
      </c>
      <c r="H18" s="7"/>
      <c r="I18" s="7"/>
    </row>
    <row r="19" spans="1:8" ht="12.75">
      <c r="A19" s="30" t="str">
        <f>'De la BASE'!A15</f>
        <v>456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1.34410998171</v>
      </c>
      <c r="F19" s="9">
        <f>IF('De la BASE'!F15&gt;0,'De la BASE'!F15,'De la BASE'!F15+0.001)</f>
        <v>1.57312786185</v>
      </c>
      <c r="G19" s="15">
        <v>15281</v>
      </c>
      <c r="H19" s="7"/>
    </row>
    <row r="20" spans="1:7" ht="12.75">
      <c r="A20" s="30" t="str">
        <f>'De la BASE'!A16</f>
        <v>456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0.92724400104</v>
      </c>
      <c r="F20" s="9">
        <f>IF('De la BASE'!F16&gt;0,'De la BASE'!F16,'De la BASE'!F16+0.001)</f>
        <v>1.02358103904</v>
      </c>
      <c r="G20" s="15">
        <v>15311</v>
      </c>
    </row>
    <row r="21" spans="1:7" ht="12.75">
      <c r="A21" s="30" t="str">
        <f>'De la BASE'!A17</f>
        <v>456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2.72360296512</v>
      </c>
      <c r="F21" s="9">
        <f>IF('De la BASE'!F17&gt;0,'De la BASE'!F17,'De la BASE'!F17+0.001)</f>
        <v>4.08540444768</v>
      </c>
      <c r="G21" s="15">
        <v>15342</v>
      </c>
    </row>
    <row r="22" spans="1:7" ht="12.75">
      <c r="A22" s="30" t="str">
        <f>'De la BASE'!A18</f>
        <v>456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1.6537815135</v>
      </c>
      <c r="F22" s="9">
        <f>IF('De la BASE'!F18&gt;0,'De la BASE'!F18,'De la BASE'!F18+0.001)</f>
        <v>2.233613448</v>
      </c>
      <c r="G22" s="15">
        <v>15373</v>
      </c>
    </row>
    <row r="23" spans="1:7" ht="12.75">
      <c r="A23" s="30" t="str">
        <f>'De la BASE'!A19</f>
        <v>456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4.13348856525</v>
      </c>
      <c r="F23" s="9">
        <f>IF('De la BASE'!F19&gt;0,'De la BASE'!F19,'De la BASE'!F19+0.001)</f>
        <v>5.8509664114</v>
      </c>
      <c r="G23" s="15">
        <v>15401</v>
      </c>
    </row>
    <row r="24" spans="1:7" ht="12.75">
      <c r="A24" s="30" t="str">
        <f>'De la BASE'!A20</f>
        <v>456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3.65656127955</v>
      </c>
      <c r="F24" s="9">
        <f>IF('De la BASE'!F20&gt;0,'De la BASE'!F20,'De la BASE'!F20+0.001)</f>
        <v>5.31874257792</v>
      </c>
      <c r="G24" s="15">
        <v>15432</v>
      </c>
    </row>
    <row r="25" spans="1:7" ht="12.75">
      <c r="A25" s="30" t="str">
        <f>'De la BASE'!A21</f>
        <v>456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1.87663659933</v>
      </c>
      <c r="F25" s="9">
        <f>IF('De la BASE'!F21&gt;0,'De la BASE'!F21,'De la BASE'!F21+0.001)</f>
        <v>2.40991692072</v>
      </c>
      <c r="G25" s="15">
        <v>15462</v>
      </c>
    </row>
    <row r="26" spans="1:7" ht="12.75">
      <c r="A26" s="30" t="str">
        <f>'De la BASE'!A22</f>
        <v>456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0.96334326396</v>
      </c>
      <c r="F26" s="9">
        <f>IF('De la BASE'!F22&gt;0,'De la BASE'!F22,'De la BASE'!F22+0.001)</f>
        <v>1.30064832744</v>
      </c>
      <c r="G26" s="15">
        <v>15493</v>
      </c>
    </row>
    <row r="27" spans="1:7" ht="12.75">
      <c r="A27" s="30" t="str">
        <f>'De la BASE'!A23</f>
        <v>456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0.0937842192</v>
      </c>
      <c r="F27" s="9">
        <f>IF('De la BASE'!F23&gt;0,'De la BASE'!F23,'De la BASE'!F23+0.001)</f>
        <v>0.09709071400000001</v>
      </c>
      <c r="G27" s="15">
        <v>15523</v>
      </c>
    </row>
    <row r="28" spans="1:7" ht="12.75">
      <c r="A28" s="30" t="str">
        <f>'De la BASE'!A24</f>
        <v>456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0.83812135246</v>
      </c>
      <c r="F28" s="9">
        <f>IF('De la BASE'!F24&gt;0,'De la BASE'!F24,'De la BASE'!F24+0.001)</f>
        <v>0.89129521474</v>
      </c>
      <c r="G28" s="15">
        <v>15554</v>
      </c>
    </row>
    <row r="29" spans="1:7" ht="12.75">
      <c r="A29" s="30" t="str">
        <f>'De la BASE'!A25</f>
        <v>456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0.77916174669</v>
      </c>
      <c r="F29" s="9">
        <f>IF('De la BASE'!F25&gt;0,'De la BASE'!F25,'De la BASE'!F25+0.001)</f>
        <v>0.8695793981400001</v>
      </c>
      <c r="G29" s="15">
        <v>15585</v>
      </c>
    </row>
    <row r="30" spans="1:7" ht="12.75">
      <c r="A30" s="30" t="str">
        <f>'De la BASE'!A26</f>
        <v>456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1.65560933322</v>
      </c>
      <c r="F30" s="9">
        <f>IF('De la BASE'!F26&gt;0,'De la BASE'!F26,'De la BASE'!F26+0.001)</f>
        <v>2.1708203428</v>
      </c>
      <c r="G30" s="15">
        <v>15615</v>
      </c>
    </row>
    <row r="31" spans="1:7" ht="12.75">
      <c r="A31" s="30" t="str">
        <f>'De la BASE'!A27</f>
        <v>456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2.15104828665</v>
      </c>
      <c r="F31" s="9">
        <f>IF('De la BASE'!F27&gt;0,'De la BASE'!F27,'De la BASE'!F27+0.001)</f>
        <v>2.30949809805</v>
      </c>
      <c r="G31" s="15">
        <v>15646</v>
      </c>
    </row>
    <row r="32" spans="1:7" ht="12.75">
      <c r="A32" s="30" t="str">
        <f>'De la BASE'!A28</f>
        <v>456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2.58561144171</v>
      </c>
      <c r="F32" s="9">
        <f>IF('De la BASE'!F28&gt;0,'De la BASE'!F28,'De la BASE'!F28+0.001)</f>
        <v>4.0669298694</v>
      </c>
      <c r="G32" s="15">
        <v>15676</v>
      </c>
    </row>
    <row r="33" spans="1:7" ht="12.75">
      <c r="A33" s="30" t="str">
        <f>'De la BASE'!A29</f>
        <v>456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7.57790289834</v>
      </c>
      <c r="F33" s="9">
        <f>IF('De la BASE'!F29&gt;0,'De la BASE'!F29,'De la BASE'!F29+0.001)</f>
        <v>13.08223669844</v>
      </c>
      <c r="G33" s="15">
        <v>15707</v>
      </c>
    </row>
    <row r="34" spans="1:7" ht="12.75">
      <c r="A34" s="30" t="str">
        <f>'De la BASE'!A30</f>
        <v>456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2.8851555141</v>
      </c>
      <c r="F34" s="9">
        <f>IF('De la BASE'!F30&gt;0,'De la BASE'!F30,'De la BASE'!F30+0.001)</f>
        <v>4.16272635156</v>
      </c>
      <c r="G34" s="15">
        <v>15738</v>
      </c>
    </row>
    <row r="35" spans="1:7" ht="12.75">
      <c r="A35" s="30" t="str">
        <f>'De la BASE'!A31</f>
        <v>456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1.49986267695</v>
      </c>
      <c r="F35" s="9">
        <f>IF('De la BASE'!F31&gt;0,'De la BASE'!F31,'De la BASE'!F31+0.001)</f>
        <v>2.17643926104</v>
      </c>
      <c r="G35" s="15">
        <v>15766</v>
      </c>
    </row>
    <row r="36" spans="1:7" ht="12.75">
      <c r="A36" s="30" t="str">
        <f>'De la BASE'!A32</f>
        <v>456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4.5989391438</v>
      </c>
      <c r="F36" s="9">
        <f>IF('De la BASE'!F32&gt;0,'De la BASE'!F32,'De la BASE'!F32+0.001)</f>
        <v>6.73220968524</v>
      </c>
      <c r="G36" s="15">
        <v>15797</v>
      </c>
    </row>
    <row r="37" spans="1:7" ht="12.75">
      <c r="A37" s="30" t="str">
        <f>'De la BASE'!A33</f>
        <v>456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4.0472130084</v>
      </c>
      <c r="F37" s="9">
        <f>IF('De la BASE'!F33&gt;0,'De la BASE'!F33,'De la BASE'!F33+0.001)</f>
        <v>5.5739264496</v>
      </c>
      <c r="G37" s="15">
        <v>15827</v>
      </c>
    </row>
    <row r="38" spans="1:7" ht="12.75">
      <c r="A38" s="30" t="str">
        <f>'De la BASE'!A34</f>
        <v>456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0.42125208684</v>
      </c>
      <c r="F38" s="9">
        <f>IF('De la BASE'!F34&gt;0,'De la BASE'!F34,'De la BASE'!F34+0.001)</f>
        <v>0.48115192007999996</v>
      </c>
      <c r="G38" s="15">
        <v>15858</v>
      </c>
    </row>
    <row r="39" spans="1:7" ht="12.75">
      <c r="A39" s="30" t="str">
        <f>'De la BASE'!A35</f>
        <v>456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0.59858484348</v>
      </c>
      <c r="F39" s="9">
        <f>IF('De la BASE'!F35&gt;0,'De la BASE'!F35,'De la BASE'!F35+0.001)</f>
        <v>0.8334876607199999</v>
      </c>
      <c r="G39" s="15">
        <v>15888</v>
      </c>
    </row>
    <row r="40" spans="1:7" ht="12.75">
      <c r="A40" s="30" t="str">
        <f>'De la BASE'!A36</f>
        <v>456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0.2261490406</v>
      </c>
      <c r="F40" s="9">
        <f>IF('De la BASE'!F36&gt;0,'De la BASE'!F36,'De la BASE'!F36+0.001)</f>
        <v>0.24426595199999998</v>
      </c>
      <c r="G40" s="15">
        <v>15919</v>
      </c>
    </row>
    <row r="41" spans="1:7" ht="12.75">
      <c r="A41" s="30" t="str">
        <f>'De la BASE'!A37</f>
        <v>456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0.49989097587</v>
      </c>
      <c r="F41" s="9">
        <f>IF('De la BASE'!F37&gt;0,'De la BASE'!F37,'De la BASE'!F37+0.001)</f>
        <v>0.6564627507899999</v>
      </c>
      <c r="G41" s="15">
        <v>15950</v>
      </c>
    </row>
    <row r="42" spans="1:7" ht="12.75">
      <c r="A42" s="30" t="str">
        <f>'De la BASE'!A38</f>
        <v>456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0.66553852023</v>
      </c>
      <c r="F42" s="9">
        <f>IF('De la BASE'!F38&gt;0,'De la BASE'!F38,'De la BASE'!F38+0.001)</f>
        <v>0.8964171593100001</v>
      </c>
      <c r="G42" s="15">
        <v>15980</v>
      </c>
    </row>
    <row r="43" spans="1:7" ht="12.75">
      <c r="A43" s="30" t="str">
        <f>'De la BASE'!A39</f>
        <v>456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1.2369760248</v>
      </c>
      <c r="F43" s="9">
        <f>IF('De la BASE'!F39&gt;0,'De la BASE'!F39,'De la BASE'!F39+0.001)</f>
        <v>1.5579350352899999</v>
      </c>
      <c r="G43" s="15">
        <v>16011</v>
      </c>
    </row>
    <row r="44" spans="1:7" ht="12.75">
      <c r="A44" s="30" t="str">
        <f>'De la BASE'!A40</f>
        <v>456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2.42158104804</v>
      </c>
      <c r="F44" s="9">
        <f>IF('De la BASE'!F40&gt;0,'De la BASE'!F40,'De la BASE'!F40+0.001)</f>
        <v>3.72577056126</v>
      </c>
      <c r="G44" s="15">
        <v>16041</v>
      </c>
    </row>
    <row r="45" spans="1:7" ht="12.75">
      <c r="A45" s="30" t="str">
        <f>'De la BASE'!A41</f>
        <v>456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1.59742971872</v>
      </c>
      <c r="F45" s="9">
        <f>IF('De la BASE'!F41&gt;0,'De la BASE'!F41,'De la BASE'!F41+0.001)</f>
        <v>1.73172690592</v>
      </c>
      <c r="G45" s="15">
        <v>16072</v>
      </c>
    </row>
    <row r="46" spans="1:7" ht="12.75">
      <c r="A46" s="30" t="str">
        <f>'De la BASE'!A42</f>
        <v>456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1.19471718938</v>
      </c>
      <c r="F46" s="9">
        <f>IF('De la BASE'!F42&gt;0,'De la BASE'!F42,'De la BASE'!F42+0.001)</f>
        <v>1.61864909404</v>
      </c>
      <c r="G46" s="15">
        <v>16103</v>
      </c>
    </row>
    <row r="47" spans="1:7" ht="12.75">
      <c r="A47" s="30" t="str">
        <f>'De la BASE'!A43</f>
        <v>456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1.9277577747</v>
      </c>
      <c r="F47" s="9">
        <f>IF('De la BASE'!F43&gt;0,'De la BASE'!F43,'De la BASE'!F43+0.001)</f>
        <v>2.66404999206</v>
      </c>
      <c r="G47" s="15">
        <v>16132</v>
      </c>
    </row>
    <row r="48" spans="1:7" ht="12.75">
      <c r="A48" s="30" t="str">
        <f>'De la BASE'!A44</f>
        <v>456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2.79470701731</v>
      </c>
      <c r="F48" s="9">
        <f>IF('De la BASE'!F44&gt;0,'De la BASE'!F44,'De la BASE'!F44+0.001)</f>
        <v>4.29161965245</v>
      </c>
      <c r="G48" s="15">
        <v>16163</v>
      </c>
    </row>
    <row r="49" spans="1:7" ht="12.75">
      <c r="A49" s="30" t="str">
        <f>'De la BASE'!A45</f>
        <v>456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1.75938654522</v>
      </c>
      <c r="F49" s="9">
        <f>IF('De la BASE'!F45&gt;0,'De la BASE'!F45,'De la BASE'!F45+0.001)</f>
        <v>3.043938655</v>
      </c>
      <c r="G49" s="15">
        <v>16193</v>
      </c>
    </row>
    <row r="50" spans="1:7" ht="12.75">
      <c r="A50" s="30" t="str">
        <f>'De la BASE'!A46</f>
        <v>456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1.22583469409</v>
      </c>
      <c r="F50" s="9">
        <f>IF('De la BASE'!F46&gt;0,'De la BASE'!F46,'De la BASE'!F46+0.001)</f>
        <v>2.0293532880100003</v>
      </c>
      <c r="G50" s="15">
        <v>16224</v>
      </c>
    </row>
    <row r="51" spans="1:7" ht="12.75">
      <c r="A51" s="30" t="str">
        <f>'De la BASE'!A47</f>
        <v>456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0.3702659373</v>
      </c>
      <c r="F51" s="9">
        <f>IF('De la BASE'!F47&gt;0,'De la BASE'!F47,'De la BASE'!F47+0.001)</f>
        <v>0.46002737692</v>
      </c>
      <c r="G51" s="15">
        <v>16254</v>
      </c>
    </row>
    <row r="52" spans="1:7" ht="12.75">
      <c r="A52" s="30" t="str">
        <f>'De la BASE'!A48</f>
        <v>456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0.2370110918</v>
      </c>
      <c r="F52" s="9">
        <f>IF('De la BASE'!F48&gt;0,'De la BASE'!F48,'De la BASE'!F48+0.001)</f>
        <v>0.27542323479999997</v>
      </c>
      <c r="G52" s="15">
        <v>16285</v>
      </c>
    </row>
    <row r="53" spans="1:7" ht="12.75">
      <c r="A53" s="30" t="str">
        <f>'De la BASE'!A49</f>
        <v>456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0.77529861512</v>
      </c>
      <c r="F53" s="9">
        <f>IF('De la BASE'!F49&gt;0,'De la BASE'!F49,'De la BASE'!F49+0.001)</f>
        <v>1.217529334</v>
      </c>
      <c r="G53" s="15">
        <v>16316</v>
      </c>
    </row>
    <row r="54" spans="1:7" ht="12.75">
      <c r="A54" s="30" t="str">
        <f>'De la BASE'!A50</f>
        <v>456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0.88969867978</v>
      </c>
      <c r="F54" s="9">
        <f>IF('De la BASE'!F50&gt;0,'De la BASE'!F50,'De la BASE'!F50+0.001)</f>
        <v>1.25027423646</v>
      </c>
      <c r="G54" s="15">
        <v>16346</v>
      </c>
    </row>
    <row r="55" spans="1:7" ht="12.75">
      <c r="A55" s="30" t="str">
        <f>'De la BASE'!A51</f>
        <v>456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1.72294736878</v>
      </c>
      <c r="F55" s="9">
        <f>IF('De la BASE'!F51&gt;0,'De la BASE'!F51,'De la BASE'!F51+0.001)</f>
        <v>2.49013039979</v>
      </c>
      <c r="G55" s="15">
        <v>16377</v>
      </c>
    </row>
    <row r="56" spans="1:7" ht="12.75">
      <c r="A56" s="30" t="str">
        <f>'De la BASE'!A52</f>
        <v>456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2.86300378287</v>
      </c>
      <c r="F56" s="9">
        <f>IF('De la BASE'!F52&gt;0,'De la BASE'!F52,'De la BASE'!F52+0.001)</f>
        <v>5.60741261219</v>
      </c>
      <c r="G56" s="15">
        <v>16407</v>
      </c>
    </row>
    <row r="57" spans="1:7" ht="12.75">
      <c r="A57" s="30" t="str">
        <f>'De la BASE'!A53</f>
        <v>456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3.06226692435</v>
      </c>
      <c r="F57" s="9">
        <f>IF('De la BASE'!F53&gt;0,'De la BASE'!F53,'De la BASE'!F53+0.001)</f>
        <v>3.84436701915</v>
      </c>
      <c r="G57" s="15">
        <v>16438</v>
      </c>
    </row>
    <row r="58" spans="1:7" ht="12.75">
      <c r="A58" s="30" t="str">
        <f>'De la BASE'!A54</f>
        <v>456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3.75112284281</v>
      </c>
      <c r="F58" s="9">
        <f>IF('De la BASE'!F54&gt;0,'De la BASE'!F54,'De la BASE'!F54+0.001)</f>
        <v>6.053416507670001</v>
      </c>
      <c r="G58" s="15">
        <v>16469</v>
      </c>
    </row>
    <row r="59" spans="1:7" ht="12.75">
      <c r="A59" s="30" t="str">
        <f>'De la BASE'!A55</f>
        <v>456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1.35540738812</v>
      </c>
      <c r="F59" s="9">
        <f>IF('De la BASE'!F55&gt;0,'De la BASE'!F55,'De la BASE'!F55+0.001)</f>
        <v>2.030637709</v>
      </c>
      <c r="G59" s="15">
        <v>16497</v>
      </c>
    </row>
    <row r="60" spans="1:7" ht="12.75">
      <c r="A60" s="30" t="str">
        <f>'De la BASE'!A56</f>
        <v>456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0.83906763864</v>
      </c>
      <c r="F60" s="9">
        <f>IF('De la BASE'!F56&gt;0,'De la BASE'!F56,'De la BASE'!F56+0.001)</f>
        <v>1.22780437192</v>
      </c>
      <c r="G60" s="15">
        <v>16528</v>
      </c>
    </row>
    <row r="61" spans="1:7" ht="12.75">
      <c r="A61" s="30" t="str">
        <f>'De la BASE'!A57</f>
        <v>456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0.62959273035</v>
      </c>
      <c r="F61" s="9">
        <f>IF('De la BASE'!F57&gt;0,'De la BASE'!F57,'De la BASE'!F57+0.001)</f>
        <v>0.8648565802999999</v>
      </c>
      <c r="G61" s="15">
        <v>16558</v>
      </c>
    </row>
    <row r="62" spans="1:7" ht="12.75">
      <c r="A62" s="30" t="str">
        <f>'De la BASE'!A58</f>
        <v>456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0.64292909439</v>
      </c>
      <c r="F62" s="9">
        <f>IF('De la BASE'!F58&gt;0,'De la BASE'!F58,'De la BASE'!F58+0.001)</f>
        <v>0.9927915702600001</v>
      </c>
      <c r="G62" s="15">
        <v>16589</v>
      </c>
    </row>
    <row r="63" spans="1:7" ht="12.75">
      <c r="A63" s="30" t="str">
        <f>'De la BASE'!A59</f>
        <v>456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0.37082533656</v>
      </c>
      <c r="F63" s="9">
        <f>IF('De la BASE'!F59&gt;0,'De la BASE'!F59,'De la BASE'!F59+0.001)</f>
        <v>0.4156333979</v>
      </c>
      <c r="G63" s="15">
        <v>16619</v>
      </c>
    </row>
    <row r="64" spans="1:7" ht="12.75">
      <c r="A64" s="30" t="str">
        <f>'De la BASE'!A60</f>
        <v>456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0.3112648225</v>
      </c>
      <c r="F64" s="9">
        <f>IF('De la BASE'!F60&gt;0,'De la BASE'!F60,'De la BASE'!F60+0.001)</f>
        <v>0.381258235</v>
      </c>
      <c r="G64" s="15">
        <v>16650</v>
      </c>
    </row>
    <row r="65" spans="1:7" ht="12.75">
      <c r="A65" s="30" t="str">
        <f>'De la BASE'!A61</f>
        <v>456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0.16920174207</v>
      </c>
      <c r="F65" s="9">
        <f>IF('De la BASE'!F61&gt;0,'De la BASE'!F61,'De la BASE'!F61+0.001)</f>
        <v>0.19824383237999998</v>
      </c>
      <c r="G65" s="15">
        <v>16681</v>
      </c>
    </row>
    <row r="66" spans="1:7" ht="12.75">
      <c r="A66" s="30" t="str">
        <f>'De la BASE'!A62</f>
        <v>456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0.44560338368</v>
      </c>
      <c r="F66" s="9">
        <f>IF('De la BASE'!F62&gt;0,'De la BASE'!F62,'De la BASE'!F62+0.001)</f>
        <v>0.55144065704</v>
      </c>
      <c r="G66" s="15">
        <v>16711</v>
      </c>
    </row>
    <row r="67" spans="1:7" ht="12.75">
      <c r="A67" s="30" t="str">
        <f>'De la BASE'!A63</f>
        <v>456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1.17009749796</v>
      </c>
      <c r="F67" s="9">
        <f>IF('De la BASE'!F63&gt;0,'De la BASE'!F63,'De la BASE'!F63+0.001)</f>
        <v>1.5390282744600001</v>
      </c>
      <c r="G67" s="15">
        <v>16742</v>
      </c>
    </row>
    <row r="68" spans="1:7" ht="12.75">
      <c r="A68" s="30" t="str">
        <f>'De la BASE'!A64</f>
        <v>456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8.0675843885</v>
      </c>
      <c r="F68" s="9">
        <f>IF('De la BASE'!F64&gt;0,'De la BASE'!F64,'De la BASE'!F64+0.001)</f>
        <v>12.9657862425</v>
      </c>
      <c r="G68" s="15">
        <v>16772</v>
      </c>
    </row>
    <row r="69" spans="1:7" ht="12.75">
      <c r="A69" s="30" t="str">
        <f>'De la BASE'!A65</f>
        <v>456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1.35629482516</v>
      </c>
      <c r="F69" s="9">
        <f>IF('De la BASE'!F65&gt;0,'De la BASE'!F65,'De la BASE'!F65+0.001)</f>
        <v>1.69484714828</v>
      </c>
      <c r="G69" s="15">
        <v>16803</v>
      </c>
    </row>
    <row r="70" spans="1:7" ht="12.75">
      <c r="A70" s="30" t="str">
        <f>'De la BASE'!A66</f>
        <v>456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2.0821241004</v>
      </c>
      <c r="F70" s="9">
        <f>IF('De la BASE'!F66&gt;0,'De la BASE'!F66,'De la BASE'!F66+0.001)</f>
        <v>2.9737599668000003</v>
      </c>
      <c r="G70" s="15">
        <v>16834</v>
      </c>
    </row>
    <row r="71" spans="1:7" ht="12.75">
      <c r="A71" s="30" t="str">
        <f>'De la BASE'!A67</f>
        <v>456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3.85456171172</v>
      </c>
      <c r="F71" s="9">
        <f>IF('De la BASE'!F67&gt;0,'De la BASE'!F67,'De la BASE'!F67+0.001)</f>
        <v>6.40731648043</v>
      </c>
      <c r="G71" s="15">
        <v>16862</v>
      </c>
    </row>
    <row r="72" spans="1:7" ht="12.75">
      <c r="A72" s="30" t="str">
        <f>'De la BASE'!A68</f>
        <v>456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5.9209865575</v>
      </c>
      <c r="F72" s="9">
        <f>IF('De la BASE'!F68&gt;0,'De la BASE'!F68,'De la BASE'!F68+0.001)</f>
        <v>8.82762725705</v>
      </c>
      <c r="G72" s="15">
        <v>16893</v>
      </c>
    </row>
    <row r="73" spans="1:7" ht="12.75">
      <c r="A73" s="30" t="str">
        <f>'De la BASE'!A69</f>
        <v>456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11.15438177628</v>
      </c>
      <c r="F73" s="9">
        <f>IF('De la BASE'!F69&gt;0,'De la BASE'!F69,'De la BASE'!F69+0.001)</f>
        <v>16.5919014342</v>
      </c>
      <c r="G73" s="15">
        <v>16923</v>
      </c>
    </row>
    <row r="74" spans="1:7" ht="12.75">
      <c r="A74" s="30" t="str">
        <f>'De la BASE'!A70</f>
        <v>456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1.4482509015</v>
      </c>
      <c r="F74" s="9">
        <f>IF('De la BASE'!F70&gt;0,'De la BASE'!F70,'De la BASE'!F70+0.001)</f>
        <v>1.8042603345</v>
      </c>
      <c r="G74" s="15">
        <v>16954</v>
      </c>
    </row>
    <row r="75" spans="1:7" ht="12.75">
      <c r="A75" s="30" t="str">
        <f>'De la BASE'!A71</f>
        <v>456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0.15286219082</v>
      </c>
      <c r="F75" s="9">
        <f>IF('De la BASE'!F71&gt;0,'De la BASE'!F71,'De la BASE'!F71+0.001)</f>
        <v>0.15884988055</v>
      </c>
      <c r="G75" s="15">
        <v>16984</v>
      </c>
    </row>
    <row r="76" spans="1:7" ht="12.75">
      <c r="A76" s="30" t="str">
        <f>'De la BASE'!A72</f>
        <v>456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0.11875</v>
      </c>
      <c r="F76" s="9">
        <f>IF('De la BASE'!F72&gt;0,'De la BASE'!F72,'De la BASE'!F72+0.001)</f>
        <v>0.1258720928</v>
      </c>
      <c r="G76" s="15">
        <v>17015</v>
      </c>
    </row>
    <row r="77" spans="1:7" ht="12.75">
      <c r="A77" s="30" t="str">
        <f>'De la BASE'!A73</f>
        <v>456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0.30207187683</v>
      </c>
      <c r="F77" s="9">
        <f>IF('De la BASE'!F73&gt;0,'De la BASE'!F73,'De la BASE'!F73+0.001)</f>
        <v>0.32654606831</v>
      </c>
      <c r="G77" s="15">
        <v>17046</v>
      </c>
    </row>
    <row r="78" spans="1:7" ht="12.75">
      <c r="A78" s="30" t="str">
        <f>'De la BASE'!A74</f>
        <v>456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0.37841601855</v>
      </c>
      <c r="F78" s="9">
        <f>IF('De la BASE'!F74&gt;0,'De la BASE'!F74,'De la BASE'!F74+0.001)</f>
        <v>0.40412133798</v>
      </c>
      <c r="G78" s="15">
        <v>17076</v>
      </c>
    </row>
    <row r="79" spans="1:7" ht="12.75">
      <c r="A79" s="30" t="str">
        <f>'De la BASE'!A75</f>
        <v>456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0.74973999114</v>
      </c>
      <c r="F79" s="9">
        <f>IF('De la BASE'!F75&gt;0,'De la BASE'!F75,'De la BASE'!F75+0.001)</f>
        <v>0.83161782792</v>
      </c>
      <c r="G79" s="15">
        <v>17107</v>
      </c>
    </row>
    <row r="80" spans="1:7" ht="12.75">
      <c r="A80" s="30" t="str">
        <f>'De la BASE'!A76</f>
        <v>456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1.34681419398</v>
      </c>
      <c r="F80" s="9">
        <f>IF('De la BASE'!F76&gt;0,'De la BASE'!F76,'De la BASE'!F76+0.001)</f>
        <v>1.68856829527</v>
      </c>
      <c r="G80" s="15">
        <v>17137</v>
      </c>
    </row>
    <row r="81" spans="1:7" ht="12.75">
      <c r="A81" s="30" t="str">
        <f>'De la BASE'!A77</f>
        <v>456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2.40232118553</v>
      </c>
      <c r="F81" s="9">
        <f>IF('De la BASE'!F77&gt;0,'De la BASE'!F77,'De la BASE'!F77+0.001)</f>
        <v>3.0534223977</v>
      </c>
      <c r="G81" s="15">
        <v>17168</v>
      </c>
    </row>
    <row r="82" spans="1:7" ht="12.75">
      <c r="A82" s="30" t="str">
        <f>'De la BASE'!A78</f>
        <v>456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27.23017589032</v>
      </c>
      <c r="F82" s="9">
        <f>IF('De la BASE'!F78&gt;0,'De la BASE'!F78,'De la BASE'!F78+0.001)</f>
        <v>42.366863148060006</v>
      </c>
      <c r="G82" s="15">
        <v>17199</v>
      </c>
    </row>
    <row r="83" spans="1:7" ht="12.75">
      <c r="A83" s="30" t="str">
        <f>'De la BASE'!A79</f>
        <v>456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24.03135098176</v>
      </c>
      <c r="F83" s="9">
        <f>IF('De la BASE'!F79&gt;0,'De la BASE'!F79,'De la BASE'!F79+0.001)</f>
        <v>32.550041510119996</v>
      </c>
      <c r="G83" s="15">
        <v>17227</v>
      </c>
    </row>
    <row r="84" spans="1:7" ht="12.75">
      <c r="A84" s="30" t="str">
        <f>'De la BASE'!A80</f>
        <v>456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9.32750029991</v>
      </c>
      <c r="F84" s="9">
        <f>IF('De la BASE'!F80&gt;0,'De la BASE'!F80,'De la BASE'!F80+0.001)</f>
        <v>10.48647810164</v>
      </c>
      <c r="G84" s="15">
        <v>17258</v>
      </c>
    </row>
    <row r="85" spans="1:7" ht="12.75">
      <c r="A85" s="30" t="str">
        <f>'De la BASE'!A81</f>
        <v>456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4.70442973404</v>
      </c>
      <c r="F85" s="9">
        <f>IF('De la BASE'!F81&gt;0,'De la BASE'!F81,'De la BASE'!F81+0.001)</f>
        <v>6.52242437286</v>
      </c>
      <c r="G85" s="15">
        <v>17288</v>
      </c>
    </row>
    <row r="86" spans="1:7" ht="12.75">
      <c r="A86" s="30" t="str">
        <f>'De la BASE'!A82</f>
        <v>456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1.74037246026</v>
      </c>
      <c r="F86" s="9">
        <f>IF('De la BASE'!F82&gt;0,'De la BASE'!F82,'De la BASE'!F82+0.001)</f>
        <v>2.05965402314</v>
      </c>
      <c r="G86" s="15">
        <v>17319</v>
      </c>
    </row>
    <row r="87" spans="1:7" ht="12.75">
      <c r="A87" s="30" t="str">
        <f>'De la BASE'!A83</f>
        <v>456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1.08399487775</v>
      </c>
      <c r="F87" s="9">
        <f>IF('De la BASE'!F83&gt;0,'De la BASE'!F83,'De la BASE'!F83+0.001)</f>
        <v>1.2322471164</v>
      </c>
      <c r="G87" s="15">
        <v>17349</v>
      </c>
    </row>
    <row r="88" spans="1:7" ht="12.75">
      <c r="A88" s="30" t="str">
        <f>'De la BASE'!A84</f>
        <v>456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0.29631068</v>
      </c>
      <c r="F88" s="9">
        <f>IF('De la BASE'!F84&gt;0,'De la BASE'!F84,'De la BASE'!F84+0.001)</f>
        <v>0.3681553408</v>
      </c>
      <c r="G88" s="15">
        <v>17380</v>
      </c>
    </row>
    <row r="89" spans="1:7" ht="12.75">
      <c r="A89" s="30" t="str">
        <f>'De la BASE'!A85</f>
        <v>456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1.1557039235</v>
      </c>
      <c r="F89" s="9">
        <f>IF('De la BASE'!F85&gt;0,'De la BASE'!F85,'De la BASE'!F85+0.001)</f>
        <v>1.3968842719999999</v>
      </c>
      <c r="G89" s="15">
        <v>17411</v>
      </c>
    </row>
    <row r="90" spans="1:7" ht="12.75">
      <c r="A90" s="30" t="str">
        <f>'De la BASE'!A86</f>
        <v>456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1.02815956755</v>
      </c>
      <c r="F90" s="9">
        <f>IF('De la BASE'!F86&gt;0,'De la BASE'!F86,'De la BASE'!F86+0.001)</f>
        <v>1.5660813042</v>
      </c>
      <c r="G90" s="15">
        <v>17441</v>
      </c>
    </row>
    <row r="91" spans="1:7" ht="12.75">
      <c r="A91" s="30" t="str">
        <f>'De la BASE'!A87</f>
        <v>456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0.95043934356</v>
      </c>
      <c r="F91" s="9">
        <f>IF('De la BASE'!F87&gt;0,'De la BASE'!F87,'De la BASE'!F87+0.001)</f>
        <v>1.3199803272000001</v>
      </c>
      <c r="G91" s="15">
        <v>17472</v>
      </c>
    </row>
    <row r="92" spans="1:7" ht="12.75">
      <c r="A92" s="30" t="str">
        <f>'De la BASE'!A88</f>
        <v>456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2.974523838</v>
      </c>
      <c r="F92" s="9">
        <f>IF('De la BASE'!F88&gt;0,'De la BASE'!F88,'De la BASE'!F88+0.001)</f>
        <v>5.72986170075</v>
      </c>
      <c r="G92" s="15">
        <v>17502</v>
      </c>
    </row>
    <row r="93" spans="1:7" ht="12.75">
      <c r="A93" s="30" t="str">
        <f>'De la BASE'!A89</f>
        <v>456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20.2346022484</v>
      </c>
      <c r="F93" s="9">
        <f>IF('De la BASE'!F89&gt;0,'De la BASE'!F89,'De la BASE'!F89+0.001)</f>
        <v>32.2249324084</v>
      </c>
      <c r="G93" s="15">
        <v>17533</v>
      </c>
    </row>
    <row r="94" spans="1:7" ht="12.75">
      <c r="A94" s="30" t="str">
        <f>'De la BASE'!A90</f>
        <v>456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4.58998564816</v>
      </c>
      <c r="F94" s="9">
        <f>IF('De la BASE'!F90&gt;0,'De la BASE'!F90,'De la BASE'!F90+0.001)</f>
        <v>6.4824687818</v>
      </c>
      <c r="G94" s="15">
        <v>17564</v>
      </c>
    </row>
    <row r="95" spans="1:7" ht="12.75">
      <c r="A95" s="30" t="str">
        <f>'De la BASE'!A91</f>
        <v>456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1.76862802432</v>
      </c>
      <c r="F95" s="9">
        <f>IF('De la BASE'!F91&gt;0,'De la BASE'!F91,'De la BASE'!F91+0.001)</f>
        <v>2.10543131792</v>
      </c>
      <c r="G95" s="15">
        <v>17593</v>
      </c>
    </row>
    <row r="96" spans="1:7" ht="12.75">
      <c r="A96" s="30" t="str">
        <f>'De la BASE'!A92</f>
        <v>456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1.59638112623</v>
      </c>
      <c r="F96" s="9">
        <f>IF('De la BASE'!F92&gt;0,'De la BASE'!F92,'De la BASE'!F92+0.001)</f>
        <v>1.98271556912</v>
      </c>
      <c r="G96" s="15">
        <v>17624</v>
      </c>
    </row>
    <row r="97" spans="1:7" ht="12.75">
      <c r="A97" s="30" t="str">
        <f>'De la BASE'!A93</f>
        <v>456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2.69853876459</v>
      </c>
      <c r="F97" s="9">
        <f>IF('De la BASE'!F93&gt;0,'De la BASE'!F93,'De la BASE'!F93+0.001)</f>
        <v>3.72204617256</v>
      </c>
      <c r="G97" s="15">
        <v>17654</v>
      </c>
    </row>
    <row r="98" spans="1:7" ht="12.75">
      <c r="A98" s="30" t="str">
        <f>'De la BASE'!A94</f>
        <v>456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1.27041883848</v>
      </c>
      <c r="F98" s="9">
        <f>IF('De la BASE'!F94&gt;0,'De la BASE'!F94,'De la BASE'!F94+0.001)</f>
        <v>1.56778716564</v>
      </c>
      <c r="G98" s="15">
        <v>17685</v>
      </c>
    </row>
    <row r="99" spans="1:7" ht="12.75">
      <c r="A99" s="30" t="str">
        <f>'De la BASE'!A95</f>
        <v>456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0.21520516776</v>
      </c>
      <c r="F99" s="9">
        <f>IF('De la BASE'!F95&gt;0,'De la BASE'!F95,'De la BASE'!F95+0.001)</f>
        <v>0.22485562344</v>
      </c>
      <c r="G99" s="15">
        <v>17715</v>
      </c>
    </row>
    <row r="100" spans="1:7" ht="12.75">
      <c r="A100" s="30" t="str">
        <f>'De la BASE'!A96</f>
        <v>456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0.15988331344</v>
      </c>
      <c r="F100" s="9">
        <f>IF('De la BASE'!F96&gt;0,'De la BASE'!F96,'De la BASE'!F96+0.001)</f>
        <v>0.16639439844</v>
      </c>
      <c r="G100" s="15">
        <v>17746</v>
      </c>
    </row>
    <row r="101" spans="1:7" ht="12.75">
      <c r="A101" s="30" t="str">
        <f>'De la BASE'!A97</f>
        <v>456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0.18525037884</v>
      </c>
      <c r="F101" s="9">
        <f>IF('De la BASE'!F97&gt;0,'De la BASE'!F97,'De la BASE'!F97+0.001)</f>
        <v>0.19765553804</v>
      </c>
      <c r="G101" s="15">
        <v>17777</v>
      </c>
    </row>
    <row r="102" spans="1:7" ht="12.75">
      <c r="A102" s="30" t="str">
        <f>'De la BASE'!A98</f>
        <v>456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0.68876835702</v>
      </c>
      <c r="F102" s="9">
        <f>IF('De la BASE'!F98&gt;0,'De la BASE'!F98,'De la BASE'!F98+0.001)</f>
        <v>0.81716075988</v>
      </c>
      <c r="G102" s="15">
        <v>17807</v>
      </c>
    </row>
    <row r="103" spans="1:7" ht="12.75">
      <c r="A103" s="30" t="str">
        <f>'De la BASE'!A99</f>
        <v>456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0.61791348528</v>
      </c>
      <c r="F103" s="9">
        <f>IF('De la BASE'!F99&gt;0,'De la BASE'!F99,'De la BASE'!F99+0.001)</f>
        <v>0.6337913478</v>
      </c>
      <c r="G103" s="15">
        <v>17838</v>
      </c>
    </row>
    <row r="104" spans="1:7" ht="12.75">
      <c r="A104" s="30" t="str">
        <f>'De la BASE'!A100</f>
        <v>456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1.22366200532</v>
      </c>
      <c r="F104" s="9">
        <f>IF('De la BASE'!F100&gt;0,'De la BASE'!F100,'De la BASE'!F100+0.001)</f>
        <v>1.49875361541</v>
      </c>
      <c r="G104" s="15">
        <v>17868</v>
      </c>
    </row>
    <row r="105" spans="1:7" ht="12.75">
      <c r="A105" s="30" t="str">
        <f>'De la BASE'!A101</f>
        <v>456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1.91147080474</v>
      </c>
      <c r="F105" s="9">
        <f>IF('De la BASE'!F101&gt;0,'De la BASE'!F101,'De la BASE'!F101+0.001)</f>
        <v>2.19540280904</v>
      </c>
      <c r="G105" s="15">
        <v>17899</v>
      </c>
    </row>
    <row r="106" spans="1:7" ht="12.75">
      <c r="A106" s="30" t="str">
        <f>'De la BASE'!A102</f>
        <v>456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1.140687765</v>
      </c>
      <c r="F106" s="9">
        <f>IF('De la BASE'!F102&gt;0,'De la BASE'!F102,'De la BASE'!F102+0.001)</f>
        <v>1.25795913327</v>
      </c>
      <c r="G106" s="15">
        <v>17930</v>
      </c>
    </row>
    <row r="107" spans="1:7" ht="12.75">
      <c r="A107" s="30" t="str">
        <f>'De la BASE'!A103</f>
        <v>456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1.177639752</v>
      </c>
      <c r="F107" s="9">
        <f>IF('De la BASE'!F103&gt;0,'De la BASE'!F103,'De la BASE'!F103+0.001)</f>
        <v>1.4813231256</v>
      </c>
      <c r="G107" s="15">
        <v>17958</v>
      </c>
    </row>
    <row r="108" spans="1:7" ht="12.75">
      <c r="A108" s="30" t="str">
        <f>'De la BASE'!A104</f>
        <v>456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0.70696629234</v>
      </c>
      <c r="F108" s="9">
        <f>IF('De la BASE'!F104&gt;0,'De la BASE'!F104,'De la BASE'!F104+0.001)</f>
        <v>0.75393258402</v>
      </c>
      <c r="G108" s="15">
        <v>17989</v>
      </c>
    </row>
    <row r="109" spans="1:7" ht="12.75">
      <c r="A109" s="30" t="str">
        <f>'De la BASE'!A105</f>
        <v>456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1.0933154512</v>
      </c>
      <c r="F109" s="9">
        <f>IF('De la BASE'!F105&gt;0,'De la BASE'!F105,'De la BASE'!F105+0.001)</f>
        <v>1.3929610116800002</v>
      </c>
      <c r="G109" s="15">
        <v>18019</v>
      </c>
    </row>
    <row r="110" spans="1:7" ht="12.75">
      <c r="A110" s="30" t="str">
        <f>'De la BASE'!A106</f>
        <v>456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0.86549434657</v>
      </c>
      <c r="F110" s="9">
        <f>IF('De la BASE'!F106&gt;0,'De la BASE'!F106,'De la BASE'!F106+0.001)</f>
        <v>0.94327399509</v>
      </c>
      <c r="G110" s="15">
        <v>18050</v>
      </c>
    </row>
    <row r="111" spans="1:7" ht="12.75">
      <c r="A111" s="30" t="str">
        <f>'De la BASE'!A107</f>
        <v>456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0.4086655119</v>
      </c>
      <c r="F111" s="9">
        <f>IF('De la BASE'!F107&gt;0,'De la BASE'!F107,'De la BASE'!F107+0.001)</f>
        <v>0.48041594505</v>
      </c>
      <c r="G111" s="15">
        <v>18080</v>
      </c>
    </row>
    <row r="112" spans="1:7" ht="12.75">
      <c r="A112" s="30" t="str">
        <f>'De la BASE'!A108</f>
        <v>456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0.19564041368</v>
      </c>
      <c r="F112" s="9">
        <f>IF('De la BASE'!F108&gt;0,'De la BASE'!F108,'De la BASE'!F108+0.001)</f>
        <v>0.20070007988000002</v>
      </c>
      <c r="G112" s="15">
        <v>18111</v>
      </c>
    </row>
    <row r="113" spans="1:7" ht="12.75">
      <c r="A113" s="30" t="str">
        <f>'De la BASE'!A109</f>
        <v>456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0.78885401864</v>
      </c>
      <c r="F113" s="9">
        <f>IF('De la BASE'!F109&gt;0,'De la BASE'!F109,'De la BASE'!F109+0.001)</f>
        <v>0.92141268475</v>
      </c>
      <c r="G113" s="15">
        <v>18142</v>
      </c>
    </row>
    <row r="114" spans="1:7" ht="12.75">
      <c r="A114" s="30" t="str">
        <f>'De la BASE'!A110</f>
        <v>456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0.55129696244</v>
      </c>
      <c r="F114" s="9">
        <f>IF('De la BASE'!F110&gt;0,'De la BASE'!F110,'De la BASE'!F110+0.001)</f>
        <v>0.58523358536</v>
      </c>
      <c r="G114" s="15">
        <v>18172</v>
      </c>
    </row>
    <row r="115" spans="1:7" ht="12.75">
      <c r="A115" s="30" t="str">
        <f>'De la BASE'!A111</f>
        <v>456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1.95422102733</v>
      </c>
      <c r="F115" s="9">
        <f>IF('De la BASE'!F111&gt;0,'De la BASE'!F111,'De la BASE'!F111+0.001)</f>
        <v>2.2365991748100003</v>
      </c>
      <c r="G115" s="15">
        <v>18203</v>
      </c>
    </row>
    <row r="116" spans="1:7" ht="12.75">
      <c r="A116" s="30" t="str">
        <f>'De la BASE'!A112</f>
        <v>456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2.04106271468</v>
      </c>
      <c r="F116" s="9">
        <f>IF('De la BASE'!F112&gt;0,'De la BASE'!F112,'De la BASE'!F112+0.001)</f>
        <v>2.5257989501799996</v>
      </c>
      <c r="G116" s="15">
        <v>18233</v>
      </c>
    </row>
    <row r="117" spans="1:7" ht="12.75">
      <c r="A117" s="30" t="str">
        <f>'De la BASE'!A113</f>
        <v>456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1.66212636538</v>
      </c>
      <c r="F117" s="9">
        <f>IF('De la BASE'!F113&gt;0,'De la BASE'!F113,'De la BASE'!F113+0.001)</f>
        <v>1.82850291925</v>
      </c>
      <c r="G117" s="15">
        <v>18264</v>
      </c>
    </row>
    <row r="118" spans="1:7" ht="12.75">
      <c r="A118" s="30" t="str">
        <f>'De la BASE'!A114</f>
        <v>456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1.1742393688</v>
      </c>
      <c r="F118" s="9">
        <f>IF('De la BASE'!F114&gt;0,'De la BASE'!F114,'De la BASE'!F114+0.001)</f>
        <v>1.5243401753999999</v>
      </c>
      <c r="G118" s="15">
        <v>18295</v>
      </c>
    </row>
    <row r="119" spans="1:7" ht="12.75">
      <c r="A119" s="30" t="str">
        <f>'De la BASE'!A115</f>
        <v>456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0.94433945273</v>
      </c>
      <c r="F119" s="9">
        <f>IF('De la BASE'!F115&gt;0,'De la BASE'!F115,'De la BASE'!F115+0.001)</f>
        <v>1.1653896507</v>
      </c>
      <c r="G119" s="15">
        <v>18323</v>
      </c>
    </row>
    <row r="120" spans="1:7" ht="12.75">
      <c r="A120" s="30" t="str">
        <f>'De la BASE'!A116</f>
        <v>456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0.75688457838</v>
      </c>
      <c r="F120" s="9">
        <f>IF('De la BASE'!F116&gt;0,'De la BASE'!F116,'De la BASE'!F116+0.001)</f>
        <v>0.88514857543</v>
      </c>
      <c r="G120" s="15">
        <v>18354</v>
      </c>
    </row>
    <row r="121" spans="1:7" ht="12.75">
      <c r="A121" s="30" t="str">
        <f>'De la BASE'!A117</f>
        <v>456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0.62080315269</v>
      </c>
      <c r="F121" s="9">
        <f>IF('De la BASE'!F117&gt;0,'De la BASE'!F117,'De la BASE'!F117+0.001)</f>
        <v>0.75524101154</v>
      </c>
      <c r="G121" s="15">
        <v>18384</v>
      </c>
    </row>
    <row r="122" spans="1:7" ht="12.75">
      <c r="A122" s="30" t="str">
        <f>'De la BASE'!A118</f>
        <v>456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0.69785817094</v>
      </c>
      <c r="F122" s="9">
        <f>IF('De la BASE'!F118&gt;0,'De la BASE'!F118,'De la BASE'!F118+0.001)</f>
        <v>0.84437184972</v>
      </c>
      <c r="G122" s="15">
        <v>18415</v>
      </c>
    </row>
    <row r="123" spans="1:7" ht="12.75">
      <c r="A123" s="30" t="str">
        <f>'De la BASE'!A119</f>
        <v>456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0.24346601056</v>
      </c>
      <c r="F123" s="9">
        <f>IF('De la BASE'!F119&gt;0,'De la BASE'!F119,'De la BASE'!F119+0.001)</f>
        <v>0.25521019663</v>
      </c>
      <c r="G123" s="15">
        <v>18445</v>
      </c>
    </row>
    <row r="124" spans="1:7" ht="12.75">
      <c r="A124" s="30" t="str">
        <f>'De la BASE'!A120</f>
        <v>456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0.18002056235</v>
      </c>
      <c r="F124" s="9">
        <f>IF('De la BASE'!F120&gt;0,'De la BASE'!F120,'De la BASE'!F120+0.001)</f>
        <v>0.18708019265</v>
      </c>
      <c r="G124" s="15">
        <v>18476</v>
      </c>
    </row>
    <row r="125" spans="1:7" ht="12.75">
      <c r="A125" s="30" t="str">
        <f>'De la BASE'!A121</f>
        <v>456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0.29095394688</v>
      </c>
      <c r="F125" s="9">
        <f>IF('De la BASE'!F121&gt;0,'De la BASE'!F121,'De la BASE'!F121+0.001)</f>
        <v>0.30621710508</v>
      </c>
      <c r="G125" s="15">
        <v>18507</v>
      </c>
    </row>
    <row r="126" spans="1:7" ht="12.75">
      <c r="A126" s="30" t="str">
        <f>'De la BASE'!A122</f>
        <v>456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0.61206662517</v>
      </c>
      <c r="F126" s="9">
        <f>IF('De la BASE'!F122&gt;0,'De la BASE'!F122,'De la BASE'!F122+0.001)</f>
        <v>0.6527729799599999</v>
      </c>
      <c r="G126" s="15">
        <v>18537</v>
      </c>
    </row>
    <row r="127" spans="1:7" ht="12.75">
      <c r="A127" s="30" t="str">
        <f>'De la BASE'!A123</f>
        <v>456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0.90804430948</v>
      </c>
      <c r="F127" s="9">
        <f>IF('De la BASE'!F123&gt;0,'De la BASE'!F123,'De la BASE'!F123+0.001)</f>
        <v>0.96587785504</v>
      </c>
      <c r="G127" s="15">
        <v>18568</v>
      </c>
    </row>
    <row r="128" spans="1:7" ht="12.75">
      <c r="A128" s="30" t="str">
        <f>'De la BASE'!A124</f>
        <v>456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2.20594386348</v>
      </c>
      <c r="F128" s="9">
        <f>IF('De la BASE'!F124&gt;0,'De la BASE'!F124,'De la BASE'!F124+0.001)</f>
        <v>2.58726472116</v>
      </c>
      <c r="G128" s="15">
        <v>18598</v>
      </c>
    </row>
    <row r="129" spans="1:7" ht="12.75">
      <c r="A129" s="30" t="str">
        <f>'De la BASE'!A125</f>
        <v>456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8.14331041596</v>
      </c>
      <c r="F129" s="9">
        <f>IF('De la BASE'!F125&gt;0,'De la BASE'!F125,'De la BASE'!F125+0.001)</f>
        <v>10.75435381116</v>
      </c>
      <c r="G129" s="15">
        <v>18629</v>
      </c>
    </row>
    <row r="130" spans="1:7" ht="12.75">
      <c r="A130" s="30" t="str">
        <f>'De la BASE'!A126</f>
        <v>456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20.34986023298</v>
      </c>
      <c r="F130" s="9">
        <f>IF('De la BASE'!F126&gt;0,'De la BASE'!F126,'De la BASE'!F126+0.001)</f>
        <v>25.59328472925</v>
      </c>
      <c r="G130" s="15">
        <v>18660</v>
      </c>
    </row>
    <row r="131" spans="1:7" ht="12.75">
      <c r="A131" s="30" t="str">
        <f>'De la BASE'!A127</f>
        <v>456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16.4036193282</v>
      </c>
      <c r="F131" s="9">
        <f>IF('De la BASE'!F127&gt;0,'De la BASE'!F127,'De la BASE'!F127+0.001)</f>
        <v>21.5159447178</v>
      </c>
      <c r="G131" s="15">
        <v>18688</v>
      </c>
    </row>
    <row r="132" spans="1:7" ht="12.75">
      <c r="A132" s="30" t="str">
        <f>'De la BASE'!A128</f>
        <v>456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2.05956643023</v>
      </c>
      <c r="F132" s="9">
        <f>IF('De la BASE'!F128&gt;0,'De la BASE'!F128,'De la BASE'!F128+0.001)</f>
        <v>2.4695682844199998</v>
      </c>
      <c r="G132" s="15">
        <v>18719</v>
      </c>
    </row>
    <row r="133" spans="1:7" ht="12.75">
      <c r="A133" s="30" t="str">
        <f>'De la BASE'!A129</f>
        <v>456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0.45421557681</v>
      </c>
      <c r="F133" s="9">
        <f>IF('De la BASE'!F129&gt;0,'De la BASE'!F129,'De la BASE'!F129+0.001)</f>
        <v>0.58367477513</v>
      </c>
      <c r="G133" s="15">
        <v>18749</v>
      </c>
    </row>
    <row r="134" spans="1:7" ht="12.75">
      <c r="A134" s="30" t="str">
        <f>'De la BASE'!A130</f>
        <v>456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1.1135451912</v>
      </c>
      <c r="F134" s="9">
        <f>IF('De la BASE'!F130&gt;0,'De la BASE'!F130,'De la BASE'!F130+0.001)</f>
        <v>1.369665297</v>
      </c>
      <c r="G134" s="15">
        <v>18780</v>
      </c>
    </row>
    <row r="135" spans="1:7" ht="12.75">
      <c r="A135" s="30" t="str">
        <f>'De la BASE'!A131</f>
        <v>456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0.4130216928</v>
      </c>
      <c r="F135" s="9">
        <f>IF('De la BASE'!F131&gt;0,'De la BASE'!F131,'De la BASE'!F131+0.001)</f>
        <v>0.46219733952000003</v>
      </c>
      <c r="G135" s="15">
        <v>18810</v>
      </c>
    </row>
    <row r="136" spans="1:7" ht="12.75">
      <c r="A136" s="30" t="str">
        <f>'De la BASE'!A132</f>
        <v>456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0.69835740799</v>
      </c>
      <c r="F136" s="9">
        <f>IF('De la BASE'!F132&gt;0,'De la BASE'!F132,'De la BASE'!F132+0.001)</f>
        <v>0.72980661654</v>
      </c>
      <c r="G136" s="15">
        <v>18841</v>
      </c>
    </row>
    <row r="137" spans="1:7" ht="12.75">
      <c r="A137" s="30" t="str">
        <f>'De la BASE'!A133</f>
        <v>456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0.7471209251</v>
      </c>
      <c r="F137" s="9">
        <f>IF('De la BASE'!F133&gt;0,'De la BASE'!F133,'De la BASE'!F133+0.001)</f>
        <v>0.8056487896600001</v>
      </c>
      <c r="G137" s="15">
        <v>18872</v>
      </c>
    </row>
    <row r="138" spans="1:7" ht="12.75">
      <c r="A138" s="30" t="str">
        <f>'De la BASE'!A134</f>
        <v>456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0.59324074052</v>
      </c>
      <c r="F138" s="9">
        <f>IF('De la BASE'!F134&gt;0,'De la BASE'!F134,'De la BASE'!F134+0.001)</f>
        <v>0.71024050073</v>
      </c>
      <c r="G138" s="15">
        <v>18902</v>
      </c>
    </row>
    <row r="139" spans="1:7" ht="12.75">
      <c r="A139" s="30" t="str">
        <f>'De la BASE'!A135</f>
        <v>456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3.27837873975</v>
      </c>
      <c r="F139" s="9">
        <f>IF('De la BASE'!F135&gt;0,'De la BASE'!F135,'De la BASE'!F135+0.001)</f>
        <v>4.39376335625</v>
      </c>
      <c r="G139" s="15">
        <v>18933</v>
      </c>
    </row>
    <row r="140" spans="1:7" ht="12.75">
      <c r="A140" s="30" t="str">
        <f>'De la BASE'!A136</f>
        <v>456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5.55101751876</v>
      </c>
      <c r="F140" s="9">
        <f>IF('De la BASE'!F136&gt;0,'De la BASE'!F136,'De la BASE'!F136+0.001)</f>
        <v>7.15091743128</v>
      </c>
      <c r="G140" s="15">
        <v>18963</v>
      </c>
    </row>
    <row r="141" spans="1:7" ht="12.75">
      <c r="A141" s="30" t="str">
        <f>'De la BASE'!A137</f>
        <v>456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5.68938249545</v>
      </c>
      <c r="F141" s="9">
        <f>IF('De la BASE'!F137&gt;0,'De la BASE'!F137,'De la BASE'!F137+0.001)</f>
        <v>6.81951355285</v>
      </c>
      <c r="G141" s="15">
        <v>18994</v>
      </c>
    </row>
    <row r="142" spans="1:7" ht="12.75">
      <c r="A142" s="30" t="str">
        <f>'De la BASE'!A138</f>
        <v>456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7.84474966974</v>
      </c>
      <c r="F142" s="9">
        <f>IF('De la BASE'!F138&gt;0,'De la BASE'!F138,'De la BASE'!F138+0.001)</f>
        <v>9.98219215272</v>
      </c>
      <c r="G142" s="15">
        <v>19025</v>
      </c>
    </row>
    <row r="143" spans="1:7" ht="12.75">
      <c r="A143" s="30" t="str">
        <f>'De la BASE'!A139</f>
        <v>456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2.42181522576</v>
      </c>
      <c r="F143" s="9">
        <f>IF('De la BASE'!F139&gt;0,'De la BASE'!F139,'De la BASE'!F139+0.001)</f>
        <v>3.1958829894600003</v>
      </c>
      <c r="G143" s="15">
        <v>19054</v>
      </c>
    </row>
    <row r="144" spans="1:7" ht="12.75">
      <c r="A144" s="30" t="str">
        <f>'De la BASE'!A140</f>
        <v>456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1.38890098988</v>
      </c>
      <c r="F144" s="9">
        <f>IF('De la BASE'!F140&gt;0,'De la BASE'!F140,'De la BASE'!F140+0.001)</f>
        <v>1.69742480812</v>
      </c>
      <c r="G144" s="15">
        <v>19085</v>
      </c>
    </row>
    <row r="145" spans="1:7" ht="12.75">
      <c r="A145" s="30" t="str">
        <f>'De la BASE'!A141</f>
        <v>456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1.07836919445</v>
      </c>
      <c r="F145" s="9">
        <f>IF('De la BASE'!F141&gt;0,'De la BASE'!F141,'De la BASE'!F141+0.001)</f>
        <v>1.325821062</v>
      </c>
      <c r="G145" s="15">
        <v>19115</v>
      </c>
    </row>
    <row r="146" spans="1:7" ht="12.75">
      <c r="A146" s="30" t="str">
        <f>'De la BASE'!A142</f>
        <v>456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0.27544861694</v>
      </c>
      <c r="F146" s="9">
        <f>IF('De la BASE'!F142&gt;0,'De la BASE'!F142,'De la BASE'!F142+0.001)</f>
        <v>0.2942523051</v>
      </c>
      <c r="G146" s="15">
        <v>19146</v>
      </c>
    </row>
    <row r="147" spans="1:7" ht="12.75">
      <c r="A147" s="30" t="str">
        <f>'De la BASE'!A143</f>
        <v>456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0.53648095221</v>
      </c>
      <c r="F147" s="9">
        <f>IF('De la BASE'!F143&gt;0,'De la BASE'!F143,'De la BASE'!F143+0.001)</f>
        <v>0.71499961435</v>
      </c>
      <c r="G147" s="15">
        <v>19176</v>
      </c>
    </row>
    <row r="148" spans="1:7" ht="12.75">
      <c r="A148" s="30" t="str">
        <f>'De la BASE'!A144</f>
        <v>456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0.26939173347</v>
      </c>
      <c r="F148" s="9">
        <f>IF('De la BASE'!F144&gt;0,'De la BASE'!F144,'De la BASE'!F144+0.001)</f>
        <v>0.31484013516</v>
      </c>
      <c r="G148" s="15">
        <v>19207</v>
      </c>
    </row>
    <row r="149" spans="1:7" ht="12.75">
      <c r="A149" s="30" t="str">
        <f>'De la BASE'!A145</f>
        <v>456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0.44460902057</v>
      </c>
      <c r="F149" s="9">
        <f>IF('De la BASE'!F145&gt;0,'De la BASE'!F145,'De la BASE'!F145+0.001)</f>
        <v>0.49880170769</v>
      </c>
      <c r="G149" s="15">
        <v>19238</v>
      </c>
    </row>
    <row r="150" spans="1:7" ht="12.75">
      <c r="A150" s="30" t="str">
        <f>'De la BASE'!A146</f>
        <v>456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0.47247008832</v>
      </c>
      <c r="F150" s="9">
        <f>IF('De la BASE'!F146&gt;0,'De la BASE'!F146,'De la BASE'!F146+0.001)</f>
        <v>0.49123105631999997</v>
      </c>
      <c r="G150" s="15">
        <v>19268</v>
      </c>
    </row>
    <row r="151" spans="1:7" ht="12.75">
      <c r="A151" s="30" t="str">
        <f>'De la BASE'!A147</f>
        <v>456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0.98582741124</v>
      </c>
      <c r="F151" s="9">
        <f>IF('De la BASE'!F147&gt;0,'De la BASE'!F147,'De la BASE'!F147+0.001)</f>
        <v>1.07436548184</v>
      </c>
      <c r="G151" s="15">
        <v>19299</v>
      </c>
    </row>
    <row r="152" spans="1:7" ht="12.75">
      <c r="A152" s="30" t="str">
        <f>'De la BASE'!A148</f>
        <v>456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2.33363616476</v>
      </c>
      <c r="F152" s="9">
        <f>IF('De la BASE'!F148&gt;0,'De la BASE'!F148,'De la BASE'!F148+0.001)</f>
        <v>3.02125982082</v>
      </c>
      <c r="G152" s="15">
        <v>19329</v>
      </c>
    </row>
    <row r="153" spans="1:7" ht="12.75">
      <c r="A153" s="30" t="str">
        <f>'De la BASE'!A149</f>
        <v>456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3.74829035854</v>
      </c>
      <c r="F153" s="9">
        <f>IF('De la BASE'!F149&gt;0,'De la BASE'!F149,'De la BASE'!F149+0.001)</f>
        <v>4.43635065482</v>
      </c>
      <c r="G153" s="15">
        <v>19360</v>
      </c>
    </row>
    <row r="154" spans="1:7" ht="12.75">
      <c r="A154" s="30" t="str">
        <f>'De la BASE'!A150</f>
        <v>456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3.82931283261</v>
      </c>
      <c r="F154" s="9">
        <f>IF('De la BASE'!F150&gt;0,'De la BASE'!F150,'De la BASE'!F150+0.001)</f>
        <v>4.63869899442</v>
      </c>
      <c r="G154" s="15">
        <v>19391</v>
      </c>
    </row>
    <row r="155" spans="1:7" ht="12.75">
      <c r="A155" s="30" t="str">
        <f>'De la BASE'!A151</f>
        <v>456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1.85741294235</v>
      </c>
      <c r="F155" s="9">
        <f>IF('De la BASE'!F151&gt;0,'De la BASE'!F151,'De la BASE'!F151+0.001)</f>
        <v>2.3307054268500003</v>
      </c>
      <c r="G155" s="15">
        <v>19419</v>
      </c>
    </row>
    <row r="156" spans="1:7" ht="12.75">
      <c r="A156" s="30" t="str">
        <f>'De la BASE'!A152</f>
        <v>456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0.89238523824</v>
      </c>
      <c r="F156" s="9">
        <f>IF('De la BASE'!F152&gt;0,'De la BASE'!F152,'De la BASE'!F152+0.001)</f>
        <v>1.15915648752</v>
      </c>
      <c r="G156" s="15">
        <v>19450</v>
      </c>
    </row>
    <row r="157" spans="1:7" ht="12.75">
      <c r="A157" s="30" t="str">
        <f>'De la BASE'!A153</f>
        <v>456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0.7411956513</v>
      </c>
      <c r="F157" s="9">
        <f>IF('De la BASE'!F153&gt;0,'De la BASE'!F153,'De la BASE'!F153+0.001)</f>
        <v>0.80152173855</v>
      </c>
      <c r="G157" s="15">
        <v>19480</v>
      </c>
    </row>
    <row r="158" spans="1:7" ht="12.75">
      <c r="A158" s="30" t="str">
        <f>'De la BASE'!A154</f>
        <v>456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0.3237570873</v>
      </c>
      <c r="F158" s="9">
        <f>IF('De la BASE'!F154&gt;0,'De la BASE'!F154,'De la BASE'!F154+0.001)</f>
        <v>0.4501054305</v>
      </c>
      <c r="G158" s="15">
        <v>19511</v>
      </c>
    </row>
    <row r="159" spans="1:7" ht="12.75">
      <c r="A159" s="30" t="str">
        <f>'De la BASE'!A155</f>
        <v>456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0.128413427</v>
      </c>
      <c r="F159" s="9">
        <f>IF('De la BASE'!F155&gt;0,'De la BASE'!F155,'De la BASE'!F155+0.001)</f>
        <v>0.13531031204</v>
      </c>
      <c r="G159" s="15">
        <v>19541</v>
      </c>
    </row>
    <row r="160" spans="1:7" ht="12.75">
      <c r="A160" s="30" t="str">
        <f>'De la BASE'!A156</f>
        <v>456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0.12329963604</v>
      </c>
      <c r="F160" s="9">
        <f>IF('De la BASE'!F156&gt;0,'De la BASE'!F156,'De la BASE'!F156+0.001)</f>
        <v>0.12907399932</v>
      </c>
      <c r="G160" s="15">
        <v>19572</v>
      </c>
    </row>
    <row r="161" spans="1:7" ht="12.75">
      <c r="A161" s="30" t="str">
        <f>'De la BASE'!A157</f>
        <v>456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0.36540554868</v>
      </c>
      <c r="F161" s="9">
        <f>IF('De la BASE'!F157&gt;0,'De la BASE'!F157,'De la BASE'!F157+0.001)</f>
        <v>0.39091941927</v>
      </c>
      <c r="G161" s="15">
        <v>19603</v>
      </c>
    </row>
    <row r="162" spans="1:7" ht="12.75">
      <c r="A162" s="30" t="str">
        <f>'De la BASE'!A158</f>
        <v>456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0.37758865781</v>
      </c>
      <c r="F162" s="9">
        <f>IF('De la BASE'!F158&gt;0,'De la BASE'!F158,'De la BASE'!F158+0.001)</f>
        <v>0.48247069143</v>
      </c>
      <c r="G162" s="15">
        <v>19633</v>
      </c>
    </row>
    <row r="163" spans="1:7" ht="12.75">
      <c r="A163" s="30" t="str">
        <f>'De la BASE'!A159</f>
        <v>456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0.94512765966</v>
      </c>
      <c r="F163" s="9">
        <f>IF('De la BASE'!F159&gt;0,'De la BASE'!F159,'De la BASE'!F159+0.001)</f>
        <v>0.98029078056</v>
      </c>
      <c r="G163" s="15">
        <v>19664</v>
      </c>
    </row>
    <row r="164" spans="1:7" ht="12.75">
      <c r="A164" s="30" t="str">
        <f>'De la BASE'!A160</f>
        <v>456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1.5462888987</v>
      </c>
      <c r="F164" s="9">
        <f>IF('De la BASE'!F160&gt;0,'De la BASE'!F160,'De la BASE'!F160+0.001)</f>
        <v>1.95395001018</v>
      </c>
      <c r="G164" s="15">
        <v>19694</v>
      </c>
    </row>
    <row r="165" spans="1:7" ht="12.75">
      <c r="A165" s="30" t="str">
        <f>'De la BASE'!A161</f>
        <v>456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1.8072803702</v>
      </c>
      <c r="F165" s="9">
        <f>IF('De la BASE'!F161&gt;0,'De la BASE'!F161,'De la BASE'!F161+0.001)</f>
        <v>2.05039423634</v>
      </c>
      <c r="G165" s="15">
        <v>19725</v>
      </c>
    </row>
    <row r="166" spans="1:7" ht="12.75">
      <c r="A166" s="30" t="str">
        <f>'De la BASE'!A162</f>
        <v>456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1.60380506169</v>
      </c>
      <c r="F166" s="9">
        <f>IF('De la BASE'!F162&gt;0,'De la BASE'!F162,'De la BASE'!F162+0.001)</f>
        <v>1.91302718139</v>
      </c>
      <c r="G166" s="15">
        <v>19756</v>
      </c>
    </row>
    <row r="167" spans="1:7" ht="12.75">
      <c r="A167" s="30" t="str">
        <f>'De la BASE'!A163</f>
        <v>456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0.99606381864</v>
      </c>
      <c r="F167" s="9">
        <f>IF('De la BASE'!F163&gt;0,'De la BASE'!F163,'De la BASE'!F163+0.001)</f>
        <v>1.33660590624</v>
      </c>
      <c r="G167" s="15">
        <v>19784</v>
      </c>
    </row>
    <row r="168" spans="1:7" ht="12.75">
      <c r="A168" s="30" t="str">
        <f>'De la BASE'!A164</f>
        <v>456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0.56341642308</v>
      </c>
      <c r="F168" s="9">
        <f>IF('De la BASE'!F164&gt;0,'De la BASE'!F164,'De la BASE'!F164+0.001)</f>
        <v>0.67992668736</v>
      </c>
      <c r="G168" s="15">
        <v>19815</v>
      </c>
    </row>
    <row r="169" spans="1:7" ht="12.75">
      <c r="A169" s="30" t="str">
        <f>'De la BASE'!A165</f>
        <v>456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0.45093617136</v>
      </c>
      <c r="F169" s="9">
        <f>IF('De la BASE'!F165&gt;0,'De la BASE'!F165,'De la BASE'!F165+0.001)</f>
        <v>0.56109118752</v>
      </c>
      <c r="G169" s="15">
        <v>19845</v>
      </c>
    </row>
    <row r="170" spans="1:7" ht="12.75">
      <c r="A170" s="30" t="str">
        <f>'De la BASE'!A166</f>
        <v>456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0.35923053354</v>
      </c>
      <c r="F170" s="9">
        <f>IF('De la BASE'!F166&gt;0,'De la BASE'!F166,'De la BASE'!F166+0.001)</f>
        <v>0.44169834528</v>
      </c>
      <c r="G170" s="15">
        <v>19876</v>
      </c>
    </row>
    <row r="171" spans="1:7" ht="12.75">
      <c r="A171" s="30" t="str">
        <f>'De la BASE'!A167</f>
        <v>456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0.24205440336</v>
      </c>
      <c r="F171" s="9">
        <f>IF('De la BASE'!F167&gt;0,'De la BASE'!F167,'De la BASE'!F167+0.001)</f>
        <v>0.24983831004</v>
      </c>
      <c r="G171" s="15">
        <v>19906</v>
      </c>
    </row>
    <row r="172" spans="1:7" ht="12.75">
      <c r="A172" s="30" t="str">
        <f>'De la BASE'!A168</f>
        <v>456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0.43389377765</v>
      </c>
      <c r="F172" s="9">
        <f>IF('De la BASE'!F168&gt;0,'De la BASE'!F168,'De la BASE'!F168+0.001)</f>
        <v>0.44805154044999995</v>
      </c>
      <c r="G172" s="15">
        <v>19937</v>
      </c>
    </row>
    <row r="173" spans="1:7" ht="12.75">
      <c r="A173" s="30" t="str">
        <f>'De la BASE'!A169</f>
        <v>456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0.51131491095</v>
      </c>
      <c r="F173" s="9">
        <f>IF('De la BASE'!F169&gt;0,'De la BASE'!F169,'De la BASE'!F169+0.001)</f>
        <v>0.531515005</v>
      </c>
      <c r="G173" s="15">
        <v>19968</v>
      </c>
    </row>
    <row r="174" spans="1:7" ht="12.75">
      <c r="A174" s="30" t="str">
        <f>'De la BASE'!A170</f>
        <v>456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0.68773260525</v>
      </c>
      <c r="F174" s="9">
        <f>IF('De la BASE'!F170&gt;0,'De la BASE'!F170,'De la BASE'!F170+0.001)</f>
        <v>0.7200900395100001</v>
      </c>
      <c r="G174" s="15">
        <v>19998</v>
      </c>
    </row>
    <row r="175" spans="1:7" ht="12.75">
      <c r="A175" s="30" t="str">
        <f>'De la BASE'!A171</f>
        <v>456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1.27378938592</v>
      </c>
      <c r="F175" s="9">
        <f>IF('De la BASE'!F171&gt;0,'De la BASE'!F171,'De la BASE'!F171+0.001)</f>
        <v>1.39755121576</v>
      </c>
      <c r="G175" s="15">
        <v>20029</v>
      </c>
    </row>
    <row r="176" spans="1:7" ht="12.75">
      <c r="A176" s="30" t="str">
        <f>'De la BASE'!A172</f>
        <v>456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1.95265672298</v>
      </c>
      <c r="F176" s="9">
        <f>IF('De la BASE'!F172&gt;0,'De la BASE'!F172,'De la BASE'!F172+0.001)</f>
        <v>2.06370828885</v>
      </c>
      <c r="G176" s="15">
        <v>20059</v>
      </c>
    </row>
    <row r="177" spans="1:7" ht="12.75">
      <c r="A177" s="30" t="str">
        <f>'De la BASE'!A173</f>
        <v>456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2.88987697922</v>
      </c>
      <c r="F177" s="9">
        <f>IF('De la BASE'!F173&gt;0,'De la BASE'!F173,'De la BASE'!F173+0.001)</f>
        <v>3.4412479000899996</v>
      </c>
      <c r="G177" s="15">
        <v>20090</v>
      </c>
    </row>
    <row r="178" spans="1:7" ht="12.75">
      <c r="A178" s="30" t="str">
        <f>'De la BASE'!A174</f>
        <v>456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13.35468830223</v>
      </c>
      <c r="F178" s="9">
        <f>IF('De la BASE'!F174&gt;0,'De la BASE'!F174,'De la BASE'!F174+0.001)</f>
        <v>17.088973375720002</v>
      </c>
      <c r="G178" s="15">
        <v>20121</v>
      </c>
    </row>
    <row r="179" spans="1:7" ht="12.75">
      <c r="A179" s="30" t="str">
        <f>'De la BASE'!A175</f>
        <v>456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3.75384160704</v>
      </c>
      <c r="F179" s="9">
        <f>IF('De la BASE'!F175&gt;0,'De la BASE'!F175,'De la BASE'!F175+0.001)</f>
        <v>4.71616701696</v>
      </c>
      <c r="G179" s="15">
        <v>20149</v>
      </c>
    </row>
    <row r="180" spans="1:7" ht="12.75">
      <c r="A180" s="30" t="str">
        <f>'De la BASE'!A176</f>
        <v>456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1.160103832</v>
      </c>
      <c r="F180" s="9">
        <f>IF('De la BASE'!F176&gt;0,'De la BASE'!F176,'De la BASE'!F176+0.001)</f>
        <v>1.278014872</v>
      </c>
      <c r="G180" s="15">
        <v>20180</v>
      </c>
    </row>
    <row r="181" spans="1:7" ht="12.75">
      <c r="A181" s="30" t="str">
        <f>'De la BASE'!A177</f>
        <v>456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0.58078142269</v>
      </c>
      <c r="F181" s="9">
        <f>IF('De la BASE'!F177&gt;0,'De la BASE'!F177,'De la BASE'!F177+0.001)</f>
        <v>0.68865232191</v>
      </c>
      <c r="G181" s="15">
        <v>20210</v>
      </c>
    </row>
    <row r="182" spans="1:7" ht="12.75">
      <c r="A182" s="30" t="str">
        <f>'De la BASE'!A178</f>
        <v>456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0.30469551609</v>
      </c>
      <c r="F182" s="9">
        <f>IF('De la BASE'!F178&gt;0,'De la BASE'!F178,'De la BASE'!F178+0.001)</f>
        <v>0.33030550399</v>
      </c>
      <c r="G182" s="15">
        <v>20241</v>
      </c>
    </row>
    <row r="183" spans="1:7" ht="12.75">
      <c r="A183" s="30" t="str">
        <f>'De la BASE'!A179</f>
        <v>456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0.4664071188</v>
      </c>
      <c r="F183" s="9">
        <f>IF('De la BASE'!F179&gt;0,'De la BASE'!F179,'De la BASE'!F179+0.001)</f>
        <v>0.5019651462</v>
      </c>
      <c r="G183" s="15">
        <v>20271</v>
      </c>
    </row>
    <row r="184" spans="1:7" ht="12.75">
      <c r="A184" s="30" t="str">
        <f>'De la BASE'!A180</f>
        <v>456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0.34970891256</v>
      </c>
      <c r="F184" s="9">
        <f>IF('De la BASE'!F180&gt;0,'De la BASE'!F180,'De la BASE'!F180+0.001)</f>
        <v>0.35940886703999997</v>
      </c>
      <c r="G184" s="15">
        <v>20302</v>
      </c>
    </row>
    <row r="185" spans="1:7" ht="12.75">
      <c r="A185" s="30" t="str">
        <f>'De la BASE'!A181</f>
        <v>456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0.41228895521</v>
      </c>
      <c r="F185" s="9">
        <f>IF('De la BASE'!F181&gt;0,'De la BASE'!F181,'De la BASE'!F181+0.001)</f>
        <v>0.42026359650999995</v>
      </c>
      <c r="G185" s="15">
        <v>20333</v>
      </c>
    </row>
    <row r="186" spans="1:7" ht="12.75">
      <c r="A186" s="30" t="str">
        <f>'De la BASE'!A182</f>
        <v>456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1.03786747872</v>
      </c>
      <c r="F186" s="9">
        <f>IF('De la BASE'!F182&gt;0,'De la BASE'!F182,'De la BASE'!F182+0.001)</f>
        <v>1.13859862864</v>
      </c>
      <c r="G186" s="15">
        <v>20363</v>
      </c>
    </row>
    <row r="187" spans="1:7" ht="12.75">
      <c r="A187" s="30" t="str">
        <f>'De la BASE'!A183</f>
        <v>456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2.38049503725</v>
      </c>
      <c r="F187" s="9">
        <f>IF('De la BASE'!F183&gt;0,'De la BASE'!F183,'De la BASE'!F183+0.001)</f>
        <v>2.5695373725099997</v>
      </c>
      <c r="G187" s="15">
        <v>20394</v>
      </c>
    </row>
    <row r="188" spans="1:7" ht="12.75">
      <c r="A188" s="30" t="str">
        <f>'De la BASE'!A184</f>
        <v>456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4.70648530548</v>
      </c>
      <c r="F188" s="9">
        <f>IF('De la BASE'!F184&gt;0,'De la BASE'!F184,'De la BASE'!F184+0.001)</f>
        <v>5.71021106208</v>
      </c>
      <c r="G188" s="15">
        <v>20424</v>
      </c>
    </row>
    <row r="189" spans="1:7" ht="12.75">
      <c r="A189" s="30" t="str">
        <f>'De la BASE'!A185</f>
        <v>456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14.0366646954</v>
      </c>
      <c r="F189" s="9">
        <f>IF('De la BASE'!F185&gt;0,'De la BASE'!F185,'De la BASE'!F185+0.001)</f>
        <v>16.4747512125</v>
      </c>
      <c r="G189" s="15">
        <v>20455</v>
      </c>
    </row>
    <row r="190" spans="1:7" ht="12.75">
      <c r="A190" s="30" t="str">
        <f>'De la BASE'!A186</f>
        <v>456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2.47715799223</v>
      </c>
      <c r="F190" s="9">
        <f>IF('De la BASE'!F186&gt;0,'De la BASE'!F186,'De la BASE'!F186+0.001)</f>
        <v>2.55340552515</v>
      </c>
      <c r="G190" s="15">
        <v>20486</v>
      </c>
    </row>
    <row r="191" spans="1:7" ht="12.75">
      <c r="A191" s="30" t="str">
        <f>'De la BASE'!A187</f>
        <v>456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1.798077369</v>
      </c>
      <c r="F191" s="9">
        <f>IF('De la BASE'!F187&gt;0,'De la BASE'!F187,'De la BASE'!F187+0.001)</f>
        <v>2.29887048384</v>
      </c>
      <c r="G191" s="15">
        <v>20515</v>
      </c>
    </row>
    <row r="192" spans="1:7" ht="12.75">
      <c r="A192" s="30" t="str">
        <f>'De la BASE'!A188</f>
        <v>456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20.75882429032</v>
      </c>
      <c r="F192" s="9">
        <f>IF('De la BASE'!F188&gt;0,'De la BASE'!F188,'De la BASE'!F188+0.001)</f>
        <v>24.492837494</v>
      </c>
      <c r="G192" s="15">
        <v>20546</v>
      </c>
    </row>
    <row r="193" spans="1:7" ht="12.75">
      <c r="A193" s="30" t="str">
        <f>'De la BASE'!A189</f>
        <v>456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3.6375173172</v>
      </c>
      <c r="F193" s="9">
        <f>IF('De la BASE'!F189&gt;0,'De la BASE'!F189,'De la BASE'!F189+0.001)</f>
        <v>4.33492269912</v>
      </c>
      <c r="G193" s="15">
        <v>20576</v>
      </c>
    </row>
    <row r="194" spans="1:7" ht="12.75">
      <c r="A194" s="30" t="str">
        <f>'De la BASE'!A190</f>
        <v>456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1.28196137446</v>
      </c>
      <c r="F194" s="9">
        <f>IF('De la BASE'!F190&gt;0,'De la BASE'!F190,'De la BASE'!F190+0.001)</f>
        <v>1.43371359638</v>
      </c>
      <c r="G194" s="15">
        <v>20607</v>
      </c>
    </row>
    <row r="195" spans="1:7" ht="12.75">
      <c r="A195" s="30" t="str">
        <f>'De la BASE'!A191</f>
        <v>456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0.45196238703</v>
      </c>
      <c r="F195" s="9">
        <f>IF('De la BASE'!F191&gt;0,'De la BASE'!F191,'De la BASE'!F191+0.001)</f>
        <v>0.47786590236000004</v>
      </c>
      <c r="G195" s="15">
        <v>20637</v>
      </c>
    </row>
    <row r="196" spans="1:7" ht="12.75">
      <c r="A196" s="30" t="str">
        <f>'De la BASE'!A192</f>
        <v>456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0.34799269272</v>
      </c>
      <c r="F196" s="9">
        <f>IF('De la BASE'!F192&gt;0,'De la BASE'!F192,'De la BASE'!F192+0.001)</f>
        <v>0.35863608612</v>
      </c>
      <c r="G196" s="15">
        <v>20668</v>
      </c>
    </row>
    <row r="197" spans="1:7" ht="12.75">
      <c r="A197" s="30" t="str">
        <f>'De la BASE'!A193</f>
        <v>456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0.54849511018</v>
      </c>
      <c r="F197" s="9">
        <f>IF('De la BASE'!F193&gt;0,'De la BASE'!F193,'De la BASE'!F193+0.001)</f>
        <v>0.5802658653499999</v>
      </c>
      <c r="G197" s="15">
        <v>20699</v>
      </c>
    </row>
    <row r="198" spans="1:7" ht="12.75">
      <c r="A198" s="30" t="str">
        <f>'De la BASE'!A194</f>
        <v>456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0.79095351315</v>
      </c>
      <c r="F198" s="9">
        <f>IF('De la BASE'!F194&gt;0,'De la BASE'!F194,'De la BASE'!F194+0.001)</f>
        <v>0.83103803642</v>
      </c>
      <c r="G198" s="15">
        <v>20729</v>
      </c>
    </row>
    <row r="199" spans="1:7" ht="12.75">
      <c r="A199" s="30" t="str">
        <f>'De la BASE'!A195</f>
        <v>456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1.7682831342</v>
      </c>
      <c r="F199" s="9">
        <f>IF('De la BASE'!F195&gt;0,'De la BASE'!F195,'De la BASE'!F195+0.001)</f>
        <v>1.8388554228</v>
      </c>
      <c r="G199" s="15">
        <v>20760</v>
      </c>
    </row>
    <row r="200" spans="1:7" ht="12.75">
      <c r="A200" s="30" t="str">
        <f>'De la BASE'!A196</f>
        <v>456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1.93981935744</v>
      </c>
      <c r="F200" s="9">
        <f>IF('De la BASE'!F196&gt;0,'De la BASE'!F196,'De la BASE'!F196+0.001)</f>
        <v>2.00373677568</v>
      </c>
      <c r="G200" s="15">
        <v>20790</v>
      </c>
    </row>
    <row r="201" spans="1:7" ht="12.75">
      <c r="A201" s="30" t="str">
        <f>'De la BASE'!A197</f>
        <v>456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3.7390783936</v>
      </c>
      <c r="F201" s="9">
        <f>IF('De la BASE'!F197&gt;0,'De la BASE'!F197,'De la BASE'!F197+0.001)</f>
        <v>3.7548773152</v>
      </c>
      <c r="G201" s="15">
        <v>20821</v>
      </c>
    </row>
    <row r="202" spans="1:7" ht="12.75">
      <c r="A202" s="30" t="str">
        <f>'De la BASE'!A198</f>
        <v>456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2.27003950755</v>
      </c>
      <c r="F202" s="9">
        <f>IF('De la BASE'!F198&gt;0,'De la BASE'!F198,'De la BASE'!F198+0.001)</f>
        <v>2.5004444466</v>
      </c>
      <c r="G202" s="15">
        <v>20852</v>
      </c>
    </row>
    <row r="203" spans="1:7" ht="12.75">
      <c r="A203" s="30" t="str">
        <f>'De la BASE'!A199</f>
        <v>456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1.76865291999</v>
      </c>
      <c r="F203" s="9">
        <f>IF('De la BASE'!F199&gt;0,'De la BASE'!F199,'De la BASE'!F199+0.001)</f>
        <v>1.90842591005</v>
      </c>
      <c r="G203" s="15">
        <v>20880</v>
      </c>
    </row>
    <row r="204" spans="1:7" ht="12.75">
      <c r="A204" s="30" t="str">
        <f>'De la BASE'!A200</f>
        <v>456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0.90593677311</v>
      </c>
      <c r="F204" s="9">
        <f>IF('De la BASE'!F200&gt;0,'De la BASE'!F200,'De la BASE'!F200+0.001)</f>
        <v>1.03160066691</v>
      </c>
      <c r="G204" s="15">
        <v>20911</v>
      </c>
    </row>
    <row r="205" spans="1:7" ht="12.75">
      <c r="A205" s="30" t="str">
        <f>'De la BASE'!A201</f>
        <v>456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0.96237393094</v>
      </c>
      <c r="F205" s="9">
        <f>IF('De la BASE'!F201&gt;0,'De la BASE'!F201,'De la BASE'!F201+0.001)</f>
        <v>1.13648990126</v>
      </c>
      <c r="G205" s="15">
        <v>20941</v>
      </c>
    </row>
    <row r="206" spans="1:7" ht="12.75">
      <c r="A206" s="30" t="str">
        <f>'De la BASE'!A202</f>
        <v>456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0.512654079</v>
      </c>
      <c r="F206" s="9">
        <f>IF('De la BASE'!F202&gt;0,'De la BASE'!F202,'De la BASE'!F202+0.001)</f>
        <v>0.5889937935</v>
      </c>
      <c r="G206" s="15">
        <v>20972</v>
      </c>
    </row>
    <row r="207" spans="1:7" ht="12.75">
      <c r="A207" s="30" t="str">
        <f>'De la BASE'!A203</f>
        <v>456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0.54911467849</v>
      </c>
      <c r="F207" s="9">
        <f>IF('De la BASE'!F203&gt;0,'De la BASE'!F203,'De la BASE'!F203+0.001)</f>
        <v>0.56563532151</v>
      </c>
      <c r="G207" s="15">
        <v>21002</v>
      </c>
    </row>
    <row r="208" spans="1:7" ht="12.75">
      <c r="A208" s="30" t="str">
        <f>'De la BASE'!A204</f>
        <v>456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0.67197010744</v>
      </c>
      <c r="F208" s="9">
        <f>IF('De la BASE'!F204&gt;0,'De la BASE'!F204,'De la BASE'!F204+0.001)</f>
        <v>0.68472282593</v>
      </c>
      <c r="G208" s="15">
        <v>21033</v>
      </c>
    </row>
    <row r="209" spans="1:7" ht="12.75">
      <c r="A209" s="30" t="str">
        <f>'De la BASE'!A205</f>
        <v>456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0.70936390382</v>
      </c>
      <c r="F209" s="9">
        <f>IF('De la BASE'!F205&gt;0,'De la BASE'!F205,'De la BASE'!F205+0.001)</f>
        <v>0.74555594009</v>
      </c>
      <c r="G209" s="15">
        <v>21064</v>
      </c>
    </row>
    <row r="210" spans="1:7" ht="12.75">
      <c r="A210" s="30" t="str">
        <f>'De la BASE'!A206</f>
        <v>456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0.250252671</v>
      </c>
      <c r="F210" s="9">
        <f>IF('De la BASE'!F206&gt;0,'De la BASE'!F206,'De la BASE'!F206+0.001)</f>
        <v>0.2666041005</v>
      </c>
      <c r="G210" s="15">
        <v>21094</v>
      </c>
    </row>
    <row r="211" spans="1:7" ht="12.75">
      <c r="A211" s="30" t="str">
        <f>'De la BASE'!A207</f>
        <v>456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0.60189791985</v>
      </c>
      <c r="F211" s="9">
        <f>IF('De la BASE'!F207&gt;0,'De la BASE'!F207,'De la BASE'!F207+0.001)</f>
        <v>0.61811065845</v>
      </c>
      <c r="G211" s="15">
        <v>21125</v>
      </c>
    </row>
    <row r="212" spans="1:7" ht="12.75">
      <c r="A212" s="30" t="str">
        <f>'De la BASE'!A208</f>
        <v>456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0.73210260474</v>
      </c>
      <c r="F212" s="9">
        <f>IF('De la BASE'!F208&gt;0,'De la BASE'!F208,'De la BASE'!F208+0.001)</f>
        <v>0.73846871514</v>
      </c>
      <c r="G212" s="15">
        <v>21155</v>
      </c>
    </row>
    <row r="213" spans="1:7" ht="12.75">
      <c r="A213" s="30" t="str">
        <f>'De la BASE'!A209</f>
        <v>456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1.24844222328</v>
      </c>
      <c r="F213" s="9">
        <f>IF('De la BASE'!F209&gt;0,'De la BASE'!F209,'De la BASE'!F209+0.001)</f>
        <v>1.37008666746</v>
      </c>
      <c r="G213" s="15">
        <v>21186</v>
      </c>
    </row>
    <row r="214" spans="1:7" ht="12.75">
      <c r="A214" s="30" t="str">
        <f>'De la BASE'!A210</f>
        <v>456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1.28766440572</v>
      </c>
      <c r="F214" s="9">
        <f>IF('De la BASE'!F210&gt;0,'De la BASE'!F210,'De la BASE'!F210+0.001)</f>
        <v>1.4256111007599999</v>
      </c>
      <c r="G214" s="15">
        <v>21217</v>
      </c>
    </row>
    <row r="215" spans="1:7" ht="12.75">
      <c r="A215" s="30" t="str">
        <f>'De la BASE'!A211</f>
        <v>456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0.9285833321</v>
      </c>
      <c r="F215" s="9">
        <f>IF('De la BASE'!F211&gt;0,'De la BASE'!F211,'De la BASE'!F211+0.001)</f>
        <v>1.1436666648</v>
      </c>
      <c r="G215" s="15">
        <v>21245</v>
      </c>
    </row>
    <row r="216" spans="1:7" ht="12.75">
      <c r="A216" s="30" t="str">
        <f>'De la BASE'!A212</f>
        <v>456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0.49485435048</v>
      </c>
      <c r="F216" s="9">
        <f>IF('De la BASE'!F212&gt;0,'De la BASE'!F212,'De la BASE'!F212+0.001)</f>
        <v>0.59214290499</v>
      </c>
      <c r="G216" s="15">
        <v>21276</v>
      </c>
    </row>
    <row r="217" spans="1:7" ht="12.75">
      <c r="A217" s="30" t="str">
        <f>'De la BASE'!A213</f>
        <v>456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0.94084228812</v>
      </c>
      <c r="F217" s="9">
        <f>IF('De la BASE'!F213&gt;0,'De la BASE'!F213,'De la BASE'!F213+0.001)</f>
        <v>1.12094104008</v>
      </c>
      <c r="G217" s="15">
        <v>21306</v>
      </c>
    </row>
    <row r="218" spans="1:7" ht="12.75">
      <c r="A218" s="30" t="str">
        <f>'De la BASE'!A214</f>
        <v>456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1.439862697</v>
      </c>
      <c r="F218" s="9">
        <f>IF('De la BASE'!F214&gt;0,'De la BASE'!F214,'De la BASE'!F214+0.001)</f>
        <v>1.6281863717</v>
      </c>
      <c r="G218" s="15">
        <v>21337</v>
      </c>
    </row>
    <row r="219" spans="1:7" ht="12.75">
      <c r="A219" s="30" t="str">
        <f>'De la BASE'!A215</f>
        <v>456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0.8674521943</v>
      </c>
      <c r="F219" s="9">
        <f>IF('De la BASE'!F215&gt;0,'De la BASE'!F215,'De la BASE'!F215+0.001)</f>
        <v>0.9187718825</v>
      </c>
      <c r="G219" s="15">
        <v>21367</v>
      </c>
    </row>
    <row r="220" spans="1:7" ht="12.75">
      <c r="A220" s="30" t="str">
        <f>'De la BASE'!A216</f>
        <v>456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1.12825917048</v>
      </c>
      <c r="F220" s="9">
        <f>IF('De la BASE'!F216&gt;0,'De la BASE'!F216,'De la BASE'!F216+0.001)</f>
        <v>1.1454459132600001</v>
      </c>
      <c r="G220" s="15">
        <v>21398</v>
      </c>
    </row>
    <row r="221" spans="1:7" ht="12.75">
      <c r="A221" s="30" t="str">
        <f>'De la BASE'!A217</f>
        <v>456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1.7110384775</v>
      </c>
      <c r="F221" s="9">
        <f>IF('De la BASE'!F217&gt;0,'De la BASE'!F217,'De la BASE'!F217+0.001)</f>
        <v>1.9118995174</v>
      </c>
      <c r="G221" s="15">
        <v>21429</v>
      </c>
    </row>
    <row r="222" spans="1:7" ht="12.75">
      <c r="A222" s="30" t="str">
        <f>'De la BASE'!A218</f>
        <v>456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1.97078870736</v>
      </c>
      <c r="F222" s="9">
        <f>IF('De la BASE'!F218&gt;0,'De la BASE'!F218,'De la BASE'!F218+0.001)</f>
        <v>2.0856085694399997</v>
      </c>
      <c r="G222" s="15">
        <v>21459</v>
      </c>
    </row>
    <row r="223" spans="1:7" ht="12.75">
      <c r="A223" s="30" t="str">
        <f>'De la BASE'!A219</f>
        <v>456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0.92138748674</v>
      </c>
      <c r="F223" s="9">
        <f>IF('De la BASE'!F219&gt;0,'De la BASE'!F219,'De la BASE'!F219+0.001)</f>
        <v>0.94789101826</v>
      </c>
      <c r="G223" s="15">
        <v>21490</v>
      </c>
    </row>
    <row r="224" spans="1:7" ht="12.75">
      <c r="A224" s="30" t="str">
        <f>'De la BASE'!A220</f>
        <v>456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5.76566845848</v>
      </c>
      <c r="F224" s="9">
        <f>IF('De la BASE'!F220&gt;0,'De la BASE'!F220,'De la BASE'!F220+0.001)</f>
        <v>7.387302675200001</v>
      </c>
      <c r="G224" s="15">
        <v>21520</v>
      </c>
    </row>
    <row r="225" spans="1:7" ht="12.75">
      <c r="A225" s="30" t="str">
        <f>'De la BASE'!A221</f>
        <v>456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3.65002927762</v>
      </c>
      <c r="F225" s="9">
        <f>IF('De la BASE'!F221&gt;0,'De la BASE'!F221,'De la BASE'!F221+0.001)</f>
        <v>4.12328432274</v>
      </c>
      <c r="G225" s="15">
        <v>21551</v>
      </c>
    </row>
    <row r="226" spans="1:7" ht="12.75">
      <c r="A226" s="30" t="str">
        <f>'De la BASE'!A222</f>
        <v>456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1.20110520546</v>
      </c>
      <c r="F226" s="9">
        <f>IF('De la BASE'!F222&gt;0,'De la BASE'!F222,'De la BASE'!F222+0.001)</f>
        <v>1.29872768931</v>
      </c>
      <c r="G226" s="15">
        <v>21582</v>
      </c>
    </row>
    <row r="227" spans="1:7" ht="12.75">
      <c r="A227" s="30" t="str">
        <f>'De la BASE'!A223</f>
        <v>456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2.06551100459</v>
      </c>
      <c r="F227" s="9">
        <f>IF('De la BASE'!F223&gt;0,'De la BASE'!F223,'De la BASE'!F223+0.001)</f>
        <v>2.59868384248</v>
      </c>
      <c r="G227" s="15">
        <v>21610</v>
      </c>
    </row>
    <row r="228" spans="1:7" ht="12.75">
      <c r="A228" s="30" t="str">
        <f>'De la BASE'!A224</f>
        <v>456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2.17387302803</v>
      </c>
      <c r="F228" s="9">
        <f>IF('De la BASE'!F224&gt;0,'De la BASE'!F224,'De la BASE'!F224+0.001)</f>
        <v>2.75715550825</v>
      </c>
      <c r="G228" s="15">
        <v>21641</v>
      </c>
    </row>
    <row r="229" spans="1:7" ht="12.75">
      <c r="A229" s="30" t="str">
        <f>'De la BASE'!A225</f>
        <v>456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2.39086649284</v>
      </c>
      <c r="F229" s="9">
        <f>IF('De la BASE'!F225&gt;0,'De la BASE'!F225,'De la BASE'!F225+0.001)</f>
        <v>3.02225729668</v>
      </c>
      <c r="G229" s="15">
        <v>21671</v>
      </c>
    </row>
    <row r="230" spans="1:7" ht="12.75">
      <c r="A230" s="30" t="str">
        <f>'De la BASE'!A226</f>
        <v>456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0.58186827196</v>
      </c>
      <c r="F230" s="9">
        <f>IF('De la BASE'!F226&gt;0,'De la BASE'!F226,'De la BASE'!F226+0.001)</f>
        <v>0.61198017744</v>
      </c>
      <c r="G230" s="15">
        <v>21702</v>
      </c>
    </row>
    <row r="231" spans="1:7" ht="12.75">
      <c r="A231" s="30" t="str">
        <f>'De la BASE'!A227</f>
        <v>456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0.15760998603</v>
      </c>
      <c r="F231" s="9">
        <f>IF('De la BASE'!F227&gt;0,'De la BASE'!F227,'De la BASE'!F227+0.001)</f>
        <v>0.16849860363000002</v>
      </c>
      <c r="G231" s="15">
        <v>21732</v>
      </c>
    </row>
    <row r="232" spans="1:7" ht="12.75">
      <c r="A232" s="30" t="str">
        <f>'De la BASE'!A228</f>
        <v>456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0.84634566562</v>
      </c>
      <c r="F232" s="9">
        <f>IF('De la BASE'!F228&gt;0,'De la BASE'!F228,'De la BASE'!F228+0.001)</f>
        <v>0.92581474216</v>
      </c>
      <c r="G232" s="15">
        <v>21763</v>
      </c>
    </row>
    <row r="233" spans="1:7" ht="12.75">
      <c r="A233" s="30" t="str">
        <f>'De la BASE'!A229</f>
        <v>456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2.73311495925</v>
      </c>
      <c r="F233" s="9">
        <f>IF('De la BASE'!F229&gt;0,'De la BASE'!F229,'De la BASE'!F229+0.001)</f>
        <v>3.13609979163</v>
      </c>
      <c r="G233" s="15">
        <v>21794</v>
      </c>
    </row>
    <row r="234" spans="1:7" ht="12.75">
      <c r="A234" s="30" t="str">
        <f>'De la BASE'!A230</f>
        <v>456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1.69273645047</v>
      </c>
      <c r="F234" s="9">
        <f>IF('De la BASE'!F230&gt;0,'De la BASE'!F230,'De la BASE'!F230+0.001)</f>
        <v>1.8317534535</v>
      </c>
      <c r="G234" s="15">
        <v>21824</v>
      </c>
    </row>
    <row r="235" spans="1:7" ht="12.75">
      <c r="A235" s="30" t="str">
        <f>'De la BASE'!A231</f>
        <v>456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2.2032976815</v>
      </c>
      <c r="F235" s="9">
        <f>IF('De la BASE'!F231&gt;0,'De la BASE'!F231,'De la BASE'!F231+0.001)</f>
        <v>2.7941240119</v>
      </c>
      <c r="G235" s="15">
        <v>21855</v>
      </c>
    </row>
    <row r="236" spans="1:7" ht="12.75">
      <c r="A236" s="30" t="str">
        <f>'De la BASE'!A232</f>
        <v>456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10.45375835763</v>
      </c>
      <c r="F236" s="9">
        <f>IF('De la BASE'!F232&gt;0,'De la BASE'!F232,'De la BASE'!F232+0.001)</f>
        <v>12.99257838486</v>
      </c>
      <c r="G236" s="15">
        <v>21885</v>
      </c>
    </row>
    <row r="237" spans="1:7" ht="12.75">
      <c r="A237" s="30" t="str">
        <f>'De la BASE'!A233</f>
        <v>456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11.05423637536</v>
      </c>
      <c r="F237" s="9">
        <f>IF('De la BASE'!F233&gt;0,'De la BASE'!F233,'De la BASE'!F233+0.001)</f>
        <v>14.36270646768</v>
      </c>
      <c r="G237" s="15">
        <v>21916</v>
      </c>
    </row>
    <row r="238" spans="1:7" ht="12.75">
      <c r="A238" s="30" t="str">
        <f>'De la BASE'!A234</f>
        <v>456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23.431287796</v>
      </c>
      <c r="F238" s="9">
        <f>IF('De la BASE'!F234&gt;0,'De la BASE'!F234,'De la BASE'!F234+0.001)</f>
        <v>31.763743384</v>
      </c>
      <c r="G238" s="15">
        <v>21947</v>
      </c>
    </row>
    <row r="239" spans="1:7" ht="12.75">
      <c r="A239" s="30" t="str">
        <f>'De la BASE'!A235</f>
        <v>456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12.22357342735</v>
      </c>
      <c r="F239" s="9">
        <f>IF('De la BASE'!F235&gt;0,'De la BASE'!F235,'De la BASE'!F235+0.001)</f>
        <v>15.11576187524</v>
      </c>
      <c r="G239" s="15">
        <v>21976</v>
      </c>
    </row>
    <row r="240" spans="1:7" ht="12.75">
      <c r="A240" s="30" t="str">
        <f>'De la BASE'!A236</f>
        <v>456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2.7099107493</v>
      </c>
      <c r="F240" s="9">
        <f>IF('De la BASE'!F236&gt;0,'De la BASE'!F236,'De la BASE'!F236+0.001)</f>
        <v>2.80886505495</v>
      </c>
      <c r="G240" s="15">
        <v>22007</v>
      </c>
    </row>
    <row r="241" spans="1:7" ht="12.75">
      <c r="A241" s="30" t="str">
        <f>'De la BASE'!A237</f>
        <v>456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1.0320522333</v>
      </c>
      <c r="F241" s="9">
        <f>IF('De la BASE'!F237&gt;0,'De la BASE'!F237,'De la BASE'!F237+0.001)</f>
        <v>1.29409937052</v>
      </c>
      <c r="G241" s="15">
        <v>22037</v>
      </c>
    </row>
    <row r="242" spans="1:7" ht="12.75">
      <c r="A242" s="30" t="str">
        <f>'De la BASE'!A238</f>
        <v>456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0.82920520881</v>
      </c>
      <c r="F242" s="9">
        <f>IF('De la BASE'!F238&gt;0,'De la BASE'!F238,'De la BASE'!F238+0.001)</f>
        <v>0.88779780837</v>
      </c>
      <c r="G242" s="15">
        <v>22068</v>
      </c>
    </row>
    <row r="243" spans="1:7" ht="12.75">
      <c r="A243" s="30" t="str">
        <f>'De la BASE'!A239</f>
        <v>456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0.63377999475</v>
      </c>
      <c r="F243" s="9">
        <f>IF('De la BASE'!F239&gt;0,'De la BASE'!F239,'De la BASE'!F239+0.001)</f>
        <v>0.64800140106</v>
      </c>
      <c r="G243" s="15">
        <v>22098</v>
      </c>
    </row>
    <row r="244" spans="1:7" ht="12.75">
      <c r="A244" s="30" t="str">
        <f>'De la BASE'!A240</f>
        <v>456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0.6716782391</v>
      </c>
      <c r="F244" s="9">
        <f>IF('De la BASE'!F240&gt;0,'De la BASE'!F240,'De la BASE'!F240+0.001)</f>
        <v>0.69603298365</v>
      </c>
      <c r="G244" s="15">
        <v>22129</v>
      </c>
    </row>
    <row r="245" spans="1:7" ht="12.75">
      <c r="A245" s="30" t="str">
        <f>'De la BASE'!A241</f>
        <v>456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0.77567714802</v>
      </c>
      <c r="F245" s="9">
        <f>IF('De la BASE'!F241&gt;0,'De la BASE'!F241,'De la BASE'!F241+0.001)</f>
        <v>0.8218915581</v>
      </c>
      <c r="G245" s="15">
        <v>22160</v>
      </c>
    </row>
    <row r="246" spans="1:7" ht="12.75">
      <c r="A246" s="30" t="str">
        <f>'De la BASE'!A242</f>
        <v>456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5.05612926873</v>
      </c>
      <c r="F246" s="9">
        <f>IF('De la BASE'!F242&gt;0,'De la BASE'!F242,'De la BASE'!F242+0.001)</f>
        <v>6.42298115051</v>
      </c>
      <c r="G246" s="15">
        <v>22190</v>
      </c>
    </row>
    <row r="247" spans="1:7" ht="12.75">
      <c r="A247" s="30" t="str">
        <f>'De la BASE'!A243</f>
        <v>456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7.03232106632</v>
      </c>
      <c r="F247" s="9">
        <f>IF('De la BASE'!F243&gt;0,'De la BASE'!F243,'De la BASE'!F243+0.001)</f>
        <v>8.09091046984</v>
      </c>
      <c r="G247" s="15">
        <v>22221</v>
      </c>
    </row>
    <row r="248" spans="1:7" ht="12.75">
      <c r="A248" s="30" t="str">
        <f>'De la BASE'!A244</f>
        <v>456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6.87167459604</v>
      </c>
      <c r="F248" s="9">
        <f>IF('De la BASE'!F244&gt;0,'De la BASE'!F244,'De la BASE'!F244+0.001)</f>
        <v>8.39523172906</v>
      </c>
      <c r="G248" s="15">
        <v>22251</v>
      </c>
    </row>
    <row r="249" spans="1:7" ht="12.75">
      <c r="A249" s="30" t="str">
        <f>'De la BASE'!A245</f>
        <v>456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10.01891776392</v>
      </c>
      <c r="F249" s="9">
        <f>IF('De la BASE'!F245&gt;0,'De la BASE'!F245,'De la BASE'!F245+0.001)</f>
        <v>11.55942054072</v>
      </c>
      <c r="G249" s="15">
        <v>22282</v>
      </c>
    </row>
    <row r="250" spans="1:7" ht="12.75">
      <c r="A250" s="30" t="str">
        <f>'De la BASE'!A246</f>
        <v>456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5.05019348652</v>
      </c>
      <c r="F250" s="9">
        <f>IF('De la BASE'!F246&gt;0,'De la BASE'!F246,'De la BASE'!F246+0.001)</f>
        <v>5.74229524716</v>
      </c>
      <c r="G250" s="15">
        <v>22313</v>
      </c>
    </row>
    <row r="251" spans="1:7" ht="12.75">
      <c r="A251" s="30" t="str">
        <f>'De la BASE'!A247</f>
        <v>456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3.2373317732</v>
      </c>
      <c r="F251" s="9">
        <f>IF('De la BASE'!F247&gt;0,'De la BASE'!F247,'De la BASE'!F247+0.001)</f>
        <v>3.7304655290000004</v>
      </c>
      <c r="G251" s="15">
        <v>22341</v>
      </c>
    </row>
    <row r="252" spans="1:7" ht="12.75">
      <c r="A252" s="30" t="str">
        <f>'De la BASE'!A248</f>
        <v>456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1.6381502633</v>
      </c>
      <c r="F252" s="9">
        <f>IF('De la BASE'!F248&gt;0,'De la BASE'!F248,'De la BASE'!F248+0.001)</f>
        <v>2.0231481081</v>
      </c>
      <c r="G252" s="15">
        <v>22372</v>
      </c>
    </row>
    <row r="253" spans="1:7" ht="12.75">
      <c r="A253" s="30" t="str">
        <f>'De la BASE'!A249</f>
        <v>456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1.34784097707</v>
      </c>
      <c r="F253" s="9">
        <f>IF('De la BASE'!F249&gt;0,'De la BASE'!F249,'De la BASE'!F249+0.001)</f>
        <v>1.59474362172</v>
      </c>
      <c r="G253" s="15">
        <v>22402</v>
      </c>
    </row>
    <row r="254" spans="1:7" ht="12.75">
      <c r="A254" s="30" t="str">
        <f>'De la BASE'!A250</f>
        <v>456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0.79536147323</v>
      </c>
      <c r="F254" s="9">
        <f>IF('De la BASE'!F250&gt;0,'De la BASE'!F250,'De la BASE'!F250+0.001)</f>
        <v>0.9342709848899999</v>
      </c>
      <c r="G254" s="15">
        <v>22433</v>
      </c>
    </row>
    <row r="255" spans="1:7" ht="12.75">
      <c r="A255" s="30" t="str">
        <f>'De la BASE'!A251</f>
        <v>456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0.2424242432</v>
      </c>
      <c r="F255" s="9">
        <f>IF('De la BASE'!F251&gt;0,'De la BASE'!F251,'De la BASE'!F251+0.001)</f>
        <v>0.253113816</v>
      </c>
      <c r="G255" s="15">
        <v>22463</v>
      </c>
    </row>
    <row r="256" spans="1:7" ht="12.75">
      <c r="A256" s="30" t="str">
        <f>'De la BASE'!A252</f>
        <v>456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0.45768213425</v>
      </c>
      <c r="F256" s="9">
        <f>IF('De la BASE'!F252&gt;0,'De la BASE'!F252,'De la BASE'!F252+0.001)</f>
        <v>0.5130560232</v>
      </c>
      <c r="G256" s="15">
        <v>22494</v>
      </c>
    </row>
    <row r="257" spans="1:7" ht="12.75">
      <c r="A257" s="30" t="str">
        <f>'De la BASE'!A253</f>
        <v>456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0.86797239132</v>
      </c>
      <c r="F257" s="9">
        <f>IF('De la BASE'!F253&gt;0,'De la BASE'!F253,'De la BASE'!F253+0.001)</f>
        <v>0.94070750755</v>
      </c>
      <c r="G257" s="15">
        <v>22525</v>
      </c>
    </row>
    <row r="258" spans="1:7" ht="12.75">
      <c r="A258" s="30" t="str">
        <f>'De la BASE'!A254</f>
        <v>456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1.39136530755</v>
      </c>
      <c r="F258" s="9">
        <f>IF('De la BASE'!F254&gt;0,'De la BASE'!F254,'De la BASE'!F254+0.001)</f>
        <v>1.5346741191900002</v>
      </c>
      <c r="G258" s="15">
        <v>22555</v>
      </c>
    </row>
    <row r="259" spans="1:7" ht="12.75">
      <c r="A259" s="30" t="str">
        <f>'De la BASE'!A255</f>
        <v>456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6.35596610415</v>
      </c>
      <c r="F259" s="9">
        <f>IF('De la BASE'!F255&gt;0,'De la BASE'!F255,'De la BASE'!F255+0.001)</f>
        <v>8.61157879075</v>
      </c>
      <c r="G259" s="15">
        <v>22586</v>
      </c>
    </row>
    <row r="260" spans="1:7" ht="12.75">
      <c r="A260" s="30" t="str">
        <f>'De la BASE'!A256</f>
        <v>456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4.15397128308</v>
      </c>
      <c r="F260" s="9">
        <f>IF('De la BASE'!F256&gt;0,'De la BASE'!F256,'De la BASE'!F256+0.001)</f>
        <v>4.88408434452</v>
      </c>
      <c r="G260" s="15">
        <v>22616</v>
      </c>
    </row>
    <row r="261" spans="1:7" ht="12.75">
      <c r="A261" s="30" t="str">
        <f>'De la BASE'!A257</f>
        <v>456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6.52959357102</v>
      </c>
      <c r="F261" s="9">
        <f>IF('De la BASE'!F257&gt;0,'De la BASE'!F257,'De la BASE'!F257+0.001)</f>
        <v>8.271253393</v>
      </c>
      <c r="G261" s="15">
        <v>22647</v>
      </c>
    </row>
    <row r="262" spans="1:7" ht="12.75">
      <c r="A262" s="30" t="str">
        <f>'De la BASE'!A258</f>
        <v>456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2.05110926456</v>
      </c>
      <c r="F262" s="9">
        <f>IF('De la BASE'!F258&gt;0,'De la BASE'!F258,'De la BASE'!F258+0.001)</f>
        <v>2.4356192025</v>
      </c>
      <c r="G262" s="15">
        <v>22678</v>
      </c>
    </row>
    <row r="263" spans="1:7" ht="12.75">
      <c r="A263" s="30" t="str">
        <f>'De la BASE'!A259</f>
        <v>456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7.82195944635</v>
      </c>
      <c r="F263" s="9">
        <f>IF('De la BASE'!F259&gt;0,'De la BASE'!F259,'De la BASE'!F259+0.001)</f>
        <v>10.06578355429</v>
      </c>
      <c r="G263" s="15">
        <v>22706</v>
      </c>
    </row>
    <row r="264" spans="1:7" ht="12.75">
      <c r="A264" s="30" t="str">
        <f>'De la BASE'!A260</f>
        <v>456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4.11131987756</v>
      </c>
      <c r="F264" s="9">
        <f>IF('De la BASE'!F260&gt;0,'De la BASE'!F260,'De la BASE'!F260+0.001)</f>
        <v>5.2364438508</v>
      </c>
      <c r="G264" s="15">
        <v>22737</v>
      </c>
    </row>
    <row r="265" spans="1:7" ht="12.75">
      <c r="A265" s="30" t="str">
        <f>'De la BASE'!A261</f>
        <v>456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1.93798036939</v>
      </c>
      <c r="F265" s="9">
        <f>IF('De la BASE'!F261&gt;0,'De la BASE'!F261,'De la BASE'!F261+0.001)</f>
        <v>2.2417390511099997</v>
      </c>
      <c r="G265" s="15">
        <v>22767</v>
      </c>
    </row>
    <row r="266" spans="1:7" ht="12.75">
      <c r="A266" s="30" t="str">
        <f>'De la BASE'!A262</f>
        <v>456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2.00275533549</v>
      </c>
      <c r="F266" s="9">
        <f>IF('De la BASE'!F262&gt;0,'De la BASE'!F262,'De la BASE'!F262+0.001)</f>
        <v>2.32459827327</v>
      </c>
      <c r="G266" s="15">
        <v>22798</v>
      </c>
    </row>
    <row r="267" spans="1:7" ht="12.75">
      <c r="A267" s="30" t="str">
        <f>'De la BASE'!A263</f>
        <v>456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0.29471578598</v>
      </c>
      <c r="F267" s="9">
        <f>IF('De la BASE'!F263&gt;0,'De la BASE'!F263,'De la BASE'!F263+0.001)</f>
        <v>0.30518635658</v>
      </c>
      <c r="G267" s="15">
        <v>22828</v>
      </c>
    </row>
    <row r="268" spans="1:7" ht="12.75">
      <c r="A268" s="30" t="str">
        <f>'De la BASE'!A264</f>
        <v>456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0.45940833816</v>
      </c>
      <c r="F268" s="9">
        <f>IF('De la BASE'!F264&gt;0,'De la BASE'!F264,'De la BASE'!F264+0.001)</f>
        <v>0.47433496248</v>
      </c>
      <c r="G268" s="15">
        <v>22859</v>
      </c>
    </row>
    <row r="269" spans="1:7" ht="12.75">
      <c r="A269" s="30" t="str">
        <f>'De la BASE'!A265</f>
        <v>456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1.65859206851</v>
      </c>
      <c r="F269" s="9">
        <f>IF('De la BASE'!F265&gt;0,'De la BASE'!F265,'De la BASE'!F265+0.001)</f>
        <v>1.7515709018599999</v>
      </c>
      <c r="G269" s="15">
        <v>22890</v>
      </c>
    </row>
    <row r="270" spans="1:7" ht="12.75">
      <c r="A270" s="30" t="str">
        <f>'De la BASE'!A266</f>
        <v>456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1.35111950776</v>
      </c>
      <c r="F270" s="9">
        <f>IF('De la BASE'!F266&gt;0,'De la BASE'!F266,'De la BASE'!F266+0.001)</f>
        <v>1.46705715568</v>
      </c>
      <c r="G270" s="15">
        <v>22920</v>
      </c>
    </row>
    <row r="271" spans="1:7" ht="12.75">
      <c r="A271" s="30" t="str">
        <f>'De la BASE'!A267</f>
        <v>456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1.6768232968</v>
      </c>
      <c r="F271" s="9">
        <f>IF('De la BASE'!F267&gt;0,'De la BASE'!F267,'De la BASE'!F267+0.001)</f>
        <v>1.7640148791</v>
      </c>
      <c r="G271" s="15">
        <v>22951</v>
      </c>
    </row>
    <row r="272" spans="1:7" ht="12.75">
      <c r="A272" s="30" t="str">
        <f>'De la BASE'!A268</f>
        <v>456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1.89740878865</v>
      </c>
      <c r="F272" s="9">
        <f>IF('De la BASE'!F268&gt;0,'De la BASE'!F268,'De la BASE'!F268+0.001)</f>
        <v>2.0776396152</v>
      </c>
      <c r="G272" s="15">
        <v>22981</v>
      </c>
    </row>
    <row r="273" spans="1:7" ht="12.75">
      <c r="A273" s="30" t="str">
        <f>'De la BASE'!A269</f>
        <v>456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5.40408095541</v>
      </c>
      <c r="F273" s="9">
        <f>IF('De la BASE'!F269&gt;0,'De la BASE'!F269,'De la BASE'!F269+0.001)</f>
        <v>6.394705919190001</v>
      </c>
      <c r="G273" s="15">
        <v>23012</v>
      </c>
    </row>
    <row r="274" spans="1:7" ht="12.75">
      <c r="A274" s="30" t="str">
        <f>'De la BASE'!A270</f>
        <v>456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7.78437371646</v>
      </c>
      <c r="F274" s="9">
        <f>IF('De la BASE'!F270&gt;0,'De la BASE'!F270,'De la BASE'!F270+0.001)</f>
        <v>9.33702673178</v>
      </c>
      <c r="G274" s="15">
        <v>23043</v>
      </c>
    </row>
    <row r="275" spans="1:7" ht="12.75">
      <c r="A275" s="30" t="str">
        <f>'De la BASE'!A271</f>
        <v>456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6.2890188084</v>
      </c>
      <c r="F275" s="9">
        <f>IF('De la BASE'!F271&gt;0,'De la BASE'!F271,'De la BASE'!F271+0.001)</f>
        <v>7.8299439378999995</v>
      </c>
      <c r="G275" s="15">
        <v>23071</v>
      </c>
    </row>
    <row r="276" spans="1:7" ht="12.75">
      <c r="A276" s="30" t="str">
        <f>'De la BASE'!A272</f>
        <v>456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6.014764188</v>
      </c>
      <c r="F276" s="9">
        <f>IF('De la BASE'!F272&gt;0,'De la BASE'!F272,'De la BASE'!F272+0.001)</f>
        <v>7.41161997</v>
      </c>
      <c r="G276" s="15">
        <v>23102</v>
      </c>
    </row>
    <row r="277" spans="1:7" ht="12.75">
      <c r="A277" s="30" t="str">
        <f>'De la BASE'!A273</f>
        <v>456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1.77588322416</v>
      </c>
      <c r="F277" s="9">
        <f>IF('De la BASE'!F273&gt;0,'De la BASE'!F273,'De la BASE'!F273+0.001)</f>
        <v>1.88934630634</v>
      </c>
      <c r="G277" s="15">
        <v>23132</v>
      </c>
    </row>
    <row r="278" spans="1:7" ht="12.75">
      <c r="A278" s="30" t="str">
        <f>'De la BASE'!A274</f>
        <v>456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2.60998262928</v>
      </c>
      <c r="F278" s="9">
        <f>IF('De la BASE'!F274&gt;0,'De la BASE'!F274,'De la BASE'!F274+0.001)</f>
        <v>3.091746536</v>
      </c>
      <c r="G278" s="15">
        <v>23163</v>
      </c>
    </row>
    <row r="279" spans="1:7" ht="12.75">
      <c r="A279" s="30" t="str">
        <f>'De la BASE'!A275</f>
        <v>456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0.72468136972</v>
      </c>
      <c r="F279" s="9">
        <f>IF('De la BASE'!F275&gt;0,'De la BASE'!F275,'De la BASE'!F275+0.001)</f>
        <v>0.7613529985599999</v>
      </c>
      <c r="G279" s="15">
        <v>23193</v>
      </c>
    </row>
    <row r="280" spans="1:7" ht="12.75">
      <c r="A280" s="30" t="str">
        <f>'De la BASE'!A276</f>
        <v>456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0.51702109619</v>
      </c>
      <c r="F280" s="9">
        <f>IF('De la BASE'!F276&gt;0,'De la BASE'!F276,'De la BASE'!F276+0.001)</f>
        <v>0.52963136696</v>
      </c>
      <c r="G280" s="15">
        <v>23224</v>
      </c>
    </row>
    <row r="281" spans="1:7" ht="12.75">
      <c r="A281" s="30" t="str">
        <f>'De la BASE'!A277</f>
        <v>456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1.38932845845</v>
      </c>
      <c r="F281" s="9">
        <f>IF('De la BASE'!F277&gt;0,'De la BASE'!F277,'De la BASE'!F277+0.001)</f>
        <v>1.47573138315</v>
      </c>
      <c r="G281" s="15">
        <v>23255</v>
      </c>
    </row>
    <row r="282" spans="1:7" ht="12.75">
      <c r="A282" s="30" t="str">
        <f>'De la BASE'!A278</f>
        <v>456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0.80766429616</v>
      </c>
      <c r="F282" s="9">
        <f>IF('De la BASE'!F278&gt;0,'De la BASE'!F278,'De la BASE'!F278+0.001)</f>
        <v>0.83821906274</v>
      </c>
      <c r="G282" s="15">
        <v>23285</v>
      </c>
    </row>
    <row r="283" spans="1:7" ht="12.75">
      <c r="A283" s="30" t="str">
        <f>'De la BASE'!A279</f>
        <v>456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6.13367590734</v>
      </c>
      <c r="F283" s="9">
        <f>IF('De la BASE'!F279&gt;0,'De la BASE'!F279,'De la BASE'!F279+0.001)</f>
        <v>7.25267103882</v>
      </c>
      <c r="G283" s="15">
        <v>23316</v>
      </c>
    </row>
    <row r="284" spans="1:7" ht="12.75">
      <c r="A284" s="30" t="str">
        <f>'De la BASE'!A280</f>
        <v>456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8.7311201691</v>
      </c>
      <c r="F284" s="9">
        <f>IF('De la BASE'!F280&gt;0,'De la BASE'!F280,'De la BASE'!F280+0.001)</f>
        <v>11.226488463</v>
      </c>
      <c r="G284" s="15">
        <v>23346</v>
      </c>
    </row>
    <row r="285" spans="1:7" ht="12.75">
      <c r="A285" s="30" t="str">
        <f>'De la BASE'!A281</f>
        <v>456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1.97761292212</v>
      </c>
      <c r="F285" s="9">
        <f>IF('De la BASE'!F281&gt;0,'De la BASE'!F281,'De la BASE'!F281+0.001)</f>
        <v>2.0624667203400002</v>
      </c>
      <c r="G285" s="15">
        <v>23377</v>
      </c>
    </row>
    <row r="286" spans="1:7" ht="12.75">
      <c r="A286" s="30" t="str">
        <f>'De la BASE'!A282</f>
        <v>456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6.53759400438</v>
      </c>
      <c r="F286" s="9">
        <f>IF('De la BASE'!F282&gt;0,'De la BASE'!F282,'De la BASE'!F282+0.001)</f>
        <v>8.71231623924</v>
      </c>
      <c r="G286" s="15">
        <v>23408</v>
      </c>
    </row>
    <row r="287" spans="1:7" ht="12.75">
      <c r="A287" s="30" t="str">
        <f>'De la BASE'!A283</f>
        <v>456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5.0523170598</v>
      </c>
      <c r="F287" s="9">
        <f>IF('De la BASE'!F283&gt;0,'De la BASE'!F283,'De la BASE'!F283+0.001)</f>
        <v>6.5136941844</v>
      </c>
      <c r="G287" s="15">
        <v>23437</v>
      </c>
    </row>
    <row r="288" spans="1:7" ht="12.75">
      <c r="A288" s="30" t="str">
        <f>'De la BASE'!A284</f>
        <v>456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5.04194790428</v>
      </c>
      <c r="F288" s="9">
        <f>IF('De la BASE'!F284&gt;0,'De la BASE'!F284,'De la BASE'!F284+0.001)</f>
        <v>6.06108954402</v>
      </c>
      <c r="G288" s="15">
        <v>23468</v>
      </c>
    </row>
    <row r="289" spans="1:7" ht="12.75">
      <c r="A289" s="30" t="str">
        <f>'De la BASE'!A285</f>
        <v>456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1.4189964034</v>
      </c>
      <c r="F289" s="9">
        <f>IF('De la BASE'!F285&gt;0,'De la BASE'!F285,'De la BASE'!F285+0.001)</f>
        <v>1.61933046196</v>
      </c>
      <c r="G289" s="15">
        <v>23498</v>
      </c>
    </row>
    <row r="290" spans="1:7" ht="12.75">
      <c r="A290" s="30" t="str">
        <f>'De la BASE'!A286</f>
        <v>456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1.41087969028</v>
      </c>
      <c r="F290" s="9">
        <f>IF('De la BASE'!F286&gt;0,'De la BASE'!F286,'De la BASE'!F286+0.001)</f>
        <v>1.7144681489</v>
      </c>
      <c r="G290" s="15">
        <v>23529</v>
      </c>
    </row>
    <row r="291" spans="1:7" ht="12.75">
      <c r="A291" s="30" t="str">
        <f>'De la BASE'!A287</f>
        <v>456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0.84162836446</v>
      </c>
      <c r="F291" s="9">
        <f>IF('De la BASE'!F287&gt;0,'De la BASE'!F287,'De la BASE'!F287+0.001)</f>
        <v>0.89237360498</v>
      </c>
      <c r="G291" s="15">
        <v>23559</v>
      </c>
    </row>
    <row r="292" spans="1:7" ht="12.75">
      <c r="A292" s="30" t="str">
        <f>'De la BASE'!A288</f>
        <v>456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0.52266388548</v>
      </c>
      <c r="F292" s="9">
        <f>IF('De la BASE'!F288&gt;0,'De la BASE'!F288,'De la BASE'!F288+0.001)</f>
        <v>0.54160905744</v>
      </c>
      <c r="G292" s="15">
        <v>23590</v>
      </c>
    </row>
    <row r="293" spans="1:7" ht="12.75">
      <c r="A293" s="30" t="str">
        <f>'De la BASE'!A289</f>
        <v>456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0.91620220394</v>
      </c>
      <c r="F293" s="9">
        <f>IF('De la BASE'!F289&gt;0,'De la BASE'!F289,'De la BASE'!F289+0.001)</f>
        <v>0.9544912514199999</v>
      </c>
      <c r="G293" s="15">
        <v>23621</v>
      </c>
    </row>
    <row r="294" spans="1:7" ht="12.75">
      <c r="A294" s="30" t="str">
        <f>'De la BASE'!A290</f>
        <v>456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1.01919650328</v>
      </c>
      <c r="F294" s="9">
        <f>IF('De la BASE'!F290&gt;0,'De la BASE'!F290,'De la BASE'!F290+0.001)</f>
        <v>1.068783822</v>
      </c>
      <c r="G294" s="15">
        <v>23651</v>
      </c>
    </row>
    <row r="295" spans="1:7" ht="12.75">
      <c r="A295" s="30" t="str">
        <f>'De la BASE'!A291</f>
        <v>456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1.18175</v>
      </c>
      <c r="F295" s="9">
        <f>IF('De la BASE'!F291&gt;0,'De la BASE'!F291,'De la BASE'!F291+0.001)</f>
        <v>1.2141836748000001</v>
      </c>
      <c r="G295" s="15">
        <v>23682</v>
      </c>
    </row>
    <row r="296" spans="1:7" ht="12.75">
      <c r="A296" s="30" t="str">
        <f>'De la BASE'!A292</f>
        <v>456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1.39661957176</v>
      </c>
      <c r="F296" s="9">
        <f>IF('De la BASE'!F292&gt;0,'De la BASE'!F292,'De la BASE'!F292+0.001)</f>
        <v>1.5637708688</v>
      </c>
      <c r="G296" s="15">
        <v>23712</v>
      </c>
    </row>
    <row r="297" spans="1:7" ht="12.75">
      <c r="A297" s="30" t="str">
        <f>'De la BASE'!A293</f>
        <v>456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3.5704948015</v>
      </c>
      <c r="F297" s="9">
        <f>IF('De la BASE'!F293&gt;0,'De la BASE'!F293,'De la BASE'!F293+0.001)</f>
        <v>4.119201573250001</v>
      </c>
      <c r="G297" s="15">
        <v>23743</v>
      </c>
    </row>
    <row r="298" spans="1:7" ht="12.75">
      <c r="A298" s="30" t="str">
        <f>'De la BASE'!A294</f>
        <v>456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2.64994088569</v>
      </c>
      <c r="F298" s="9">
        <f>IF('De la BASE'!F294&gt;0,'De la BASE'!F294,'De la BASE'!F294+0.001)</f>
        <v>2.99055025353</v>
      </c>
      <c r="G298" s="15">
        <v>23774</v>
      </c>
    </row>
    <row r="299" spans="1:7" ht="12.75">
      <c r="A299" s="30" t="str">
        <f>'De la BASE'!A295</f>
        <v>456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6.5010746488</v>
      </c>
      <c r="F299" s="9">
        <f>IF('De la BASE'!F295&gt;0,'De la BASE'!F295,'De la BASE'!F295+0.001)</f>
        <v>7.9924614513600005</v>
      </c>
      <c r="G299" s="15">
        <v>23802</v>
      </c>
    </row>
    <row r="300" spans="1:7" ht="12.75">
      <c r="A300" s="30" t="str">
        <f>'De la BASE'!A296</f>
        <v>456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1.7535325665</v>
      </c>
      <c r="F300" s="9">
        <f>IF('De la BASE'!F296&gt;0,'De la BASE'!F296,'De la BASE'!F296+0.001)</f>
        <v>1.977748905</v>
      </c>
      <c r="G300" s="15">
        <v>23833</v>
      </c>
    </row>
    <row r="301" spans="1:7" ht="12.75">
      <c r="A301" s="30" t="str">
        <f>'De la BASE'!A297</f>
        <v>456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0.98129877825</v>
      </c>
      <c r="F301" s="9">
        <f>IF('De la BASE'!F297&gt;0,'De la BASE'!F297,'De la BASE'!F297+0.001)</f>
        <v>1.14866191089</v>
      </c>
      <c r="G301" s="15">
        <v>23863</v>
      </c>
    </row>
    <row r="302" spans="1:7" ht="12.75">
      <c r="A302" s="30" t="str">
        <f>'De la BASE'!A298</f>
        <v>456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0.66307293532</v>
      </c>
      <c r="F302" s="9">
        <f>IF('De la BASE'!F298&gt;0,'De la BASE'!F298,'De la BASE'!F298+0.001)</f>
        <v>0.69198074748</v>
      </c>
      <c r="G302" s="15">
        <v>23894</v>
      </c>
    </row>
    <row r="303" spans="1:7" ht="12.75">
      <c r="A303" s="30" t="str">
        <f>'De la BASE'!A299</f>
        <v>456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0.48825726047</v>
      </c>
      <c r="F303" s="9">
        <f>IF('De la BASE'!F299&gt;0,'De la BASE'!F299,'De la BASE'!F299+0.001)</f>
        <v>0.50969294607</v>
      </c>
      <c r="G303" s="15">
        <v>23924</v>
      </c>
    </row>
    <row r="304" spans="1:7" ht="12.75">
      <c r="A304" s="30" t="str">
        <f>'De la BASE'!A300</f>
        <v>456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0.5702760092</v>
      </c>
      <c r="F304" s="9">
        <f>IF('De la BASE'!F300&gt;0,'De la BASE'!F300,'De la BASE'!F300+0.001)</f>
        <v>0.5883227196</v>
      </c>
      <c r="G304" s="15">
        <v>23955</v>
      </c>
    </row>
    <row r="305" spans="1:7" ht="12.75">
      <c r="A305" s="30" t="str">
        <f>'De la BASE'!A301</f>
        <v>456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1.47172050662</v>
      </c>
      <c r="F305" s="9">
        <f>IF('De la BASE'!F301&gt;0,'De la BASE'!F301,'De la BASE'!F301+0.001)</f>
        <v>1.6650193125300001</v>
      </c>
      <c r="G305" s="15">
        <v>23986</v>
      </c>
    </row>
    <row r="306" spans="1:7" ht="12.75">
      <c r="A306" s="30" t="str">
        <f>'De la BASE'!A302</f>
        <v>456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1.73364366051</v>
      </c>
      <c r="F306" s="9">
        <f>IF('De la BASE'!F302&gt;0,'De la BASE'!F302,'De la BASE'!F302+0.001)</f>
        <v>2.20854735099</v>
      </c>
      <c r="G306" s="15">
        <v>24016</v>
      </c>
    </row>
    <row r="307" spans="1:7" ht="12.75">
      <c r="A307" s="30" t="str">
        <f>'De la BASE'!A303</f>
        <v>456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6.06523687084</v>
      </c>
      <c r="F307" s="9">
        <f>IF('De la BASE'!F303&gt;0,'De la BASE'!F303,'De la BASE'!F303+0.001)</f>
        <v>7.56285957196</v>
      </c>
      <c r="G307" s="15">
        <v>24047</v>
      </c>
    </row>
    <row r="308" spans="1:7" ht="12.75">
      <c r="A308" s="30" t="str">
        <f>'De la BASE'!A304</f>
        <v>456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4.5222631344</v>
      </c>
      <c r="F308" s="9">
        <f>IF('De la BASE'!F304&gt;0,'De la BASE'!F304,'De la BASE'!F304+0.001)</f>
        <v>6.127150986</v>
      </c>
      <c r="G308" s="15">
        <v>24077</v>
      </c>
    </row>
    <row r="309" spans="1:7" ht="12.75">
      <c r="A309" s="30" t="str">
        <f>'De la BASE'!A305</f>
        <v>456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16.13172995136</v>
      </c>
      <c r="F309" s="9">
        <f>IF('De la BASE'!F305&gt;0,'De la BASE'!F305,'De la BASE'!F305+0.001)</f>
        <v>22.064656937400002</v>
      </c>
      <c r="G309" s="15">
        <v>24108</v>
      </c>
    </row>
    <row r="310" spans="1:7" ht="12.75">
      <c r="A310" s="30" t="str">
        <f>'De la BASE'!A306</f>
        <v>456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9.39618155658</v>
      </c>
      <c r="F310" s="9">
        <f>IF('De la BASE'!F306&gt;0,'De la BASE'!F306,'De la BASE'!F306+0.001)</f>
        <v>12.43564546586</v>
      </c>
      <c r="G310" s="15">
        <v>24139</v>
      </c>
    </row>
    <row r="311" spans="1:7" ht="12.75">
      <c r="A311" s="30" t="str">
        <f>'De la BASE'!A307</f>
        <v>456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1.93109809698</v>
      </c>
      <c r="F311" s="9">
        <f>IF('De la BASE'!F307&gt;0,'De la BASE'!F307,'De la BASE'!F307+0.001)</f>
        <v>2.07704532672</v>
      </c>
      <c r="G311" s="15">
        <v>24167</v>
      </c>
    </row>
    <row r="312" spans="1:7" ht="12.75">
      <c r="A312" s="30" t="str">
        <f>'De la BASE'!A308</f>
        <v>456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5.4742105042</v>
      </c>
      <c r="F312" s="9">
        <f>IF('De la BASE'!F308&gt;0,'De la BASE'!F308,'De la BASE'!F308+0.001)</f>
        <v>6.82282888655</v>
      </c>
      <c r="G312" s="15">
        <v>24198</v>
      </c>
    </row>
    <row r="313" spans="1:7" ht="12.75">
      <c r="A313" s="30" t="str">
        <f>'De la BASE'!A309</f>
        <v>456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1.692613242</v>
      </c>
      <c r="F313" s="9">
        <f>IF('De la BASE'!F309&gt;0,'De la BASE'!F309,'De la BASE'!F309+0.001)</f>
        <v>2.00415602332</v>
      </c>
      <c r="G313" s="15">
        <v>24228</v>
      </c>
    </row>
    <row r="314" spans="1:7" ht="12.75">
      <c r="A314" s="30" t="str">
        <f>'De la BASE'!A310</f>
        <v>456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1.92081966204</v>
      </c>
      <c r="F314" s="9">
        <f>IF('De la BASE'!F310&gt;0,'De la BASE'!F310,'De la BASE'!F310+0.001)</f>
        <v>2.10261950228</v>
      </c>
      <c r="G314" s="15">
        <v>24259</v>
      </c>
    </row>
    <row r="315" spans="1:7" ht="12.75">
      <c r="A315" s="30" t="str">
        <f>'De la BASE'!A311</f>
        <v>456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0.46525524749</v>
      </c>
      <c r="F315" s="9">
        <f>IF('De la BASE'!F311&gt;0,'De la BASE'!F311,'De la BASE'!F311+0.001)</f>
        <v>0.48086783853000004</v>
      </c>
      <c r="G315" s="15">
        <v>24289</v>
      </c>
    </row>
    <row r="316" spans="1:7" ht="12.75">
      <c r="A316" s="30" t="str">
        <f>'De la BASE'!A312</f>
        <v>456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0.27163573135</v>
      </c>
      <c r="F316" s="9">
        <f>IF('De la BASE'!F312&gt;0,'De la BASE'!F312,'De la BASE'!F312+0.001)</f>
        <v>0.27991415366</v>
      </c>
      <c r="G316" s="15">
        <v>24320</v>
      </c>
    </row>
    <row r="317" spans="1:7" ht="12.75">
      <c r="A317" s="30" t="str">
        <f>'De la BASE'!A313</f>
        <v>456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0.50392749196</v>
      </c>
      <c r="F317" s="9">
        <f>IF('De la BASE'!F313&gt;0,'De la BASE'!F313,'De la BASE'!F313+0.001)</f>
        <v>0.53141444728</v>
      </c>
      <c r="G317" s="15">
        <v>24351</v>
      </c>
    </row>
    <row r="318" spans="1:7" ht="12.75">
      <c r="A318" s="30" t="str">
        <f>'De la BASE'!A314</f>
        <v>456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2.22888918435</v>
      </c>
      <c r="F318" s="9">
        <f>IF('De la BASE'!F314&gt;0,'De la BASE'!F314,'De la BASE'!F314+0.001)</f>
        <v>2.80804936935</v>
      </c>
      <c r="G318" s="15">
        <v>24381</v>
      </c>
    </row>
    <row r="319" spans="1:7" ht="12.75">
      <c r="A319" s="30" t="str">
        <f>'De la BASE'!A315</f>
        <v>456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4.85058654036</v>
      </c>
      <c r="F319" s="9">
        <f>IF('De la BASE'!F315&gt;0,'De la BASE'!F315,'De la BASE'!F315+0.001)</f>
        <v>6.85480153372</v>
      </c>
      <c r="G319" s="15">
        <v>24412</v>
      </c>
    </row>
    <row r="320" spans="1:7" ht="12.75">
      <c r="A320" s="30" t="str">
        <f>'De la BASE'!A316</f>
        <v>456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1.9988270967</v>
      </c>
      <c r="F320" s="9">
        <f>IF('De la BASE'!F316&gt;0,'De la BASE'!F316,'De la BASE'!F316+0.001)</f>
        <v>2.1572926725</v>
      </c>
      <c r="G320" s="15">
        <v>24442</v>
      </c>
    </row>
    <row r="321" spans="1:7" ht="12.75">
      <c r="A321" s="30" t="str">
        <f>'De la BASE'!A317</f>
        <v>456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2.1678896022</v>
      </c>
      <c r="F321" s="9">
        <f>IF('De la BASE'!F317&gt;0,'De la BASE'!F317,'De la BASE'!F317+0.001)</f>
        <v>3.23129032653</v>
      </c>
      <c r="G321" s="15">
        <v>24473</v>
      </c>
    </row>
    <row r="322" spans="1:7" ht="12.75">
      <c r="A322" s="30" t="str">
        <f>'De la BASE'!A318</f>
        <v>456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3.9750861906</v>
      </c>
      <c r="F322" s="9">
        <f>IF('De la BASE'!F318&gt;0,'De la BASE'!F318,'De la BASE'!F318+0.001)</f>
        <v>5.5321075656</v>
      </c>
      <c r="G322" s="15">
        <v>24504</v>
      </c>
    </row>
    <row r="323" spans="1:7" ht="12.75">
      <c r="A323" s="30" t="str">
        <f>'De la BASE'!A319</f>
        <v>456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4.29826796568</v>
      </c>
      <c r="F323" s="9">
        <f>IF('De la BASE'!F319&gt;0,'De la BASE'!F319,'De la BASE'!F319+0.001)</f>
        <v>5.52757432464</v>
      </c>
      <c r="G323" s="15">
        <v>24532</v>
      </c>
    </row>
    <row r="324" spans="1:7" ht="12.75">
      <c r="A324" s="30" t="str">
        <f>'De la BASE'!A320</f>
        <v>456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2.49194068052</v>
      </c>
      <c r="F324" s="9">
        <f>IF('De la BASE'!F320&gt;0,'De la BASE'!F320,'De la BASE'!F320+0.001)</f>
        <v>3.37729769112</v>
      </c>
      <c r="G324" s="15">
        <v>24563</v>
      </c>
    </row>
    <row r="325" spans="1:7" ht="12.75">
      <c r="A325" s="30" t="str">
        <f>'De la BASE'!A321</f>
        <v>456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2.88298470525</v>
      </c>
      <c r="F325" s="9">
        <f>IF('De la BASE'!F321&gt;0,'De la BASE'!F321,'De la BASE'!F321+0.001)</f>
        <v>3.68004897975</v>
      </c>
      <c r="G325" s="15">
        <v>24593</v>
      </c>
    </row>
    <row r="326" spans="1:7" ht="12.75">
      <c r="A326" s="30" t="str">
        <f>'De la BASE'!A322</f>
        <v>456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0.86836788662</v>
      </c>
      <c r="F326" s="9">
        <f>IF('De la BASE'!F322&gt;0,'De la BASE'!F322,'De la BASE'!F322+0.001)</f>
        <v>0.94245698898</v>
      </c>
      <c r="G326" s="15">
        <v>24624</v>
      </c>
    </row>
    <row r="327" spans="1:7" ht="12.75">
      <c r="A327" s="30" t="str">
        <f>'De la BASE'!A323</f>
        <v>456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0.58706261313</v>
      </c>
      <c r="F327" s="9">
        <f>IF('De la BASE'!F323&gt;0,'De la BASE'!F323,'De la BASE'!F323+0.001)</f>
        <v>0.61364221853</v>
      </c>
      <c r="G327" s="15">
        <v>24654</v>
      </c>
    </row>
    <row r="328" spans="1:7" ht="12.75">
      <c r="A328" s="30" t="str">
        <f>'De la BASE'!A324</f>
        <v>456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0.58544097174</v>
      </c>
      <c r="F328" s="9">
        <f>IF('De la BASE'!F324&gt;0,'De la BASE'!F324,'De la BASE'!F324+0.001)</f>
        <v>0.6097153519799999</v>
      </c>
      <c r="G328" s="15">
        <v>24685</v>
      </c>
    </row>
    <row r="329" spans="1:7" ht="12.75">
      <c r="A329" s="30" t="str">
        <f>'De la BASE'!A325</f>
        <v>456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0.6610947834</v>
      </c>
      <c r="F329" s="9">
        <f>IF('De la BASE'!F325&gt;0,'De la BASE'!F325,'De la BASE'!F325+0.001)</f>
        <v>0.7126377673500001</v>
      </c>
      <c r="G329" s="15">
        <v>24716</v>
      </c>
    </row>
    <row r="330" spans="1:7" ht="12.75">
      <c r="A330" s="30" t="str">
        <f>'De la BASE'!A326</f>
        <v>456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1.27208865827</v>
      </c>
      <c r="F330" s="9">
        <f>IF('De la BASE'!F326&gt;0,'De la BASE'!F326,'De la BASE'!F326+0.001)</f>
        <v>1.43409126597</v>
      </c>
      <c r="G330" s="15">
        <v>24746</v>
      </c>
    </row>
    <row r="331" spans="1:7" ht="12.75">
      <c r="A331" s="30" t="str">
        <f>'De la BASE'!A327</f>
        <v>456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4.82104596925</v>
      </c>
      <c r="F331" s="9">
        <f>IF('De la BASE'!F327&gt;0,'De la BASE'!F327,'De la BASE'!F327+0.001)</f>
        <v>6.4204535605</v>
      </c>
      <c r="G331" s="15">
        <v>24777</v>
      </c>
    </row>
    <row r="332" spans="1:7" ht="12.75">
      <c r="A332" s="30" t="str">
        <f>'De la BASE'!A328</f>
        <v>456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1.55242110816</v>
      </c>
      <c r="F332" s="9">
        <f>IF('De la BASE'!F328&gt;0,'De la BASE'!F328,'De la BASE'!F328+0.001)</f>
        <v>1.72593239424</v>
      </c>
      <c r="G332" s="15">
        <v>24807</v>
      </c>
    </row>
    <row r="333" spans="1:7" ht="12.75">
      <c r="A333" s="30" t="str">
        <f>'De la BASE'!A329</f>
        <v>456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1.12479288526</v>
      </c>
      <c r="F333" s="9">
        <f>IF('De la BASE'!F329&gt;0,'De la BASE'!F329,'De la BASE'!F329+0.001)</f>
        <v>1.21439035781</v>
      </c>
      <c r="G333" s="15">
        <v>24838</v>
      </c>
    </row>
    <row r="334" spans="1:7" ht="12.75">
      <c r="A334" s="30" t="str">
        <f>'De la BASE'!A330</f>
        <v>456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4.1793118464</v>
      </c>
      <c r="F334" s="9">
        <f>IF('De la BASE'!F330&gt;0,'De la BASE'!F330,'De la BASE'!F330+0.001)</f>
        <v>5.4352422729</v>
      </c>
      <c r="G334" s="15">
        <v>24869</v>
      </c>
    </row>
    <row r="335" spans="1:7" ht="12.75">
      <c r="A335" s="30" t="str">
        <f>'De la BASE'!A331</f>
        <v>456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3.83259285288</v>
      </c>
      <c r="F335" s="9">
        <f>IF('De la BASE'!F331&gt;0,'De la BASE'!F331,'De la BASE'!F331+0.001)</f>
        <v>5.39892399084</v>
      </c>
      <c r="G335" s="15">
        <v>24898</v>
      </c>
    </row>
    <row r="336" spans="1:7" ht="12.75">
      <c r="A336" s="30" t="str">
        <f>'De la BASE'!A332</f>
        <v>456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3.16130142611</v>
      </c>
      <c r="F336" s="9">
        <f>IF('De la BASE'!F332&gt;0,'De la BASE'!F332,'De la BASE'!F332+0.001)</f>
        <v>4.0587313217</v>
      </c>
      <c r="G336" s="15">
        <v>24929</v>
      </c>
    </row>
    <row r="337" spans="1:7" ht="12.75">
      <c r="A337" s="30" t="str">
        <f>'De la BASE'!A333</f>
        <v>456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3.0839808416</v>
      </c>
      <c r="F337" s="9">
        <f>IF('De la BASE'!F333&gt;0,'De la BASE'!F333,'De la BASE'!F333+0.001)</f>
        <v>3.85399957792</v>
      </c>
      <c r="G337" s="15">
        <v>24959</v>
      </c>
    </row>
    <row r="338" spans="1:7" ht="12.75">
      <c r="A338" s="30" t="str">
        <f>'De la BASE'!A334</f>
        <v>456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0.74418800525</v>
      </c>
      <c r="F338" s="9">
        <f>IF('De la BASE'!F334&gt;0,'De la BASE'!F334,'De la BASE'!F334+0.001)</f>
        <v>0.8042031675</v>
      </c>
      <c r="G338" s="15">
        <v>24990</v>
      </c>
    </row>
    <row r="339" spans="1:7" ht="12.75">
      <c r="A339" s="30" t="str">
        <f>'De la BASE'!A335</f>
        <v>456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0.46890268464</v>
      </c>
      <c r="F339" s="9">
        <f>IF('De la BASE'!F335&gt;0,'De la BASE'!F335,'De la BASE'!F335+0.001)</f>
        <v>0.48750216372</v>
      </c>
      <c r="G339" s="15">
        <v>25020</v>
      </c>
    </row>
    <row r="340" spans="1:7" ht="12.75">
      <c r="A340" s="30" t="str">
        <f>'De la BASE'!A336</f>
        <v>456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0.51626395615</v>
      </c>
      <c r="F340" s="9">
        <f>IF('De la BASE'!F336&gt;0,'De la BASE'!F336,'De la BASE'!F336+0.001)</f>
        <v>0.531570974</v>
      </c>
      <c r="G340" s="15">
        <v>25051</v>
      </c>
    </row>
    <row r="341" spans="1:7" ht="12.75">
      <c r="A341" s="30" t="str">
        <f>'De la BASE'!A337</f>
        <v>456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0.8084487528</v>
      </c>
      <c r="F341" s="9">
        <f>IF('De la BASE'!F337&gt;0,'De la BASE'!F337,'De la BASE'!F337+0.001)</f>
        <v>0.8768698067999999</v>
      </c>
      <c r="G341" s="15">
        <v>25082</v>
      </c>
    </row>
    <row r="342" spans="1:7" ht="12.75">
      <c r="A342" s="30" t="str">
        <f>'De la BASE'!A338</f>
        <v>456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0.64334156465</v>
      </c>
      <c r="F342" s="9">
        <f>IF('De la BASE'!F338&gt;0,'De la BASE'!F338,'De la BASE'!F338+0.001)</f>
        <v>0.66460905391</v>
      </c>
      <c r="G342" s="15">
        <v>25112</v>
      </c>
    </row>
    <row r="343" spans="1:7" ht="12.75">
      <c r="A343" s="30" t="str">
        <f>'De la BASE'!A339</f>
        <v>456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1.17521401878</v>
      </c>
      <c r="F343" s="9">
        <f>IF('De la BASE'!F339&gt;0,'De la BASE'!F339,'De la BASE'!F339+0.001)</f>
        <v>1.2684460293</v>
      </c>
      <c r="G343" s="15">
        <v>25143</v>
      </c>
    </row>
    <row r="344" spans="1:7" ht="12.75">
      <c r="A344" s="30" t="str">
        <f>'De la BASE'!A340</f>
        <v>456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4.09284802006</v>
      </c>
      <c r="F344" s="9">
        <f>IF('De la BASE'!F340&gt;0,'De la BASE'!F340,'De la BASE'!F340+0.001)</f>
        <v>4.81364208024</v>
      </c>
      <c r="G344" s="15">
        <v>25173</v>
      </c>
    </row>
    <row r="345" spans="1:7" ht="12.75">
      <c r="A345" s="30" t="str">
        <f>'De la BASE'!A341</f>
        <v>456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3.09763488996</v>
      </c>
      <c r="F345" s="9">
        <f>IF('De la BASE'!F341&gt;0,'De la BASE'!F341,'De la BASE'!F341+0.001)</f>
        <v>3.7945364977800002</v>
      </c>
      <c r="G345" s="15">
        <v>25204</v>
      </c>
    </row>
    <row r="346" spans="1:7" ht="12.75">
      <c r="A346" s="30" t="str">
        <f>'De la BASE'!A342</f>
        <v>456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2.16861081648</v>
      </c>
      <c r="F346" s="9">
        <f>IF('De la BASE'!F342&gt;0,'De la BASE'!F342,'De la BASE'!F342+0.001)</f>
        <v>2.7339237672000003</v>
      </c>
      <c r="G346" s="15">
        <v>25235</v>
      </c>
    </row>
    <row r="347" spans="1:7" ht="12.75">
      <c r="A347" s="30" t="str">
        <f>'De la BASE'!A343</f>
        <v>456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10.00252337144</v>
      </c>
      <c r="F347" s="9">
        <f>IF('De la BASE'!F343&gt;0,'De la BASE'!F343,'De la BASE'!F343+0.001)</f>
        <v>13.781664712640001</v>
      </c>
      <c r="G347" s="15">
        <v>25263</v>
      </c>
    </row>
    <row r="348" spans="1:7" ht="12.75">
      <c r="A348" s="30" t="str">
        <f>'De la BASE'!A344</f>
        <v>456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2.00915161939</v>
      </c>
      <c r="F348" s="9">
        <f>IF('De la BASE'!F344&gt;0,'De la BASE'!F344,'De la BASE'!F344+0.001)</f>
        <v>2.4392093715</v>
      </c>
      <c r="G348" s="15">
        <v>25294</v>
      </c>
    </row>
    <row r="349" spans="1:7" ht="12.75">
      <c r="A349" s="30" t="str">
        <f>'De la BASE'!A345</f>
        <v>456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3.47164060925</v>
      </c>
      <c r="F349" s="9">
        <f>IF('De la BASE'!F345&gt;0,'De la BASE'!F345,'De la BASE'!F345+0.001)</f>
        <v>4.1514306427</v>
      </c>
      <c r="G349" s="15">
        <v>25324</v>
      </c>
    </row>
    <row r="350" spans="1:7" ht="12.75">
      <c r="A350" s="30" t="str">
        <f>'De la BASE'!A346</f>
        <v>456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1.54850323682</v>
      </c>
      <c r="F350" s="9">
        <f>IF('De la BASE'!F346&gt;0,'De la BASE'!F346,'De la BASE'!F346+0.001)</f>
        <v>1.9625388573</v>
      </c>
      <c r="G350" s="15">
        <v>25355</v>
      </c>
    </row>
    <row r="351" spans="1:7" ht="12.75">
      <c r="A351" s="30" t="str">
        <f>'De la BASE'!A347</f>
        <v>456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0.50748609632</v>
      </c>
      <c r="F351" s="9">
        <f>IF('De la BASE'!F347&gt;0,'De la BASE'!F347,'De la BASE'!F347+0.001)</f>
        <v>0.53140155768</v>
      </c>
      <c r="G351" s="15">
        <v>25385</v>
      </c>
    </row>
    <row r="352" spans="1:7" ht="12.75">
      <c r="A352" s="30" t="str">
        <f>'De la BASE'!A348</f>
        <v>456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0.298148149</v>
      </c>
      <c r="F352" s="9">
        <f>IF('De la BASE'!F348&gt;0,'De la BASE'!F348,'De la BASE'!F348+0.001)</f>
        <v>0.30852326729999996</v>
      </c>
      <c r="G352" s="15">
        <v>25416</v>
      </c>
    </row>
    <row r="353" spans="1:7" ht="12.75">
      <c r="A353" s="30" t="str">
        <f>'De la BASE'!A349</f>
        <v>456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1.25474764464</v>
      </c>
      <c r="F353" s="9">
        <f>IF('De la BASE'!F349&gt;0,'De la BASE'!F349,'De la BASE'!F349+0.001)</f>
        <v>1.3660834453000001</v>
      </c>
      <c r="G353" s="15">
        <v>25447</v>
      </c>
    </row>
    <row r="354" spans="1:7" ht="12.75">
      <c r="A354" s="30" t="str">
        <f>'De la BASE'!A350</f>
        <v>456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0.60620759892</v>
      </c>
      <c r="F354" s="9">
        <f>IF('De la BASE'!F350&gt;0,'De la BASE'!F350,'De la BASE'!F350+0.001)</f>
        <v>0.63708276951</v>
      </c>
      <c r="G354" s="15">
        <v>25477</v>
      </c>
    </row>
    <row r="355" spans="1:7" ht="12.75">
      <c r="A355" s="30" t="str">
        <f>'De la BASE'!A351</f>
        <v>456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1.73916474813</v>
      </c>
      <c r="F355" s="9">
        <f>IF('De la BASE'!F351&gt;0,'De la BASE'!F351,'De la BASE'!F351+0.001)</f>
        <v>1.9233591567300001</v>
      </c>
      <c r="G355" s="15">
        <v>25508</v>
      </c>
    </row>
    <row r="356" spans="1:7" ht="12.75">
      <c r="A356" s="30" t="str">
        <f>'De la BASE'!A352</f>
        <v>456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1.72410397565</v>
      </c>
      <c r="F356" s="9">
        <f>IF('De la BASE'!F352&gt;0,'De la BASE'!F352,'De la BASE'!F352+0.001)</f>
        <v>2.00672180285</v>
      </c>
      <c r="G356" s="15">
        <v>25538</v>
      </c>
    </row>
    <row r="357" spans="1:7" ht="12.75">
      <c r="A357" s="30" t="str">
        <f>'De la BASE'!A353</f>
        <v>456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7.65289399182</v>
      </c>
      <c r="F357" s="9">
        <f>IF('De la BASE'!F353&gt;0,'De la BASE'!F353,'De la BASE'!F353+0.001)</f>
        <v>10.26612947052</v>
      </c>
      <c r="G357" s="15">
        <v>25569</v>
      </c>
    </row>
    <row r="358" spans="1:7" ht="12.75">
      <c r="A358" s="30" t="str">
        <f>'De la BASE'!A354</f>
        <v>456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1.6642015816</v>
      </c>
      <c r="F358" s="9">
        <f>IF('De la BASE'!F354&gt;0,'De la BASE'!F354,'De la BASE'!F354+0.001)</f>
        <v>1.97822117768</v>
      </c>
      <c r="G358" s="15">
        <v>25600</v>
      </c>
    </row>
    <row r="359" spans="1:7" ht="12.75">
      <c r="A359" s="30" t="str">
        <f>'De la BASE'!A355</f>
        <v>456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1.5379389734</v>
      </c>
      <c r="F359" s="9">
        <f>IF('De la BASE'!F355&gt;0,'De la BASE'!F355,'De la BASE'!F355+0.001)</f>
        <v>2.1051566694</v>
      </c>
      <c r="G359" s="15">
        <v>25628</v>
      </c>
    </row>
    <row r="360" spans="1:7" ht="12.75">
      <c r="A360" s="30" t="str">
        <f>'De la BASE'!A356</f>
        <v>456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1.57335296196</v>
      </c>
      <c r="F360" s="9">
        <f>IF('De la BASE'!F356&gt;0,'De la BASE'!F356,'De la BASE'!F356+0.001)</f>
        <v>1.64079817148</v>
      </c>
      <c r="G360" s="15">
        <v>25659</v>
      </c>
    </row>
    <row r="361" spans="1:7" ht="12.75">
      <c r="A361" s="30" t="str">
        <f>'De la BASE'!A357</f>
        <v>456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2.77042915355</v>
      </c>
      <c r="F361" s="9">
        <f>IF('De la BASE'!F357&gt;0,'De la BASE'!F357,'De la BASE'!F357+0.001)</f>
        <v>3.3229753846</v>
      </c>
      <c r="G361" s="15">
        <v>25689</v>
      </c>
    </row>
    <row r="362" spans="1:7" ht="12.75">
      <c r="A362" s="30" t="str">
        <f>'De la BASE'!A358</f>
        <v>456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1.13536361119</v>
      </c>
      <c r="F362" s="9">
        <f>IF('De la BASE'!F358&gt;0,'De la BASE'!F358,'De la BASE'!F358+0.001)</f>
        <v>1.17275209419</v>
      </c>
      <c r="G362" s="15">
        <v>25720</v>
      </c>
    </row>
    <row r="363" spans="1:7" ht="12.75">
      <c r="A363" s="30" t="str">
        <f>'De la BASE'!A359</f>
        <v>456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0.6223702664</v>
      </c>
      <c r="F363" s="9">
        <f>IF('De la BASE'!F359&gt;0,'De la BASE'!F359,'De la BASE'!F359+0.001)</f>
        <v>0.6422861143</v>
      </c>
      <c r="G363" s="15">
        <v>25750</v>
      </c>
    </row>
    <row r="364" spans="1:7" ht="12.75">
      <c r="A364" s="30" t="str">
        <f>'De la BASE'!A360</f>
        <v>456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0.60954723272</v>
      </c>
      <c r="F364" s="9">
        <f>IF('De la BASE'!F360&gt;0,'De la BASE'!F360,'De la BASE'!F360+0.001)</f>
        <v>0.62300726472</v>
      </c>
      <c r="G364" s="15">
        <v>25781</v>
      </c>
    </row>
    <row r="365" spans="1:7" ht="12.75">
      <c r="A365" s="30" t="str">
        <f>'De la BASE'!A361</f>
        <v>456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0.62571428634</v>
      </c>
      <c r="F365" s="9">
        <f>IF('De la BASE'!F361&gt;0,'De la BASE'!F361,'De la BASE'!F361+0.001)</f>
        <v>0.64671141066</v>
      </c>
      <c r="G365" s="15">
        <v>25812</v>
      </c>
    </row>
    <row r="366" spans="1:7" ht="12.75">
      <c r="A366" s="30" t="str">
        <f>'De la BASE'!A362</f>
        <v>456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1.06747422561</v>
      </c>
      <c r="F366" s="9">
        <f>IF('De la BASE'!F362&gt;0,'De la BASE'!F362,'De la BASE'!F362+0.001)</f>
        <v>1.1651752581300001</v>
      </c>
      <c r="G366" s="15">
        <v>25842</v>
      </c>
    </row>
    <row r="367" spans="1:7" ht="12.75">
      <c r="A367" s="30" t="str">
        <f>'De la BASE'!A363</f>
        <v>456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1.45638402176</v>
      </c>
      <c r="F367" s="9">
        <f>IF('De la BASE'!F363&gt;0,'De la BASE'!F363,'De la BASE'!F363+0.001)</f>
        <v>1.55731564944</v>
      </c>
      <c r="G367" s="15">
        <v>25873</v>
      </c>
    </row>
    <row r="368" spans="1:7" ht="12.75">
      <c r="A368" s="30" t="str">
        <f>'De la BASE'!A364</f>
        <v>456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1.2072684085</v>
      </c>
      <c r="F368" s="9">
        <f>IF('De la BASE'!F364&gt;0,'De la BASE'!F364,'De la BASE'!F364+0.001)</f>
        <v>1.2419952515000001</v>
      </c>
      <c r="G368" s="15">
        <v>25903</v>
      </c>
    </row>
    <row r="369" spans="1:7" ht="12.75">
      <c r="A369" s="30" t="str">
        <f>'De la BASE'!A365</f>
        <v>456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2.88606556214</v>
      </c>
      <c r="F369" s="9">
        <f>IF('De la BASE'!F365&gt;0,'De la BASE'!F365,'De la BASE'!F365+0.001)</f>
        <v>3.3717149720600004</v>
      </c>
      <c r="G369" s="15">
        <v>25934</v>
      </c>
    </row>
    <row r="370" spans="1:7" ht="12.75">
      <c r="A370" s="30" t="str">
        <f>'De la BASE'!A366</f>
        <v>456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2.1275311932</v>
      </c>
      <c r="F370" s="9">
        <f>IF('De la BASE'!F366&gt;0,'De la BASE'!F366,'De la BASE'!F366+0.001)</f>
        <v>2.59821513</v>
      </c>
      <c r="G370" s="15">
        <v>25965</v>
      </c>
    </row>
    <row r="371" spans="1:7" ht="12.75">
      <c r="A371" s="30" t="str">
        <f>'De la BASE'!A367</f>
        <v>456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1.9411796885</v>
      </c>
      <c r="F371" s="9">
        <f>IF('De la BASE'!F367&gt;0,'De la BASE'!F367,'De la BASE'!F367+0.001)</f>
        <v>2.6105274649999997</v>
      </c>
      <c r="G371" s="15">
        <v>25993</v>
      </c>
    </row>
    <row r="372" spans="1:7" ht="12.75">
      <c r="A372" s="30" t="str">
        <f>'De la BASE'!A368</f>
        <v>456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4.37224573128</v>
      </c>
      <c r="F372" s="9">
        <f>IF('De la BASE'!F368&gt;0,'De la BASE'!F368,'De la BASE'!F368+0.001)</f>
        <v>5.44265460816</v>
      </c>
      <c r="G372" s="15">
        <v>26024</v>
      </c>
    </row>
    <row r="373" spans="1:7" ht="12.75">
      <c r="A373" s="30" t="str">
        <f>'De la BASE'!A369</f>
        <v>456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5.4298723422</v>
      </c>
      <c r="F373" s="9">
        <f>IF('De la BASE'!F369&gt;0,'De la BASE'!F369,'De la BASE'!F369+0.001)</f>
        <v>6.932099663400001</v>
      </c>
      <c r="G373" s="15">
        <v>26054</v>
      </c>
    </row>
    <row r="374" spans="1:7" ht="12.75">
      <c r="A374" s="30" t="str">
        <f>'De la BASE'!A370</f>
        <v>456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3.0634232489</v>
      </c>
      <c r="F374" s="9">
        <f>IF('De la BASE'!F370&gt;0,'De la BASE'!F370,'De la BASE'!F370+0.001)</f>
        <v>3.96657404745</v>
      </c>
      <c r="G374" s="15">
        <v>26085</v>
      </c>
    </row>
    <row r="375" spans="1:7" ht="12.75">
      <c r="A375" s="30" t="str">
        <f>'De la BASE'!A371</f>
        <v>456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0.41069744516</v>
      </c>
      <c r="F375" s="9">
        <f>IF('De la BASE'!F371&gt;0,'De la BASE'!F371,'De la BASE'!F371+0.001)</f>
        <v>0.43519384456</v>
      </c>
      <c r="G375" s="15">
        <v>26115</v>
      </c>
    </row>
    <row r="376" spans="1:7" ht="12.75">
      <c r="A376" s="30" t="str">
        <f>'De la BASE'!A372</f>
        <v>456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0.38920990696</v>
      </c>
      <c r="F376" s="9">
        <f>IF('De la BASE'!F372&gt;0,'De la BASE'!F372,'De la BASE'!F372+0.001)</f>
        <v>0.40387578777</v>
      </c>
      <c r="G376" s="15">
        <v>26146</v>
      </c>
    </row>
    <row r="377" spans="1:7" ht="12.75">
      <c r="A377" s="30" t="str">
        <f>'De la BASE'!A373</f>
        <v>456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0.71673912933</v>
      </c>
      <c r="F377" s="9">
        <f>IF('De la BASE'!F373&gt;0,'De la BASE'!F373,'De la BASE'!F373+0.001)</f>
        <v>0.7589673900899999</v>
      </c>
      <c r="G377" s="15">
        <v>26177</v>
      </c>
    </row>
    <row r="378" spans="1:7" ht="12.75">
      <c r="A378" s="30" t="str">
        <f>'De la BASE'!A374</f>
        <v>456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0.4448833744</v>
      </c>
      <c r="F378" s="9">
        <f>IF('De la BASE'!F374&gt;0,'De la BASE'!F374,'De la BASE'!F374+0.001)</f>
        <v>0.45647642555999995</v>
      </c>
      <c r="G378" s="15">
        <v>26207</v>
      </c>
    </row>
    <row r="379" spans="1:7" ht="12.75">
      <c r="A379" s="30" t="str">
        <f>'De la BASE'!A375</f>
        <v>456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0.95018323239</v>
      </c>
      <c r="F379" s="9">
        <f>IF('De la BASE'!F375&gt;0,'De la BASE'!F375,'De la BASE'!F375+0.001)</f>
        <v>0.9991691759</v>
      </c>
      <c r="G379" s="15">
        <v>26238</v>
      </c>
    </row>
    <row r="380" spans="1:7" ht="12.75">
      <c r="A380" s="30" t="str">
        <f>'De la BASE'!A376</f>
        <v>456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1.29103846308</v>
      </c>
      <c r="F380" s="9">
        <f>IF('De la BASE'!F376&gt;0,'De la BASE'!F376,'De la BASE'!F376+0.001)</f>
        <v>1.4359591359000001</v>
      </c>
      <c r="G380" s="15">
        <v>26268</v>
      </c>
    </row>
    <row r="381" spans="1:7" ht="12.75">
      <c r="A381" s="30" t="str">
        <f>'De la BASE'!A377</f>
        <v>456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1.79644128</v>
      </c>
      <c r="F381" s="9">
        <f>IF('De la BASE'!F377&gt;0,'De la BASE'!F377,'De la BASE'!F377+0.001)</f>
        <v>2.0882562288</v>
      </c>
      <c r="G381" s="15">
        <v>26299</v>
      </c>
    </row>
    <row r="382" spans="1:7" ht="12.75">
      <c r="A382" s="30" t="str">
        <f>'De la BASE'!A378</f>
        <v>456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7.77568583552</v>
      </c>
      <c r="F382" s="9">
        <f>IF('De la BASE'!F378&gt;0,'De la BASE'!F378,'De la BASE'!F378+0.001)</f>
        <v>10.36591268672</v>
      </c>
      <c r="G382" s="15">
        <v>26330</v>
      </c>
    </row>
    <row r="383" spans="1:7" ht="12.75">
      <c r="A383" s="30" t="str">
        <f>'De la BASE'!A379</f>
        <v>456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7.08844055572</v>
      </c>
      <c r="F383" s="9">
        <f>IF('De la BASE'!F379&gt;0,'De la BASE'!F379,'De la BASE'!F379+0.001)</f>
        <v>9.15548731984</v>
      </c>
      <c r="G383" s="15">
        <v>26359</v>
      </c>
    </row>
    <row r="384" spans="1:7" ht="12.75">
      <c r="A384" s="30" t="str">
        <f>'De la BASE'!A380</f>
        <v>456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3.38553853325</v>
      </c>
      <c r="F384" s="9">
        <f>IF('De la BASE'!F380&gt;0,'De la BASE'!F380,'De la BASE'!F380+0.001)</f>
        <v>3.93731806325</v>
      </c>
      <c r="G384" s="15">
        <v>26390</v>
      </c>
    </row>
    <row r="385" spans="1:7" ht="12.75">
      <c r="A385" s="30" t="str">
        <f>'De la BASE'!A381</f>
        <v>456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2.736955273</v>
      </c>
      <c r="F385" s="9">
        <f>IF('De la BASE'!F381&gt;0,'De la BASE'!F381,'De la BASE'!F381+0.001)</f>
        <v>3.25809547908</v>
      </c>
      <c r="G385" s="15">
        <v>26420</v>
      </c>
    </row>
    <row r="386" spans="1:7" ht="12.75">
      <c r="A386" s="30" t="str">
        <f>'De la BASE'!A382</f>
        <v>456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1.49339998327</v>
      </c>
      <c r="F386" s="9">
        <f>IF('De la BASE'!F382&gt;0,'De la BASE'!F382,'De la BASE'!F382+0.001)</f>
        <v>2.0477544120799998</v>
      </c>
      <c r="G386" s="15">
        <v>26451</v>
      </c>
    </row>
    <row r="387" spans="1:7" ht="12.75">
      <c r="A387" s="30" t="str">
        <f>'De la BASE'!A383</f>
        <v>456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1.07937063045</v>
      </c>
      <c r="F387" s="9">
        <f>IF('De la BASE'!F383&gt;0,'De la BASE'!F383,'De la BASE'!F383+0.001)</f>
        <v>1.17531468747</v>
      </c>
      <c r="G387" s="15">
        <v>26481</v>
      </c>
    </row>
    <row r="388" spans="1:7" ht="12.75">
      <c r="A388" s="30" t="str">
        <f>'De la BASE'!A384</f>
        <v>456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0.97084767986</v>
      </c>
      <c r="F388" s="9">
        <f>IF('De la BASE'!F384&gt;0,'De la BASE'!F384,'De la BASE'!F384+0.001)</f>
        <v>0.99069205182</v>
      </c>
      <c r="G388" s="15">
        <v>26512</v>
      </c>
    </row>
    <row r="389" spans="1:7" ht="12.75">
      <c r="A389" s="30" t="str">
        <f>'De la BASE'!A385</f>
        <v>456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1.50438443634</v>
      </c>
      <c r="F389" s="9">
        <f>IF('De la BASE'!F385&gt;0,'De la BASE'!F385,'De la BASE'!F385+0.001)</f>
        <v>1.63766259964</v>
      </c>
      <c r="G389" s="15">
        <v>26543</v>
      </c>
    </row>
    <row r="390" spans="1:7" ht="12.75">
      <c r="A390" s="30" t="str">
        <f>'De la BASE'!A386</f>
        <v>456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1.88108987646</v>
      </c>
      <c r="F390" s="9">
        <f>IF('De la BASE'!F386&gt;0,'De la BASE'!F386,'De la BASE'!F386+0.001)</f>
        <v>2.11195575776</v>
      </c>
      <c r="G390" s="15">
        <v>26573</v>
      </c>
    </row>
    <row r="391" spans="1:7" ht="12.75">
      <c r="A391" s="30" t="str">
        <f>'De la BASE'!A387</f>
        <v>456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2.54606805126</v>
      </c>
      <c r="F391" s="9">
        <f>IF('De la BASE'!F387&gt;0,'De la BASE'!F387,'De la BASE'!F387+0.001)</f>
        <v>2.9769017022299997</v>
      </c>
      <c r="G391" s="15">
        <v>26604</v>
      </c>
    </row>
    <row r="392" spans="1:7" ht="12.75">
      <c r="A392" s="30" t="str">
        <f>'De la BASE'!A388</f>
        <v>456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4.43099743324</v>
      </c>
      <c r="F392" s="9">
        <f>IF('De la BASE'!F388&gt;0,'De la BASE'!F388,'De la BASE'!F388+0.001)</f>
        <v>5.7770667339</v>
      </c>
      <c r="G392" s="15">
        <v>26634</v>
      </c>
    </row>
    <row r="393" spans="1:7" ht="12.75">
      <c r="A393" s="30" t="str">
        <f>'De la BASE'!A389</f>
        <v>456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1.84248201602</v>
      </c>
      <c r="F393" s="9">
        <f>IF('De la BASE'!F389&gt;0,'De la BASE'!F389,'De la BASE'!F389+0.001)</f>
        <v>2.48996274356</v>
      </c>
      <c r="G393" s="15">
        <v>26665</v>
      </c>
    </row>
    <row r="394" spans="1:7" ht="12.75">
      <c r="A394" s="30" t="str">
        <f>'De la BASE'!A390</f>
        <v>456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1.24552745703</v>
      </c>
      <c r="F394" s="9">
        <f>IF('De la BASE'!F390&gt;0,'De la BASE'!F390,'De la BASE'!F390+0.001)</f>
        <v>1.49696874249</v>
      </c>
      <c r="G394" s="15">
        <v>26696</v>
      </c>
    </row>
    <row r="395" spans="1:7" ht="12.75">
      <c r="A395" s="30" t="str">
        <f>'De la BASE'!A391</f>
        <v>456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1.32185644238</v>
      </c>
      <c r="F395" s="9">
        <f>IF('De la BASE'!F391&gt;0,'De la BASE'!F391,'De la BASE'!F391+0.001)</f>
        <v>1.70163439328</v>
      </c>
      <c r="G395" s="15">
        <v>26724</v>
      </c>
    </row>
    <row r="396" spans="1:7" ht="12.75">
      <c r="A396" s="30" t="str">
        <f>'De la BASE'!A392</f>
        <v>456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1.46556543198</v>
      </c>
      <c r="F396" s="9">
        <f>IF('De la BASE'!F392&gt;0,'De la BASE'!F392,'De la BASE'!F392+0.001)</f>
        <v>1.60491687031</v>
      </c>
      <c r="G396" s="15">
        <v>26755</v>
      </c>
    </row>
    <row r="397" spans="1:7" ht="12.75">
      <c r="A397" s="30" t="str">
        <f>'De la BASE'!A393</f>
        <v>456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1.33758037397</v>
      </c>
      <c r="F397" s="9">
        <f>IF('De la BASE'!F393&gt;0,'De la BASE'!F393,'De la BASE'!F393+0.001)</f>
        <v>1.5623252382200001</v>
      </c>
      <c r="G397" s="15">
        <v>26785</v>
      </c>
    </row>
    <row r="398" spans="1:7" ht="12.75">
      <c r="A398" s="30" t="str">
        <f>'De la BASE'!A394</f>
        <v>456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2.264519552</v>
      </c>
      <c r="F398" s="9">
        <f>IF('De la BASE'!F394&gt;0,'De la BASE'!F394,'De la BASE'!F394+0.001)</f>
        <v>2.9768890432</v>
      </c>
      <c r="G398" s="15">
        <v>26816</v>
      </c>
    </row>
    <row r="399" spans="1:7" ht="12.75">
      <c r="A399" s="30" t="str">
        <f>'De la BASE'!A395</f>
        <v>456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0.69266281382</v>
      </c>
      <c r="F399" s="9">
        <f>IF('De la BASE'!F395&gt;0,'De la BASE'!F395,'De la BASE'!F395+0.001)</f>
        <v>0.78635029884</v>
      </c>
      <c r="G399" s="15">
        <v>26846</v>
      </c>
    </row>
    <row r="400" spans="1:7" ht="12.75">
      <c r="A400" s="30" t="str">
        <f>'De la BASE'!A396</f>
        <v>456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0.7666991238</v>
      </c>
      <c r="F400" s="9">
        <f>IF('De la BASE'!F396&gt;0,'De la BASE'!F396,'De la BASE'!F396+0.001)</f>
        <v>0.8180136315000001</v>
      </c>
      <c r="G400" s="15">
        <v>26877</v>
      </c>
    </row>
    <row r="401" spans="1:7" ht="12.75">
      <c r="A401" s="30" t="str">
        <f>'De la BASE'!A397</f>
        <v>456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0.36791357058</v>
      </c>
      <c r="F401" s="9">
        <f>IF('De la BASE'!F397&gt;0,'De la BASE'!F397,'De la BASE'!F397+0.001)</f>
        <v>0.38293045226</v>
      </c>
      <c r="G401" s="15">
        <v>26908</v>
      </c>
    </row>
    <row r="402" spans="1:7" ht="12.75">
      <c r="A402" s="30" t="str">
        <f>'De la BASE'!A398</f>
        <v>456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0.86689032274</v>
      </c>
      <c r="F402" s="9">
        <f>IF('De la BASE'!F398&gt;0,'De la BASE'!F398,'De la BASE'!F398+0.001)</f>
        <v>0.92107096822</v>
      </c>
      <c r="G402" s="15">
        <v>26938</v>
      </c>
    </row>
    <row r="403" spans="1:7" ht="12.75">
      <c r="A403" s="30" t="str">
        <f>'De la BASE'!A399</f>
        <v>456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1.30156904796</v>
      </c>
      <c r="F403" s="9">
        <f>IF('De la BASE'!F399&gt;0,'De la BASE'!F399,'De la BASE'!F399+0.001)</f>
        <v>1.4567507500199999</v>
      </c>
      <c r="G403" s="15">
        <v>26969</v>
      </c>
    </row>
    <row r="404" spans="1:7" ht="12.75">
      <c r="A404" s="30" t="str">
        <f>'De la BASE'!A400</f>
        <v>456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1.67466646086</v>
      </c>
      <c r="F404" s="9">
        <f>IF('De la BASE'!F400&gt;0,'De la BASE'!F400,'De la BASE'!F400+0.001)</f>
        <v>1.9065579175499998</v>
      </c>
      <c r="G404" s="15">
        <v>26999</v>
      </c>
    </row>
    <row r="405" spans="1:7" ht="12.75">
      <c r="A405" s="30" t="str">
        <f>'De la BASE'!A401</f>
        <v>456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4.03891341568</v>
      </c>
      <c r="F405" s="9">
        <f>IF('De la BASE'!F401&gt;0,'De la BASE'!F401,'De la BASE'!F401+0.001)</f>
        <v>4.94846106315</v>
      </c>
      <c r="G405" s="15">
        <v>27030</v>
      </c>
    </row>
    <row r="406" spans="1:7" ht="12.75">
      <c r="A406" s="30" t="str">
        <f>'De la BASE'!A402</f>
        <v>456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4.07238953056</v>
      </c>
      <c r="F406" s="9">
        <f>IF('De la BASE'!F402&gt;0,'De la BASE'!F402,'De la BASE'!F402+0.001)</f>
        <v>5.09935536357</v>
      </c>
      <c r="G406" s="15">
        <v>27061</v>
      </c>
    </row>
    <row r="407" spans="1:7" ht="12.75">
      <c r="A407" s="30" t="str">
        <f>'De la BASE'!A403</f>
        <v>456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5.37732344595</v>
      </c>
      <c r="F407" s="9">
        <f>IF('De la BASE'!F403&gt;0,'De la BASE'!F403,'De la BASE'!F403+0.001)</f>
        <v>7.1499297837</v>
      </c>
      <c r="G407" s="15">
        <v>27089</v>
      </c>
    </row>
    <row r="408" spans="1:7" ht="12.75">
      <c r="A408" s="30" t="str">
        <f>'De la BASE'!A404</f>
        <v>456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2.80272739344</v>
      </c>
      <c r="F408" s="9">
        <f>IF('De la BASE'!F404&gt;0,'De la BASE'!F404,'De la BASE'!F404+0.001)</f>
        <v>3.65216615478</v>
      </c>
      <c r="G408" s="15">
        <v>27120</v>
      </c>
    </row>
    <row r="409" spans="1:7" ht="12.75">
      <c r="A409" s="30" t="str">
        <f>'De la BASE'!A405</f>
        <v>456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2.3365694004</v>
      </c>
      <c r="F409" s="9">
        <f>IF('De la BASE'!F405&gt;0,'De la BASE'!F405,'De la BASE'!F405+0.001)</f>
        <v>2.5588249207200002</v>
      </c>
      <c r="G409" s="15">
        <v>27150</v>
      </c>
    </row>
    <row r="410" spans="1:7" ht="12.75">
      <c r="A410" s="30" t="str">
        <f>'De la BASE'!A406</f>
        <v>456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0.85241725272</v>
      </c>
      <c r="F410" s="9">
        <f>IF('De la BASE'!F406&gt;0,'De la BASE'!F406,'De la BASE'!F406+0.001)</f>
        <v>0.99805416216</v>
      </c>
      <c r="G410" s="15">
        <v>27181</v>
      </c>
    </row>
    <row r="411" spans="1:7" ht="12.75">
      <c r="A411" s="30" t="str">
        <f>'De la BASE'!A407</f>
        <v>456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0.77122367371</v>
      </c>
      <c r="F411" s="9">
        <f>IF('De la BASE'!F407&gt;0,'De la BASE'!F407,'De la BASE'!F407+0.001)</f>
        <v>0.81107413786</v>
      </c>
      <c r="G411" s="15">
        <v>27211</v>
      </c>
    </row>
    <row r="412" spans="1:7" ht="12.75">
      <c r="A412" s="30" t="str">
        <f>'De la BASE'!A408</f>
        <v>456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0.72230847513</v>
      </c>
      <c r="F412" s="9">
        <f>IF('De la BASE'!F408&gt;0,'De la BASE'!F408,'De la BASE'!F408+0.001)</f>
        <v>0.7419966114</v>
      </c>
      <c r="G412" s="15">
        <v>27242</v>
      </c>
    </row>
    <row r="413" spans="1:7" ht="12.75">
      <c r="A413" s="30" t="str">
        <f>'De la BASE'!A409</f>
        <v>456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0.51636363688</v>
      </c>
      <c r="F413" s="9">
        <f>IF('De la BASE'!F409&gt;0,'De la BASE'!F409,'De la BASE'!F409+0.001)</f>
        <v>0.52837209408</v>
      </c>
      <c r="G413" s="15">
        <v>27273</v>
      </c>
    </row>
    <row r="414" spans="1:7" ht="12.75">
      <c r="A414" s="30" t="str">
        <f>'De la BASE'!A410</f>
        <v>456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0.93317630182</v>
      </c>
      <c r="F414" s="9">
        <f>IF('De la BASE'!F410&gt;0,'De la BASE'!F410,'De la BASE'!F410+0.001)</f>
        <v>0.9995645971</v>
      </c>
      <c r="G414" s="15">
        <v>27303</v>
      </c>
    </row>
    <row r="415" spans="1:7" ht="12.75">
      <c r="A415" s="30" t="str">
        <f>'De la BASE'!A411</f>
        <v>456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1.26020983663</v>
      </c>
      <c r="F415" s="9">
        <f>IF('De la BASE'!F411&gt;0,'De la BASE'!F411,'De la BASE'!F411+0.001)</f>
        <v>1.36570622997</v>
      </c>
      <c r="G415" s="15">
        <v>27334</v>
      </c>
    </row>
    <row r="416" spans="1:7" ht="12.75">
      <c r="A416" s="30" t="str">
        <f>'De la BASE'!A412</f>
        <v>456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0.59062500133</v>
      </c>
      <c r="F416" s="9">
        <f>IF('De la BASE'!F412&gt;0,'De la BASE'!F412,'De la BASE'!F412+0.001)</f>
        <v>0.616875</v>
      </c>
      <c r="G416" s="15">
        <v>27364</v>
      </c>
    </row>
    <row r="417" spans="1:7" ht="12.75">
      <c r="A417" s="30" t="str">
        <f>'De la BASE'!A413</f>
        <v>456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2.60822686837</v>
      </c>
      <c r="F417" s="9">
        <f>IF('De la BASE'!F413&gt;0,'De la BASE'!F413,'De la BASE'!F413+0.001)</f>
        <v>3.05256890169</v>
      </c>
      <c r="G417" s="15">
        <v>27395</v>
      </c>
    </row>
    <row r="418" spans="1:7" ht="12.75">
      <c r="A418" s="30" t="str">
        <f>'De la BASE'!A414</f>
        <v>456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2.7077154852</v>
      </c>
      <c r="F418" s="9">
        <f>IF('De la BASE'!F414&gt;0,'De la BASE'!F414,'De la BASE'!F414+0.001)</f>
        <v>3.52511562396</v>
      </c>
      <c r="G418" s="15">
        <v>27426</v>
      </c>
    </row>
    <row r="419" spans="1:7" ht="12.75">
      <c r="A419" s="30" t="str">
        <f>'De la BASE'!A415</f>
        <v>456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1.97553262051</v>
      </c>
      <c r="F419" s="9">
        <f>IF('De la BASE'!F415&gt;0,'De la BASE'!F415,'De la BASE'!F415+0.001)</f>
        <v>2.9925896094</v>
      </c>
      <c r="G419" s="15">
        <v>27454</v>
      </c>
    </row>
    <row r="420" spans="1:7" ht="12.75">
      <c r="A420" s="30" t="str">
        <f>'De la BASE'!A416</f>
        <v>456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3.8779585632</v>
      </c>
      <c r="F420" s="9">
        <f>IF('De la BASE'!F416&gt;0,'De la BASE'!F416,'De la BASE'!F416+0.001)</f>
        <v>5.072683176</v>
      </c>
      <c r="G420" s="15">
        <v>27485</v>
      </c>
    </row>
    <row r="421" spans="1:7" ht="12.75">
      <c r="A421" s="30" t="str">
        <f>'De la BASE'!A417</f>
        <v>456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3.18981088505</v>
      </c>
      <c r="F421" s="9">
        <f>IF('De la BASE'!F417&gt;0,'De la BASE'!F417,'De la BASE'!F417+0.001)</f>
        <v>4.1262927188</v>
      </c>
      <c r="G421" s="15">
        <v>27515</v>
      </c>
    </row>
    <row r="422" spans="1:7" ht="12.75">
      <c r="A422" s="30" t="str">
        <f>'De la BASE'!A418</f>
        <v>456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3.30267891139</v>
      </c>
      <c r="F422" s="9">
        <f>IF('De la BASE'!F418&gt;0,'De la BASE'!F418,'De la BASE'!F418+0.001)</f>
        <v>4.07757002608</v>
      </c>
      <c r="G422" s="15">
        <v>27546</v>
      </c>
    </row>
    <row r="423" spans="1:7" ht="12.75">
      <c r="A423" s="30" t="str">
        <f>'De la BASE'!A419</f>
        <v>456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0.2953670706</v>
      </c>
      <c r="F423" s="9">
        <f>IF('De la BASE'!F419&gt;0,'De la BASE'!F419,'De la BASE'!F419+0.001)</f>
        <v>0.3088382031</v>
      </c>
      <c r="G423" s="15">
        <v>27576</v>
      </c>
    </row>
    <row r="424" spans="1:7" ht="12.75">
      <c r="A424" s="30" t="str">
        <f>'De la BASE'!A420</f>
        <v>456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0.64991080752</v>
      </c>
      <c r="F424" s="9">
        <f>IF('De la BASE'!F420&gt;0,'De la BASE'!F420,'De la BASE'!F420+0.001)</f>
        <v>0.71484391316</v>
      </c>
      <c r="G424" s="15">
        <v>27607</v>
      </c>
    </row>
    <row r="425" spans="1:7" ht="12.75">
      <c r="A425" s="30" t="str">
        <f>'De la BASE'!A421</f>
        <v>456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0.80505158324</v>
      </c>
      <c r="F425" s="9">
        <f>IF('De la BASE'!F421&gt;0,'De la BASE'!F421,'De la BASE'!F421+0.001)</f>
        <v>0.8694557106</v>
      </c>
      <c r="G425" s="15">
        <v>27638</v>
      </c>
    </row>
    <row r="426" spans="1:7" ht="12.75">
      <c r="A426" s="30" t="str">
        <f>'De la BASE'!A422</f>
        <v>456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0.43683288987</v>
      </c>
      <c r="F426" s="9">
        <f>IF('De la BASE'!F422&gt;0,'De la BASE'!F422,'De la BASE'!F422+0.001)</f>
        <v>0.44933764752</v>
      </c>
      <c r="G426" s="15">
        <v>27668</v>
      </c>
    </row>
    <row r="427" spans="1:7" ht="12.75">
      <c r="A427" s="30" t="str">
        <f>'De la BASE'!A423</f>
        <v>456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0.94446792048</v>
      </c>
      <c r="F427" s="9">
        <f>IF('De la BASE'!F423&gt;0,'De la BASE'!F423,'De la BASE'!F423+0.001)</f>
        <v>1.00752383494</v>
      </c>
      <c r="G427" s="15">
        <v>27699</v>
      </c>
    </row>
    <row r="428" spans="1:7" ht="12.75">
      <c r="A428" s="30" t="str">
        <f>'De la BASE'!A424</f>
        <v>456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1.05005419366</v>
      </c>
      <c r="F428" s="9">
        <f>IF('De la BASE'!F424&gt;0,'De la BASE'!F424,'De la BASE'!F424+0.001)</f>
        <v>1.1697032253600002</v>
      </c>
      <c r="G428" s="15">
        <v>27729</v>
      </c>
    </row>
    <row r="429" spans="1:7" ht="12.75">
      <c r="A429" s="30" t="str">
        <f>'De la BASE'!A425</f>
        <v>456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1.00887873373</v>
      </c>
      <c r="F429" s="9">
        <f>IF('De la BASE'!F425&gt;0,'De la BASE'!F425,'De la BASE'!F425+0.001)</f>
        <v>1.11643510151</v>
      </c>
      <c r="G429" s="15">
        <v>27760</v>
      </c>
    </row>
    <row r="430" spans="1:7" ht="12.75">
      <c r="A430" s="30" t="str">
        <f>'De la BASE'!A426</f>
        <v>456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0.9038777307</v>
      </c>
      <c r="F430" s="9">
        <f>IF('De la BASE'!F426&gt;0,'De la BASE'!F426,'De la BASE'!F426+0.001)</f>
        <v>1.03208733836</v>
      </c>
      <c r="G430" s="15">
        <v>27791</v>
      </c>
    </row>
    <row r="431" spans="1:7" ht="12.75">
      <c r="A431" s="30" t="str">
        <f>'De la BASE'!A427</f>
        <v>456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1.2108353491</v>
      </c>
      <c r="F431" s="9">
        <f>IF('De la BASE'!F427&gt;0,'De la BASE'!F427,'De la BASE'!F427+0.001)</f>
        <v>1.3515133148499998</v>
      </c>
      <c r="G431" s="15">
        <v>27820</v>
      </c>
    </row>
    <row r="432" spans="1:7" ht="12.75">
      <c r="A432" s="30" t="str">
        <f>'De la BASE'!A428</f>
        <v>456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2.13682854906</v>
      </c>
      <c r="F432" s="9">
        <f>IF('De la BASE'!F428&gt;0,'De la BASE'!F428,'De la BASE'!F428+0.001)</f>
        <v>2.59004499702</v>
      </c>
      <c r="G432" s="15">
        <v>27851</v>
      </c>
    </row>
    <row r="433" spans="1:7" ht="12.75">
      <c r="A433" s="30" t="str">
        <f>'De la BASE'!A429</f>
        <v>456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1.4734332405</v>
      </c>
      <c r="F433" s="9">
        <f>IF('De la BASE'!F429&gt;0,'De la BASE'!F429,'De la BASE'!F429+0.001)</f>
        <v>1.5163487729999998</v>
      </c>
      <c r="G433" s="15">
        <v>27881</v>
      </c>
    </row>
    <row r="434" spans="1:7" ht="12.75">
      <c r="A434" s="30" t="str">
        <f>'De la BASE'!A430</f>
        <v>456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0.64668161439</v>
      </c>
      <c r="F434" s="9">
        <f>IF('De la BASE'!F430&gt;0,'De la BASE'!F430,'De la BASE'!F430+0.001)</f>
        <v>0.7039237673700001</v>
      </c>
      <c r="G434" s="15">
        <v>27912</v>
      </c>
    </row>
    <row r="435" spans="1:7" ht="12.75">
      <c r="A435" s="30" t="str">
        <f>'De la BASE'!A431</f>
        <v>456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1.15904693591</v>
      </c>
      <c r="F435" s="9">
        <f>IF('De la BASE'!F431&gt;0,'De la BASE'!F431,'De la BASE'!F431+0.001)</f>
        <v>1.31075958262</v>
      </c>
      <c r="G435" s="15">
        <v>27942</v>
      </c>
    </row>
    <row r="436" spans="1:7" ht="12.75">
      <c r="A436" s="30" t="str">
        <f>'De la BASE'!A432</f>
        <v>456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0.7810198305</v>
      </c>
      <c r="F436" s="9">
        <f>IF('De la BASE'!F432&gt;0,'De la BASE'!F432,'De la BASE'!F432+0.001)</f>
        <v>0.8762039664</v>
      </c>
      <c r="G436" s="15">
        <v>27973</v>
      </c>
    </row>
    <row r="437" spans="1:7" ht="12.75">
      <c r="A437" s="30" t="str">
        <f>'De la BASE'!A433</f>
        <v>456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0.955037422</v>
      </c>
      <c r="F437" s="9">
        <f>IF('De la BASE'!F433&gt;0,'De la BASE'!F433,'De la BASE'!F433+0.001)</f>
        <v>1.0465745541</v>
      </c>
      <c r="G437" s="15">
        <v>28004</v>
      </c>
    </row>
    <row r="438" spans="1:7" ht="12.75">
      <c r="A438" s="30" t="str">
        <f>'De la BASE'!A434</f>
        <v>456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1.2339865461</v>
      </c>
      <c r="F438" s="9">
        <f>IF('De la BASE'!F434&gt;0,'De la BASE'!F434,'De la BASE'!F434+0.001)</f>
        <v>1.35227313018</v>
      </c>
      <c r="G438" s="15">
        <v>28034</v>
      </c>
    </row>
    <row r="439" spans="1:7" ht="12.75">
      <c r="A439" s="30" t="str">
        <f>'De la BASE'!A435</f>
        <v>456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3.72493698535</v>
      </c>
      <c r="F439" s="9">
        <f>IF('De la BASE'!F435&gt;0,'De la BASE'!F435,'De la BASE'!F435+0.001)</f>
        <v>4.5209263597</v>
      </c>
      <c r="G439" s="15">
        <v>28065</v>
      </c>
    </row>
    <row r="440" spans="1:7" ht="12.75">
      <c r="A440" s="30" t="str">
        <f>'De la BASE'!A436</f>
        <v>456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4.3870488802</v>
      </c>
      <c r="F440" s="9">
        <f>IF('De la BASE'!F436&gt;0,'De la BASE'!F436,'De la BASE'!F436+0.001)</f>
        <v>5.85634129332</v>
      </c>
      <c r="G440" s="15">
        <v>28095</v>
      </c>
    </row>
    <row r="441" spans="1:7" ht="12.75">
      <c r="A441" s="30" t="str">
        <f>'De la BASE'!A437</f>
        <v>456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13.01970342765</v>
      </c>
      <c r="F441" s="9">
        <f>IF('De la BASE'!F437&gt;0,'De la BASE'!F437,'De la BASE'!F437+0.001)</f>
        <v>17.6491406484</v>
      </c>
      <c r="G441" s="15">
        <v>28126</v>
      </c>
    </row>
    <row r="442" spans="1:7" ht="12.75">
      <c r="A442" s="30" t="str">
        <f>'De la BASE'!A438</f>
        <v>456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8.69617974196</v>
      </c>
      <c r="F442" s="9">
        <f>IF('De la BASE'!F438&gt;0,'De la BASE'!F438,'De la BASE'!F438+0.001)</f>
        <v>11.340439547719999</v>
      </c>
      <c r="G442" s="15">
        <v>28157</v>
      </c>
    </row>
    <row r="443" spans="1:7" ht="12.75">
      <c r="A443" s="30" t="str">
        <f>'De la BASE'!A439</f>
        <v>456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3.17650024835</v>
      </c>
      <c r="F443" s="9">
        <f>IF('De la BASE'!F439&gt;0,'De la BASE'!F439,'De la BASE'!F439+0.001)</f>
        <v>3.6519900802</v>
      </c>
      <c r="G443" s="15">
        <v>28185</v>
      </c>
    </row>
    <row r="444" spans="1:7" ht="12.75">
      <c r="A444" s="30" t="str">
        <f>'De la BASE'!A440</f>
        <v>456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2.44653956664</v>
      </c>
      <c r="F444" s="9">
        <f>IF('De la BASE'!F440&gt;0,'De la BASE'!F440,'De la BASE'!F440+0.001)</f>
        <v>2.8370084746899997</v>
      </c>
      <c r="G444" s="15">
        <v>28216</v>
      </c>
    </row>
    <row r="445" spans="1:7" ht="12.75">
      <c r="A445" s="30" t="str">
        <f>'De la BASE'!A441</f>
        <v>456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3.50597658528</v>
      </c>
      <c r="F445" s="9">
        <f>IF('De la BASE'!F441&gt;0,'De la BASE'!F441,'De la BASE'!F441+0.001)</f>
        <v>4.523531625</v>
      </c>
      <c r="G445" s="15">
        <v>28246</v>
      </c>
    </row>
    <row r="446" spans="1:7" ht="12.75">
      <c r="A446" s="30" t="str">
        <f>'De la BASE'!A442</f>
        <v>456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3.67718909814</v>
      </c>
      <c r="F446" s="9">
        <f>IF('De la BASE'!F442&gt;0,'De la BASE'!F442,'De la BASE'!F442+0.001)</f>
        <v>4.60363486878</v>
      </c>
      <c r="G446" s="15">
        <v>28277</v>
      </c>
    </row>
    <row r="447" spans="1:7" ht="12.75">
      <c r="A447" s="30" t="str">
        <f>'De la BASE'!A443</f>
        <v>456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1.3358139536</v>
      </c>
      <c r="F447" s="9">
        <f>IF('De la BASE'!F443&gt;0,'De la BASE'!F443,'De la BASE'!F443+0.001)</f>
        <v>1.5052854096</v>
      </c>
      <c r="G447" s="15">
        <v>28307</v>
      </c>
    </row>
    <row r="448" spans="1:7" ht="12.75">
      <c r="A448" s="30" t="str">
        <f>'De la BASE'!A444</f>
        <v>456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0.51464867454</v>
      </c>
      <c r="F448" s="9">
        <f>IF('De la BASE'!F444&gt;0,'De la BASE'!F444,'De la BASE'!F444+0.001)</f>
        <v>0.5321091906</v>
      </c>
      <c r="G448" s="15">
        <v>28338</v>
      </c>
    </row>
    <row r="449" spans="1:7" ht="12.75">
      <c r="A449" s="30" t="str">
        <f>'De la BASE'!A445</f>
        <v>456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0.47667526971</v>
      </c>
      <c r="F449" s="9">
        <f>IF('De la BASE'!F445&gt;0,'De la BASE'!F445,'De la BASE'!F445+0.001)</f>
        <v>0.49220215046000004</v>
      </c>
      <c r="G449" s="15">
        <v>28369</v>
      </c>
    </row>
    <row r="450" spans="1:7" ht="12.75">
      <c r="A450" s="30" t="str">
        <f>'De la BASE'!A446</f>
        <v>456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1.18812114715</v>
      </c>
      <c r="F450" s="9">
        <f>IF('De la BASE'!F446&gt;0,'De la BASE'!F446,'De la BASE'!F446+0.001)</f>
        <v>1.27520856246</v>
      </c>
      <c r="G450" s="15">
        <v>28399</v>
      </c>
    </row>
    <row r="451" spans="1:7" ht="12.75">
      <c r="A451" s="30" t="str">
        <f>'De la BASE'!A447</f>
        <v>456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0.80974829379</v>
      </c>
      <c r="F451" s="9">
        <f>IF('De la BASE'!F447&gt;0,'De la BASE'!F447,'De la BASE'!F447+0.001)</f>
        <v>0.8472971048</v>
      </c>
      <c r="G451" s="15">
        <v>28430</v>
      </c>
    </row>
    <row r="452" spans="1:7" ht="12.75">
      <c r="A452" s="30" t="str">
        <f>'De la BASE'!A448</f>
        <v>456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2.5290049426</v>
      </c>
      <c r="F452" s="9">
        <f>IF('De la BASE'!F448&gt;0,'De la BASE'!F448,'De la BASE'!F448+0.001)</f>
        <v>3.0073865017999997</v>
      </c>
      <c r="G452" s="15">
        <v>28460</v>
      </c>
    </row>
    <row r="453" spans="1:7" ht="12.75">
      <c r="A453" s="30" t="str">
        <f>'De la BASE'!A449</f>
        <v>456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3.58335806642</v>
      </c>
      <c r="F453" s="9">
        <f>IF('De la BASE'!F449&gt;0,'De la BASE'!F449,'De la BASE'!F449+0.001)</f>
        <v>4.48241462889</v>
      </c>
      <c r="G453" s="15">
        <v>28491</v>
      </c>
    </row>
    <row r="454" spans="1:7" ht="12.75">
      <c r="A454" s="30" t="str">
        <f>'De la BASE'!A450</f>
        <v>456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10.32395095503</v>
      </c>
      <c r="F454" s="9">
        <f>IF('De la BASE'!F450&gt;0,'De la BASE'!F450,'De la BASE'!F450+0.001)</f>
        <v>13.56497227512</v>
      </c>
      <c r="G454" s="15">
        <v>28522</v>
      </c>
    </row>
    <row r="455" spans="1:7" ht="12.75">
      <c r="A455" s="30" t="str">
        <f>'De la BASE'!A451</f>
        <v>456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6.1533634404</v>
      </c>
      <c r="F455" s="9">
        <f>IF('De la BASE'!F451&gt;0,'De la BASE'!F451,'De la BASE'!F451+0.001)</f>
        <v>8.00918069268</v>
      </c>
      <c r="G455" s="15">
        <v>28550</v>
      </c>
    </row>
    <row r="456" spans="1:7" ht="12.75">
      <c r="A456" s="30" t="str">
        <f>'De la BASE'!A452</f>
        <v>456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3.503566143</v>
      </c>
      <c r="F456" s="9">
        <f>IF('De la BASE'!F452&gt;0,'De la BASE'!F452,'De la BASE'!F452+0.001)</f>
        <v>4.44675431025</v>
      </c>
      <c r="G456" s="15">
        <v>28581</v>
      </c>
    </row>
    <row r="457" spans="1:7" ht="12.75">
      <c r="A457" s="30" t="str">
        <f>'De la BASE'!A453</f>
        <v>456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3.99204946388</v>
      </c>
      <c r="F457" s="9">
        <f>IF('De la BASE'!F453&gt;0,'De la BASE'!F453,'De la BASE'!F453+0.001)</f>
        <v>4.64358534944</v>
      </c>
      <c r="G457" s="15">
        <v>28611</v>
      </c>
    </row>
    <row r="458" spans="1:7" ht="12.75">
      <c r="A458" s="30" t="str">
        <f>'De la BASE'!A454</f>
        <v>456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2.37443555309</v>
      </c>
      <c r="F458" s="9">
        <f>IF('De la BASE'!F454&gt;0,'De la BASE'!F454,'De la BASE'!F454+0.001)</f>
        <v>2.76391893561</v>
      </c>
      <c r="G458" s="15">
        <v>28642</v>
      </c>
    </row>
    <row r="459" spans="1:7" ht="12.75">
      <c r="A459" s="30" t="str">
        <f>'De la BASE'!A455</f>
        <v>456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0.56733302205</v>
      </c>
      <c r="F459" s="9">
        <f>IF('De la BASE'!F455&gt;0,'De la BASE'!F455,'De la BASE'!F455+0.001)</f>
        <v>0.58694233386</v>
      </c>
      <c r="G459" s="15">
        <v>28672</v>
      </c>
    </row>
    <row r="460" spans="1:7" ht="12.75">
      <c r="A460" s="30" t="str">
        <f>'De la BASE'!A456</f>
        <v>456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0.50114297024</v>
      </c>
      <c r="F460" s="9">
        <f>IF('De la BASE'!F456&gt;0,'De la BASE'!F456,'De la BASE'!F456+0.001)</f>
        <v>0.51667134464</v>
      </c>
      <c r="G460" s="15">
        <v>28703</v>
      </c>
    </row>
    <row r="461" spans="1:7" ht="12.75">
      <c r="A461" s="30" t="str">
        <f>'De la BASE'!A457</f>
        <v>456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0.49302862365</v>
      </c>
      <c r="F461" s="9">
        <f>IF('De la BASE'!F457&gt;0,'De la BASE'!F457,'De la BASE'!F457+0.001)</f>
        <v>0.51481994325</v>
      </c>
      <c r="G461" s="15">
        <v>28734</v>
      </c>
    </row>
    <row r="462" spans="1:7" ht="12.75">
      <c r="A462" s="30" t="str">
        <f>'De la BASE'!A458</f>
        <v>456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0.302382213</v>
      </c>
      <c r="F462" s="9">
        <f>IF('De la BASE'!F458&gt;0,'De la BASE'!F458,'De la BASE'!F458+0.001)</f>
        <v>0.31120169332000003</v>
      </c>
      <c r="G462" s="15">
        <v>28764</v>
      </c>
    </row>
    <row r="463" spans="1:7" ht="12.75">
      <c r="A463" s="30" t="str">
        <f>'De la BASE'!A459</f>
        <v>456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0.35931831362</v>
      </c>
      <c r="F463" s="9">
        <f>IF('De la BASE'!F459&gt;0,'De la BASE'!F459,'De la BASE'!F459+0.001)</f>
        <v>0.3658752177</v>
      </c>
      <c r="G463" s="15">
        <v>28795</v>
      </c>
    </row>
    <row r="464" spans="1:7" ht="12.75">
      <c r="A464" s="30" t="str">
        <f>'De la BASE'!A460</f>
        <v>456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2.40796423704</v>
      </c>
      <c r="F464" s="9">
        <f>IF('De la BASE'!F460&gt;0,'De la BASE'!F460,'De la BASE'!F460+0.001)</f>
        <v>2.8723170253399997</v>
      </c>
      <c r="G464" s="15">
        <v>28825</v>
      </c>
    </row>
    <row r="465" spans="1:7" ht="12.75">
      <c r="A465" s="30" t="str">
        <f>'De la BASE'!A461</f>
        <v>456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5.00990629212</v>
      </c>
      <c r="F465" s="9">
        <f>IF('De la BASE'!F461&gt;0,'De la BASE'!F461,'De la BASE'!F461+0.001)</f>
        <v>6.30210630807</v>
      </c>
      <c r="G465" s="15">
        <v>28856</v>
      </c>
    </row>
    <row r="466" spans="1:7" ht="12.75">
      <c r="A466" s="30" t="str">
        <f>'De la BASE'!A462</f>
        <v>456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12.11501228025</v>
      </c>
      <c r="F466" s="9">
        <f>IF('De la BASE'!F462&gt;0,'De la BASE'!F462,'De la BASE'!F462+0.001)</f>
        <v>16.494881985059997</v>
      </c>
      <c r="G466" s="15">
        <v>28887</v>
      </c>
    </row>
    <row r="467" spans="1:7" ht="12.75">
      <c r="A467" s="30" t="str">
        <f>'De la BASE'!A463</f>
        <v>456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4.4821882776</v>
      </c>
      <c r="F467" s="9">
        <f>IF('De la BASE'!F463&gt;0,'De la BASE'!F463,'De la BASE'!F463+0.001)</f>
        <v>5.845705318399999</v>
      </c>
      <c r="G467" s="15">
        <v>28915</v>
      </c>
    </row>
    <row r="468" spans="1:7" ht="12.75">
      <c r="A468" s="30" t="str">
        <f>'De la BASE'!A464</f>
        <v>456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5.3395371482</v>
      </c>
      <c r="F468" s="9">
        <f>IF('De la BASE'!F464&gt;0,'De la BASE'!F464,'De la BASE'!F464+0.001)</f>
        <v>7.1482829511</v>
      </c>
      <c r="G468" s="15">
        <v>28946</v>
      </c>
    </row>
    <row r="469" spans="1:7" ht="12.75">
      <c r="A469" s="30" t="str">
        <f>'De la BASE'!A465</f>
        <v>456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2.8124343689</v>
      </c>
      <c r="F469" s="9">
        <f>IF('De la BASE'!F465&gt;0,'De la BASE'!F465,'De la BASE'!F465+0.001)</f>
        <v>3.14862980952</v>
      </c>
      <c r="G469" s="15">
        <v>28976</v>
      </c>
    </row>
    <row r="470" spans="1:7" ht="12.75">
      <c r="A470" s="30" t="str">
        <f>'De la BASE'!A466</f>
        <v>456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1.7482381707</v>
      </c>
      <c r="F470" s="9">
        <f>IF('De la BASE'!F466&gt;0,'De la BASE'!F466,'De la BASE'!F466+0.001)</f>
        <v>1.96265905006</v>
      </c>
      <c r="G470" s="15">
        <v>29007</v>
      </c>
    </row>
    <row r="471" spans="1:7" ht="12.75">
      <c r="A471" s="30" t="str">
        <f>'De la BASE'!A467</f>
        <v>456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1.25658536743</v>
      </c>
      <c r="F471" s="9">
        <f>IF('De la BASE'!F467&gt;0,'De la BASE'!F467,'De la BASE'!F467+0.001)</f>
        <v>1.41490514914</v>
      </c>
      <c r="G471" s="15">
        <v>29037</v>
      </c>
    </row>
    <row r="472" spans="1:7" ht="12.75">
      <c r="A472" s="30" t="str">
        <f>'De la BASE'!A468</f>
        <v>456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0.67569432264</v>
      </c>
      <c r="F472" s="9">
        <f>IF('De la BASE'!F468&gt;0,'De la BASE'!F468,'De la BASE'!F468+0.001)</f>
        <v>0.69605240085</v>
      </c>
      <c r="G472" s="15">
        <v>29068</v>
      </c>
    </row>
    <row r="473" spans="1:7" ht="12.75">
      <c r="A473" s="30" t="str">
        <f>'De la BASE'!A469</f>
        <v>456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1.33991228</v>
      </c>
      <c r="F473" s="9">
        <f>IF('De la BASE'!F469&gt;0,'De la BASE'!F469,'De la BASE'!F469+0.001)</f>
        <v>1.469298244</v>
      </c>
      <c r="G473" s="15">
        <v>29099</v>
      </c>
    </row>
    <row r="474" spans="1:7" ht="12.75">
      <c r="A474" s="30" t="str">
        <f>'De la BASE'!A470</f>
        <v>456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1.29497710574</v>
      </c>
      <c r="F474" s="9">
        <f>IF('De la BASE'!F470&gt;0,'De la BASE'!F470,'De la BASE'!F470+0.001)</f>
        <v>1.65013735614</v>
      </c>
      <c r="G474" s="15">
        <v>29129</v>
      </c>
    </row>
    <row r="475" spans="1:7" ht="12.75">
      <c r="A475" s="30" t="str">
        <f>'De la BASE'!A471</f>
        <v>456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3.09005052972</v>
      </c>
      <c r="F475" s="9">
        <f>IF('De la BASE'!F471&gt;0,'De la BASE'!F471,'De la BASE'!F471+0.001)</f>
        <v>3.87102750732</v>
      </c>
      <c r="G475" s="15">
        <v>29160</v>
      </c>
    </row>
    <row r="476" spans="1:7" ht="12.75">
      <c r="A476" s="30" t="str">
        <f>'De la BASE'!A472</f>
        <v>456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2.46289450708</v>
      </c>
      <c r="F476" s="9">
        <f>IF('De la BASE'!F472&gt;0,'De la BASE'!F472,'De la BASE'!F472+0.001)</f>
        <v>3.12995436362</v>
      </c>
      <c r="G476" s="15">
        <v>29190</v>
      </c>
    </row>
    <row r="477" spans="1:7" ht="12.75">
      <c r="A477" s="30" t="str">
        <f>'De la BASE'!A473</f>
        <v>456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3.06772507695</v>
      </c>
      <c r="F477" s="9">
        <f>IF('De la BASE'!F473&gt;0,'De la BASE'!F473,'De la BASE'!F473+0.001)</f>
        <v>3.858199356</v>
      </c>
      <c r="G477" s="15">
        <v>29221</v>
      </c>
    </row>
    <row r="478" spans="1:7" ht="12.75">
      <c r="A478" s="30" t="str">
        <f>'De la BASE'!A474</f>
        <v>456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2.122284003</v>
      </c>
      <c r="F478" s="9">
        <f>IF('De la BASE'!F474&gt;0,'De la BASE'!F474,'De la BASE'!F474+0.001)</f>
        <v>3.2931993129999997</v>
      </c>
      <c r="G478" s="15">
        <v>29252</v>
      </c>
    </row>
    <row r="479" spans="1:7" ht="12.75">
      <c r="A479" s="30" t="str">
        <f>'De la BASE'!A475</f>
        <v>456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3.55761610812</v>
      </c>
      <c r="F479" s="9">
        <f>IF('De la BASE'!F475&gt;0,'De la BASE'!F475,'De la BASE'!F475+0.001)</f>
        <v>4.9024449820800005</v>
      </c>
      <c r="G479" s="15">
        <v>29281</v>
      </c>
    </row>
    <row r="480" spans="1:7" ht="12.75">
      <c r="A480" s="30" t="str">
        <f>'De la BASE'!A476</f>
        <v>456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3.02079122862</v>
      </c>
      <c r="F480" s="9">
        <f>IF('De la BASE'!F476&gt;0,'De la BASE'!F476,'De la BASE'!F476+0.001)</f>
        <v>4.0964551628</v>
      </c>
      <c r="G480" s="15">
        <v>29312</v>
      </c>
    </row>
    <row r="481" spans="1:7" ht="12.75">
      <c r="A481" s="30" t="str">
        <f>'De la BASE'!A477</f>
        <v>456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6.0022233958</v>
      </c>
      <c r="F481" s="9">
        <f>IF('De la BASE'!F477&gt;0,'De la BASE'!F477,'De la BASE'!F477+0.001)</f>
        <v>7.87756950784</v>
      </c>
      <c r="G481" s="15">
        <v>29342</v>
      </c>
    </row>
    <row r="482" spans="1:7" ht="12.75">
      <c r="A482" s="30" t="str">
        <f>'De la BASE'!A478</f>
        <v>456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2.1096266022</v>
      </c>
      <c r="F482" s="9">
        <f>IF('De la BASE'!F478&gt;0,'De la BASE'!F478,'De la BASE'!F478+0.001)</f>
        <v>2.55014833848</v>
      </c>
      <c r="G482" s="15">
        <v>29373</v>
      </c>
    </row>
    <row r="483" spans="1:7" ht="12.75">
      <c r="A483" s="30" t="str">
        <f>'De la BASE'!A479</f>
        <v>456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0.7322476194</v>
      </c>
      <c r="F483" s="9">
        <f>IF('De la BASE'!F479&gt;0,'De la BASE'!F479,'De la BASE'!F479+0.001)</f>
        <v>0.8147047612</v>
      </c>
      <c r="G483" s="15">
        <v>29403</v>
      </c>
    </row>
    <row r="484" spans="1:7" ht="12.75">
      <c r="A484" s="30" t="str">
        <f>'De la BASE'!A480</f>
        <v>456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0.84221601611</v>
      </c>
      <c r="F484" s="9">
        <f>IF('De la BASE'!F480&gt;0,'De la BASE'!F480,'De la BASE'!F480+0.001)</f>
        <v>0.8977467405899999</v>
      </c>
      <c r="G484" s="15">
        <v>29434</v>
      </c>
    </row>
    <row r="485" spans="1:7" ht="12.75">
      <c r="A485" s="30" t="str">
        <f>'De la BASE'!A481</f>
        <v>456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0.74776894005</v>
      </c>
      <c r="F485" s="9">
        <f>IF('De la BASE'!F481&gt;0,'De la BASE'!F481,'De la BASE'!F481+0.001)</f>
        <v>0.7770113031200001</v>
      </c>
      <c r="G485" s="15">
        <v>29465</v>
      </c>
    </row>
    <row r="486" spans="1:7" ht="12.75">
      <c r="A486" s="30" t="str">
        <f>'De la BASE'!A482</f>
        <v>456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0.66440179608</v>
      </c>
      <c r="F486" s="9">
        <f>IF('De la BASE'!F482&gt;0,'De la BASE'!F482,'De la BASE'!F482+0.001)</f>
        <v>0.7469252753200001</v>
      </c>
      <c r="G486" s="15">
        <v>29495</v>
      </c>
    </row>
    <row r="487" spans="1:7" ht="12.75">
      <c r="A487" s="30" t="str">
        <f>'De la BASE'!A483</f>
        <v>456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0.71629449493</v>
      </c>
      <c r="F487" s="9">
        <f>IF('De la BASE'!F483&gt;0,'De la BASE'!F483,'De la BASE'!F483+0.001)</f>
        <v>0.77908834913</v>
      </c>
      <c r="G487" s="15">
        <v>29526</v>
      </c>
    </row>
    <row r="488" spans="1:7" ht="12.75">
      <c r="A488" s="30" t="str">
        <f>'De la BASE'!A484</f>
        <v>456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0.77552013474</v>
      </c>
      <c r="F488" s="9">
        <f>IF('De la BASE'!F484&gt;0,'De la BASE'!F484,'De la BASE'!F484+0.001)</f>
        <v>0.8067281875200001</v>
      </c>
      <c r="G488" s="15">
        <v>29556</v>
      </c>
    </row>
    <row r="489" spans="1:7" ht="12.75">
      <c r="A489" s="30" t="str">
        <f>'De la BASE'!A485</f>
        <v>456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0.77770483665</v>
      </c>
      <c r="F489" s="9">
        <f>IF('De la BASE'!F485&gt;0,'De la BASE'!F485,'De la BASE'!F485+0.001)</f>
        <v>0.85561697921</v>
      </c>
      <c r="G489" s="15">
        <v>29587</v>
      </c>
    </row>
    <row r="490" spans="1:7" ht="12.75">
      <c r="A490" s="30" t="str">
        <f>'De la BASE'!A486</f>
        <v>456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1.0295685286</v>
      </c>
      <c r="F490" s="9">
        <f>IF('De la BASE'!F486&gt;0,'De la BASE'!F486,'De la BASE'!F486+0.001)</f>
        <v>1.4762309660400001</v>
      </c>
      <c r="G490" s="15">
        <v>29618</v>
      </c>
    </row>
    <row r="491" spans="1:7" ht="12.75">
      <c r="A491" s="30" t="str">
        <f>'De la BASE'!A487</f>
        <v>456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1.88842105244</v>
      </c>
      <c r="F491" s="9">
        <f>IF('De la BASE'!F487&gt;0,'De la BASE'!F487,'De la BASE'!F487+0.001)</f>
        <v>2.44898496232</v>
      </c>
      <c r="G491" s="15">
        <v>29646</v>
      </c>
    </row>
    <row r="492" spans="1:7" ht="12.75">
      <c r="A492" s="30" t="str">
        <f>'De la BASE'!A488</f>
        <v>456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4.4578477944</v>
      </c>
      <c r="F492" s="9">
        <f>IF('De la BASE'!F488&gt;0,'De la BASE'!F488,'De la BASE'!F488+0.001)</f>
        <v>5.977852431600001</v>
      </c>
      <c r="G492" s="15">
        <v>29677</v>
      </c>
    </row>
    <row r="493" spans="1:7" ht="12.75">
      <c r="A493" s="30" t="str">
        <f>'De la BASE'!A489</f>
        <v>456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3.13624482286</v>
      </c>
      <c r="F493" s="9">
        <f>IF('De la BASE'!F489&gt;0,'De la BASE'!F489,'De la BASE'!F489+0.001)</f>
        <v>4.10276785843</v>
      </c>
      <c r="G493" s="15">
        <v>29707</v>
      </c>
    </row>
    <row r="494" spans="1:7" ht="12.75">
      <c r="A494" s="30" t="str">
        <f>'De la BASE'!A490</f>
        <v>456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1.49757621806</v>
      </c>
      <c r="F494" s="9">
        <f>IF('De la BASE'!F490&gt;0,'De la BASE'!F490,'De la BASE'!F490+0.001)</f>
        <v>1.8582977646</v>
      </c>
      <c r="G494" s="15">
        <v>29738</v>
      </c>
    </row>
    <row r="495" spans="1:7" ht="12.75">
      <c r="A495" s="30" t="str">
        <f>'De la BASE'!A491</f>
        <v>456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0.50232724877</v>
      </c>
      <c r="F495" s="9">
        <f>IF('De la BASE'!F491&gt;0,'De la BASE'!F491,'De la BASE'!F491+0.001)</f>
        <v>0.57237288146</v>
      </c>
      <c r="G495" s="15">
        <v>29768</v>
      </c>
    </row>
    <row r="496" spans="1:7" ht="12.75">
      <c r="A496" s="30" t="str">
        <f>'De la BASE'!A492</f>
        <v>456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1.18763643063</v>
      </c>
      <c r="F496" s="9">
        <f>IF('De la BASE'!F492&gt;0,'De la BASE'!F492,'De la BASE'!F492+0.001)</f>
        <v>1.35009032493</v>
      </c>
      <c r="G496" s="15">
        <v>29799</v>
      </c>
    </row>
    <row r="497" spans="1:7" ht="12.75">
      <c r="A497" s="30" t="str">
        <f>'De la BASE'!A493</f>
        <v>456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0.57538818526</v>
      </c>
      <c r="F497" s="9">
        <f>IF('De la BASE'!F493&gt;0,'De la BASE'!F493,'De la BASE'!F493+0.001)</f>
        <v>0.6147890294</v>
      </c>
      <c r="G497" s="15">
        <v>29830</v>
      </c>
    </row>
    <row r="498" spans="1:7" ht="12.75">
      <c r="A498" s="30" t="str">
        <f>'De la BASE'!A494</f>
        <v>456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0.2586703602</v>
      </c>
      <c r="F498" s="9">
        <f>IF('De la BASE'!F494&gt;0,'De la BASE'!F494,'De la BASE'!F494+0.001)</f>
        <v>0.26759002746</v>
      </c>
      <c r="G498" s="15">
        <v>29860</v>
      </c>
    </row>
    <row r="499" spans="1:7" ht="12.75">
      <c r="A499" s="30" t="str">
        <f>'De la BASE'!A495</f>
        <v>456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0.21226804112</v>
      </c>
      <c r="F499" s="9">
        <f>IF('De la BASE'!F495&gt;0,'De la BASE'!F495,'De la BASE'!F495+0.001)</f>
        <v>0.2177577313</v>
      </c>
      <c r="G499" s="15">
        <v>29891</v>
      </c>
    </row>
    <row r="500" spans="1:7" ht="12.75">
      <c r="A500" s="30" t="str">
        <f>'De la BASE'!A496</f>
        <v>456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2.67480099108</v>
      </c>
      <c r="F500" s="9">
        <f>IF('De la BASE'!F496&gt;0,'De la BASE'!F496,'De la BASE'!F496+0.001)</f>
        <v>3.35808728865</v>
      </c>
      <c r="G500" s="15">
        <v>29921</v>
      </c>
    </row>
    <row r="501" spans="1:7" ht="12.75">
      <c r="A501" s="30" t="str">
        <f>'De la BASE'!A497</f>
        <v>456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1.29464526048</v>
      </c>
      <c r="F501" s="9">
        <f>IF('De la BASE'!F497&gt;0,'De la BASE'!F497,'De la BASE'!F497+0.001)</f>
        <v>1.3932410182400001</v>
      </c>
      <c r="G501" s="15">
        <v>29952</v>
      </c>
    </row>
    <row r="502" spans="1:7" ht="12.75">
      <c r="A502" s="30" t="str">
        <f>'De la BASE'!A498</f>
        <v>456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1.03697107794</v>
      </c>
      <c r="F502" s="9">
        <f>IF('De la BASE'!F498&gt;0,'De la BASE'!F498,'De la BASE'!F498+0.001)</f>
        <v>1.5350438023200002</v>
      </c>
      <c r="G502" s="15">
        <v>29983</v>
      </c>
    </row>
    <row r="503" spans="1:7" ht="12.75">
      <c r="A503" s="30" t="str">
        <f>'De la BASE'!A499</f>
        <v>456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0.976765881</v>
      </c>
      <c r="F503" s="9">
        <f>IF('De la BASE'!F499&gt;0,'De la BASE'!F499,'De la BASE'!F499+0.001)</f>
        <v>1.2491781413999998</v>
      </c>
      <c r="G503" s="15">
        <v>30011</v>
      </c>
    </row>
    <row r="504" spans="1:7" ht="12.75">
      <c r="A504" s="30" t="str">
        <f>'De la BASE'!A500</f>
        <v>456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1.1642382072</v>
      </c>
      <c r="F504" s="9">
        <f>IF('De la BASE'!F500&gt;0,'De la BASE'!F500,'De la BASE'!F500+0.001)</f>
        <v>1.4912606358</v>
      </c>
      <c r="G504" s="15">
        <v>30042</v>
      </c>
    </row>
    <row r="505" spans="1:7" ht="12.75">
      <c r="A505" s="30" t="str">
        <f>'De la BASE'!A501</f>
        <v>456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1.17238342704</v>
      </c>
      <c r="F505" s="9">
        <f>IF('De la BASE'!F501&gt;0,'De la BASE'!F501,'De la BASE'!F501+0.001)</f>
        <v>1.53283509246</v>
      </c>
      <c r="G505" s="15">
        <v>30072</v>
      </c>
    </row>
    <row r="506" spans="1:7" ht="12.75">
      <c r="A506" s="30" t="str">
        <f>'De la BASE'!A502</f>
        <v>456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0.72666666594</v>
      </c>
      <c r="F506" s="9">
        <f>IF('De la BASE'!F502&gt;0,'De la BASE'!F502,'De la BASE'!F502+0.001)</f>
        <v>1.08367616008</v>
      </c>
      <c r="G506" s="15">
        <v>30103</v>
      </c>
    </row>
    <row r="507" spans="1:7" ht="12.75">
      <c r="A507" s="30" t="str">
        <f>'De la BASE'!A503</f>
        <v>456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0.33537795241</v>
      </c>
      <c r="F507" s="9">
        <f>IF('De la BASE'!F503&gt;0,'De la BASE'!F503,'De la BASE'!F503+0.001)</f>
        <v>0.3729763769</v>
      </c>
      <c r="G507" s="15">
        <v>30133</v>
      </c>
    </row>
    <row r="508" spans="1:7" ht="12.75">
      <c r="A508" s="30" t="str">
        <f>'De la BASE'!A504</f>
        <v>456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0.2206343286</v>
      </c>
      <c r="F508" s="9">
        <f>IF('De la BASE'!F504&gt;0,'De la BASE'!F504,'De la BASE'!F504+0.001)</f>
        <v>0.24582089628</v>
      </c>
      <c r="G508" s="15">
        <v>30164</v>
      </c>
    </row>
    <row r="509" spans="1:7" ht="12.75">
      <c r="A509" s="30" t="str">
        <f>'De la BASE'!A505</f>
        <v>456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0.47066147856</v>
      </c>
      <c r="F509" s="9">
        <f>IF('De la BASE'!F505&gt;0,'De la BASE'!F505,'De la BASE'!F505+0.001)</f>
        <v>0.53469705456</v>
      </c>
      <c r="G509" s="15">
        <v>30195</v>
      </c>
    </row>
    <row r="510" spans="1:7" ht="12.75">
      <c r="A510" s="30" t="str">
        <f>'De la BASE'!A506</f>
        <v>456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0.71071536774</v>
      </c>
      <c r="F510" s="9">
        <f>IF('De la BASE'!F506&gt;0,'De la BASE'!F506,'De la BASE'!F506+0.001)</f>
        <v>0.85820551572</v>
      </c>
      <c r="G510" s="15">
        <v>30225</v>
      </c>
    </row>
    <row r="511" spans="1:7" ht="12.75">
      <c r="A511" s="30" t="str">
        <f>'De la BASE'!A507</f>
        <v>456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2.85876336024</v>
      </c>
      <c r="F511" s="9">
        <f>IF('De la BASE'!F507&gt;0,'De la BASE'!F507,'De la BASE'!F507+0.001)</f>
        <v>3.5878878931200004</v>
      </c>
      <c r="G511" s="15">
        <v>30256</v>
      </c>
    </row>
    <row r="512" spans="1:7" ht="12.75">
      <c r="A512" s="30" t="str">
        <f>'De la BASE'!A508</f>
        <v>456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2.36263261504</v>
      </c>
      <c r="F512" s="9">
        <f>IF('De la BASE'!F508&gt;0,'De la BASE'!F508,'De la BASE'!F508+0.001)</f>
        <v>3.06667976852</v>
      </c>
      <c r="G512" s="15">
        <v>30286</v>
      </c>
    </row>
    <row r="513" spans="1:7" ht="12.75">
      <c r="A513" s="30" t="str">
        <f>'De la BASE'!A509</f>
        <v>456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0.76368124098</v>
      </c>
      <c r="F513" s="9">
        <f>IF('De la BASE'!F509&gt;0,'De la BASE'!F509,'De la BASE'!F509+0.001)</f>
        <v>0.98355430299</v>
      </c>
      <c r="G513" s="15">
        <v>30317</v>
      </c>
    </row>
    <row r="514" spans="1:7" ht="12.75">
      <c r="A514" s="30" t="str">
        <f>'De la BASE'!A510</f>
        <v>456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0.70762963032</v>
      </c>
      <c r="F514" s="9">
        <f>IF('De la BASE'!F510&gt;0,'De la BASE'!F510,'De la BASE'!F510+0.001)</f>
        <v>0.9085767197000001</v>
      </c>
      <c r="G514" s="15">
        <v>30348</v>
      </c>
    </row>
    <row r="515" spans="1:7" ht="12.75">
      <c r="A515" s="30" t="str">
        <f>'De la BASE'!A511</f>
        <v>456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0.70465599292</v>
      </c>
      <c r="F515" s="9">
        <f>IF('De la BASE'!F511&gt;0,'De la BASE'!F511,'De la BASE'!F511+0.001)</f>
        <v>0.85558632656</v>
      </c>
      <c r="G515" s="15">
        <v>30376</v>
      </c>
    </row>
    <row r="516" spans="1:7" ht="12.75">
      <c r="A516" s="30" t="str">
        <f>'De la BASE'!A512</f>
        <v>456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1.51939340015</v>
      </c>
      <c r="F516" s="9">
        <f>IF('De la BASE'!F512&gt;0,'De la BASE'!F512,'De la BASE'!F512+0.001)</f>
        <v>2.2089696706</v>
      </c>
      <c r="G516" s="15">
        <v>30407</v>
      </c>
    </row>
    <row r="517" spans="1:7" ht="12.75">
      <c r="A517" s="30" t="str">
        <f>'De la BASE'!A513</f>
        <v>456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2.52360197586</v>
      </c>
      <c r="F517" s="9">
        <f>IF('De la BASE'!F513&gt;0,'De la BASE'!F513,'De la BASE'!F513+0.001)</f>
        <v>3.33167763236</v>
      </c>
      <c r="G517" s="15">
        <v>30437</v>
      </c>
    </row>
    <row r="518" spans="1:7" ht="12.75">
      <c r="A518" s="30" t="str">
        <f>'De la BASE'!A514</f>
        <v>456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1.08219371247</v>
      </c>
      <c r="F518" s="9">
        <f>IF('De la BASE'!F514&gt;0,'De la BASE'!F514,'De la BASE'!F514+0.001)</f>
        <v>1.16999999883</v>
      </c>
      <c r="G518" s="15">
        <v>30468</v>
      </c>
    </row>
    <row r="519" spans="1:7" ht="12.75">
      <c r="A519" s="30" t="str">
        <f>'De la BASE'!A515</f>
        <v>456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0.50688966614</v>
      </c>
      <c r="F519" s="9">
        <f>IF('De la BASE'!F515&gt;0,'De la BASE'!F515,'De la BASE'!F515+0.001)</f>
        <v>0.53259111334</v>
      </c>
      <c r="G519" s="15">
        <v>30498</v>
      </c>
    </row>
    <row r="520" spans="1:7" ht="12.75">
      <c r="A520" s="30" t="str">
        <f>'De la BASE'!A516</f>
        <v>456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0.57535955022</v>
      </c>
      <c r="F520" s="9">
        <f>IF('De la BASE'!F516&gt;0,'De la BASE'!F516,'De la BASE'!F516+0.001)</f>
        <v>0.82268820257</v>
      </c>
      <c r="G520" s="15">
        <v>30529</v>
      </c>
    </row>
    <row r="521" spans="1:7" ht="12.75">
      <c r="A521" s="30" t="str">
        <f>'De la BASE'!A517</f>
        <v>456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0.2837235024</v>
      </c>
      <c r="F521" s="9">
        <f>IF('De la BASE'!F517&gt;0,'De la BASE'!F517,'De la BASE'!F517+0.001)</f>
        <v>0.30672811104</v>
      </c>
      <c r="G521" s="15">
        <v>30560</v>
      </c>
    </row>
    <row r="522" spans="1:7" ht="12.75">
      <c r="A522" s="30" t="str">
        <f>'De la BASE'!A518</f>
        <v>456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0.03999999986</v>
      </c>
      <c r="F522" s="9">
        <f>IF('De la BASE'!F518&gt;0,'De la BASE'!F518,'De la BASE'!F518+0.001)</f>
        <v>0.041923076860000005</v>
      </c>
      <c r="G522" s="15">
        <v>30590</v>
      </c>
    </row>
    <row r="523" spans="1:7" ht="12.75">
      <c r="A523" s="30" t="str">
        <f>'De la BASE'!A519</f>
        <v>456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0.18599942907</v>
      </c>
      <c r="F523" s="9">
        <f>IF('De la BASE'!F519&gt;0,'De la BASE'!F519,'De la BASE'!F519+0.001)</f>
        <v>0.1956853227</v>
      </c>
      <c r="G523" s="15">
        <v>30621</v>
      </c>
    </row>
    <row r="524" spans="1:7" ht="12.75">
      <c r="A524" s="30" t="str">
        <f>'De la BASE'!A520</f>
        <v>456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0.56982337336</v>
      </c>
      <c r="F524" s="9">
        <f>IF('De la BASE'!F520&gt;0,'De la BASE'!F520,'De la BASE'!F520+0.001)</f>
        <v>0.68076096516</v>
      </c>
      <c r="G524" s="15">
        <v>30651</v>
      </c>
    </row>
    <row r="525" spans="1:7" ht="12.75">
      <c r="A525" s="30" t="str">
        <f>'De la BASE'!A521</f>
        <v>456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1.82983193078</v>
      </c>
      <c r="F525" s="9">
        <f>IF('De la BASE'!F521&gt;0,'De la BASE'!F521,'De la BASE'!F521+0.001)</f>
        <v>2.33479516501</v>
      </c>
      <c r="G525" s="15">
        <v>30682</v>
      </c>
    </row>
    <row r="526" spans="1:7" ht="12.75">
      <c r="A526" s="30" t="str">
        <f>'De la BASE'!A522</f>
        <v>456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0.84780080425</v>
      </c>
      <c r="F526" s="9">
        <f>IF('De la BASE'!F522&gt;0,'De la BASE'!F522,'De la BASE'!F522+0.001)</f>
        <v>1.1251110164</v>
      </c>
      <c r="G526" s="15">
        <v>30713</v>
      </c>
    </row>
    <row r="527" spans="1:7" ht="12.75">
      <c r="A527" s="30" t="str">
        <f>'De la BASE'!A523</f>
        <v>456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1.3204596273</v>
      </c>
      <c r="F527" s="9">
        <f>IF('De la BASE'!F523&gt;0,'De la BASE'!F523,'De la BASE'!F523+0.001)</f>
        <v>1.81930913824</v>
      </c>
      <c r="G527" s="15">
        <v>30742</v>
      </c>
    </row>
    <row r="528" spans="1:7" ht="12.75">
      <c r="A528" s="30" t="str">
        <f>'De la BASE'!A524</f>
        <v>456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3.67893919764</v>
      </c>
      <c r="F528" s="9">
        <f>IF('De la BASE'!F524&gt;0,'De la BASE'!F524,'De la BASE'!F524+0.001)</f>
        <v>4.504540753440001</v>
      </c>
      <c r="G528" s="15">
        <v>30773</v>
      </c>
    </row>
    <row r="529" spans="1:7" ht="12.75">
      <c r="A529" s="30" t="str">
        <f>'De la BASE'!A525</f>
        <v>456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4.96084011094</v>
      </c>
      <c r="F529" s="9">
        <f>IF('De la BASE'!F525&gt;0,'De la BASE'!F525,'De la BASE'!F525+0.001)</f>
        <v>6.7979517109700005</v>
      </c>
      <c r="G529" s="15">
        <v>30803</v>
      </c>
    </row>
    <row r="530" spans="1:7" ht="12.75">
      <c r="A530" s="30" t="str">
        <f>'De la BASE'!A526</f>
        <v>456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3.613683276</v>
      </c>
      <c r="F530" s="9">
        <f>IF('De la BASE'!F526&gt;0,'De la BASE'!F526,'De la BASE'!F526+0.001)</f>
        <v>4.6234404200500006</v>
      </c>
      <c r="G530" s="15">
        <v>30834</v>
      </c>
    </row>
    <row r="531" spans="1:7" ht="12.75">
      <c r="A531" s="30" t="str">
        <f>'De la BASE'!A527</f>
        <v>456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0.74780493466</v>
      </c>
      <c r="F531" s="9">
        <f>IF('De la BASE'!F527&gt;0,'De la BASE'!F527,'De la BASE'!F527+0.001)</f>
        <v>0.7764606857199999</v>
      </c>
      <c r="G531" s="15">
        <v>30864</v>
      </c>
    </row>
    <row r="532" spans="1:7" ht="12.75">
      <c r="A532" s="30" t="str">
        <f>'De la BASE'!A528</f>
        <v>456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0.52827859088</v>
      </c>
      <c r="F532" s="9">
        <f>IF('De la BASE'!F528&gt;0,'De la BASE'!F528,'De la BASE'!F528+0.001)</f>
        <v>0.5445033634399999</v>
      </c>
      <c r="G532" s="15">
        <v>30895</v>
      </c>
    </row>
    <row r="533" spans="1:7" ht="12.75">
      <c r="A533" s="30" t="str">
        <f>'De la BASE'!A529</f>
        <v>456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0.52735945445</v>
      </c>
      <c r="F533" s="9">
        <f>IF('De la BASE'!F529&gt;0,'De la BASE'!F529,'De la BASE'!F529+0.001)</f>
        <v>0.54187393475</v>
      </c>
      <c r="G533" s="15">
        <v>30926</v>
      </c>
    </row>
    <row r="534" spans="1:7" ht="12.75">
      <c r="A534" s="30" t="str">
        <f>'De la BASE'!A530</f>
        <v>456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0.97680977429</v>
      </c>
      <c r="F534" s="9">
        <f>IF('De la BASE'!F530&gt;0,'De la BASE'!F530,'De la BASE'!F530+0.001)</f>
        <v>1.09598854918</v>
      </c>
      <c r="G534" s="15">
        <v>30956</v>
      </c>
    </row>
    <row r="535" spans="1:7" ht="12.75">
      <c r="A535" s="30" t="str">
        <f>'De la BASE'!A531</f>
        <v>456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2.17938554592</v>
      </c>
      <c r="F535" s="9">
        <f>IF('De la BASE'!F531&gt;0,'De la BASE'!F531,'De la BASE'!F531+0.001)</f>
        <v>2.7729140537999997</v>
      </c>
      <c r="G535" s="15">
        <v>30987</v>
      </c>
    </row>
    <row r="536" spans="1:7" ht="12.75">
      <c r="A536" s="30" t="str">
        <f>'De la BASE'!A532</f>
        <v>456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1.02082206875</v>
      </c>
      <c r="F536" s="9">
        <f>IF('De la BASE'!F532&gt;0,'De la BASE'!F532,'De la BASE'!F532+0.001)</f>
        <v>1.2123670500000001</v>
      </c>
      <c r="G536" s="15">
        <v>31017</v>
      </c>
    </row>
    <row r="537" spans="1:7" ht="12.75">
      <c r="A537" s="30" t="str">
        <f>'De la BASE'!A533</f>
        <v>456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1.67849625333</v>
      </c>
      <c r="F537" s="9">
        <f>IF('De la BASE'!F533&gt;0,'De la BASE'!F533,'De la BASE'!F533+0.001)</f>
        <v>1.86366455808</v>
      </c>
      <c r="G537" s="15">
        <v>31048</v>
      </c>
    </row>
    <row r="538" spans="1:7" ht="12.75">
      <c r="A538" s="30" t="str">
        <f>'De la BASE'!A534</f>
        <v>456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6.0774812017</v>
      </c>
      <c r="F538" s="9">
        <f>IF('De la BASE'!F534&gt;0,'De la BASE'!F534,'De la BASE'!F534+0.001)</f>
        <v>7.92630127208</v>
      </c>
      <c r="G538" s="15">
        <v>31079</v>
      </c>
    </row>
    <row r="539" spans="1:7" ht="12.75">
      <c r="A539" s="30" t="str">
        <f>'De la BASE'!A535</f>
        <v>456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2.49526614408</v>
      </c>
      <c r="F539" s="9">
        <f>IF('De la BASE'!F535&gt;0,'De la BASE'!F535,'De la BASE'!F535+0.001)</f>
        <v>3.4676626448</v>
      </c>
      <c r="G539" s="15">
        <v>31107</v>
      </c>
    </row>
    <row r="540" spans="1:7" ht="12.75">
      <c r="A540" s="30" t="str">
        <f>'De la BASE'!A536</f>
        <v>456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4.91521234458</v>
      </c>
      <c r="F540" s="9">
        <f>IF('De la BASE'!F536&gt;0,'De la BASE'!F536,'De la BASE'!F536+0.001)</f>
        <v>6.081026531619999</v>
      </c>
      <c r="G540" s="15">
        <v>31138</v>
      </c>
    </row>
    <row r="541" spans="1:7" ht="12.75">
      <c r="A541" s="30" t="str">
        <f>'De la BASE'!A537</f>
        <v>456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2.39983713814</v>
      </c>
      <c r="F541" s="9">
        <f>IF('De la BASE'!F537&gt;0,'De la BASE'!F537,'De la BASE'!F537+0.001)</f>
        <v>3.25518075522</v>
      </c>
      <c r="G541" s="15">
        <v>31168</v>
      </c>
    </row>
    <row r="542" spans="1:7" ht="12.75">
      <c r="A542" s="30" t="str">
        <f>'De la BASE'!A538</f>
        <v>456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0.6860106168</v>
      </c>
      <c r="F542" s="9">
        <f>IF('De la BASE'!F538&gt;0,'De la BASE'!F538,'De la BASE'!F538+0.001)</f>
        <v>0.7905757438</v>
      </c>
      <c r="G542" s="15">
        <v>31199</v>
      </c>
    </row>
    <row r="543" spans="1:7" ht="12.75">
      <c r="A543" s="30" t="str">
        <f>'De la BASE'!A539</f>
        <v>456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0.13301571465</v>
      </c>
      <c r="F543" s="9">
        <f>IF('De la BASE'!F539&gt;0,'De la BASE'!F539,'De la BASE'!F539+0.001)</f>
        <v>0.14164130708</v>
      </c>
      <c r="G543" s="15">
        <v>31229</v>
      </c>
    </row>
    <row r="544" spans="1:7" ht="12.75">
      <c r="A544" s="30" t="str">
        <f>'De la BASE'!A540</f>
        <v>456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0.10673517792</v>
      </c>
      <c r="F544" s="9">
        <f>IF('De la BASE'!F540&gt;0,'De la BASE'!F540,'De la BASE'!F540+0.001)</f>
        <v>0.11149407134</v>
      </c>
      <c r="G544" s="15">
        <v>31260</v>
      </c>
    </row>
    <row r="545" spans="1:7" ht="12.75">
      <c r="A545" s="30" t="str">
        <f>'De la BASE'!A541</f>
        <v>456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0.0757461408</v>
      </c>
      <c r="F545" s="9">
        <f>IF('De la BASE'!F541&gt;0,'De la BASE'!F541,'De la BASE'!F541+0.001)</f>
        <v>0.07867352768</v>
      </c>
      <c r="G545" s="15">
        <v>31291</v>
      </c>
    </row>
    <row r="546" spans="1:7" ht="12.75">
      <c r="A546" s="30" t="str">
        <f>'De la BASE'!A542</f>
        <v>456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0.07629941151</v>
      </c>
      <c r="F546" s="9">
        <f>IF('De la BASE'!F542&gt;0,'De la BASE'!F542,'De la BASE'!F542+0.001)</f>
        <v>0.07894869633</v>
      </c>
      <c r="G546" s="15">
        <v>31321</v>
      </c>
    </row>
    <row r="547" spans="1:7" ht="12.75">
      <c r="A547" s="30" t="str">
        <f>'De la BASE'!A543</f>
        <v>456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0.31920759671</v>
      </c>
      <c r="F547" s="9">
        <f>IF('De la BASE'!F543&gt;0,'De la BASE'!F543,'De la BASE'!F543+0.001)</f>
        <v>0.34542021383</v>
      </c>
      <c r="G547" s="15">
        <v>31352</v>
      </c>
    </row>
    <row r="548" spans="1:7" ht="12.75">
      <c r="A548" s="30" t="str">
        <f>'De la BASE'!A544</f>
        <v>456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0.34635207684</v>
      </c>
      <c r="F548" s="9">
        <f>IF('De la BASE'!F544&gt;0,'De la BASE'!F544,'De la BASE'!F544+0.001)</f>
        <v>0.41323113894</v>
      </c>
      <c r="G548" s="15">
        <v>31382</v>
      </c>
    </row>
    <row r="549" spans="1:7" ht="12.75">
      <c r="A549" s="30" t="str">
        <f>'De la BASE'!A545</f>
        <v>456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0.85329651896</v>
      </c>
      <c r="F549" s="9">
        <f>IF('De la BASE'!F545&gt;0,'De la BASE'!F545,'De la BASE'!F545+0.001)</f>
        <v>1.0115539196</v>
      </c>
      <c r="G549" s="15">
        <v>31413</v>
      </c>
    </row>
    <row r="550" spans="1:7" ht="12.75">
      <c r="A550" s="30" t="str">
        <f>'De la BASE'!A546</f>
        <v>456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3.51883920668</v>
      </c>
      <c r="F550" s="9">
        <f>IF('De la BASE'!F546&gt;0,'De la BASE'!F546,'De la BASE'!F546+0.001)</f>
        <v>4.63763513548</v>
      </c>
      <c r="G550" s="15">
        <v>31444</v>
      </c>
    </row>
    <row r="551" spans="1:7" ht="12.75">
      <c r="A551" s="30" t="str">
        <f>'De la BASE'!A547</f>
        <v>456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2.244510102</v>
      </c>
      <c r="F551" s="9">
        <f>IF('De la BASE'!F547&gt;0,'De la BASE'!F547,'De la BASE'!F547+0.001)</f>
        <v>3.26458969258</v>
      </c>
      <c r="G551" s="15">
        <v>31472</v>
      </c>
    </row>
    <row r="552" spans="1:7" ht="12.75">
      <c r="A552" s="30" t="str">
        <f>'De la BASE'!A548</f>
        <v>456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3.15226130316</v>
      </c>
      <c r="F552" s="9">
        <f>IF('De la BASE'!F548&gt;0,'De la BASE'!F548,'De la BASE'!F548+0.001)</f>
        <v>4.5028643172</v>
      </c>
      <c r="G552" s="15">
        <v>31503</v>
      </c>
    </row>
    <row r="553" spans="1:7" ht="12.75">
      <c r="A553" s="30" t="str">
        <f>'De la BASE'!A549</f>
        <v>456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3.29508402944</v>
      </c>
      <c r="F553" s="9">
        <f>IF('De la BASE'!F549&gt;0,'De la BASE'!F549,'De la BASE'!F549+0.001)</f>
        <v>3.9357009395199998</v>
      </c>
      <c r="G553" s="15">
        <v>31533</v>
      </c>
    </row>
    <row r="554" spans="1:7" ht="12.75">
      <c r="A554" s="30" t="str">
        <f>'De la BASE'!A550</f>
        <v>456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0.51984714324</v>
      </c>
      <c r="F554" s="9">
        <f>IF('De la BASE'!F550&gt;0,'De la BASE'!F550,'De la BASE'!F550+0.001)</f>
        <v>0.54036202584</v>
      </c>
      <c r="G554" s="15">
        <v>31564</v>
      </c>
    </row>
    <row r="555" spans="1:7" ht="12.75">
      <c r="A555" s="30" t="str">
        <f>'De la BASE'!A551</f>
        <v>456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0.26127906966</v>
      </c>
      <c r="F555" s="9">
        <f>IF('De la BASE'!F551&gt;0,'De la BASE'!F551,'De la BASE'!F551+0.001)</f>
        <v>0.26811627948</v>
      </c>
      <c r="G555" s="15">
        <v>31594</v>
      </c>
    </row>
    <row r="556" spans="1:7" ht="12.75">
      <c r="A556" s="30" t="str">
        <f>'De la BASE'!A552</f>
        <v>456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0.19623844404</v>
      </c>
      <c r="F556" s="9">
        <f>IF('De la BASE'!F552&gt;0,'De la BASE'!F552,'De la BASE'!F552+0.001)</f>
        <v>0.20105833607999998</v>
      </c>
      <c r="G556" s="15">
        <v>31625</v>
      </c>
    </row>
    <row r="557" spans="1:7" ht="12.75">
      <c r="A557" s="30" t="str">
        <f>'De la BASE'!A553</f>
        <v>456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0.36627376448</v>
      </c>
      <c r="F557" s="9">
        <f>IF('De la BASE'!F553&gt;0,'De la BASE'!F553,'De la BASE'!F553+0.001)</f>
        <v>0.40565272488</v>
      </c>
      <c r="G557" s="15">
        <v>31656</v>
      </c>
    </row>
    <row r="558" spans="1:7" ht="12.75">
      <c r="A558" s="30" t="str">
        <f>'De la BASE'!A554</f>
        <v>456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0.30679709346</v>
      </c>
      <c r="F558" s="9">
        <f>IF('De la BASE'!F554&gt;0,'De la BASE'!F554,'De la BASE'!F554+0.001)</f>
        <v>0.34705422024</v>
      </c>
      <c r="G558" s="15">
        <v>31686</v>
      </c>
    </row>
    <row r="559" spans="1:7" ht="12.75">
      <c r="A559" s="30" t="str">
        <f>'De la BASE'!A555</f>
        <v>456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0.27582089556</v>
      </c>
      <c r="F559" s="9">
        <f>IF('De la BASE'!F555&gt;0,'De la BASE'!F555,'De la BASE'!F555+0.001)</f>
        <v>0.28749356664</v>
      </c>
      <c r="G559" s="15">
        <v>31717</v>
      </c>
    </row>
    <row r="560" spans="1:7" ht="12.75">
      <c r="A560" s="30" t="str">
        <f>'De la BASE'!A556</f>
        <v>456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0.77625982928</v>
      </c>
      <c r="F560" s="9">
        <f>IF('De la BASE'!F556&gt;0,'De la BASE'!F556,'De la BASE'!F556+0.001)</f>
        <v>0.88414359064</v>
      </c>
      <c r="G560" s="15">
        <v>31747</v>
      </c>
    </row>
    <row r="561" spans="1:7" ht="12.75">
      <c r="A561" s="30" t="str">
        <f>'De la BASE'!A557</f>
        <v>456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0.9603896099</v>
      </c>
      <c r="F561" s="9">
        <f>IF('De la BASE'!F557&gt;0,'De la BASE'!F557,'De la BASE'!F557+0.001)</f>
        <v>1.2768451064</v>
      </c>
      <c r="G561" s="15">
        <v>31778</v>
      </c>
    </row>
    <row r="562" spans="1:7" ht="12.75">
      <c r="A562" s="30" t="str">
        <f>'De la BASE'!A558</f>
        <v>456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2.2072164354</v>
      </c>
      <c r="F562" s="9">
        <f>IF('De la BASE'!F558&gt;0,'De la BASE'!F558,'De la BASE'!F558+0.001)</f>
        <v>3.8053660690799997</v>
      </c>
      <c r="G562" s="15">
        <v>31809</v>
      </c>
    </row>
    <row r="563" spans="1:7" ht="12.75">
      <c r="A563" s="30" t="str">
        <f>'De la BASE'!A559</f>
        <v>456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1.62286581171</v>
      </c>
      <c r="F563" s="9">
        <f>IF('De la BASE'!F559&gt;0,'De la BASE'!F559,'De la BASE'!F559+0.001)</f>
        <v>2.5405210564500003</v>
      </c>
      <c r="G563" s="15">
        <v>31837</v>
      </c>
    </row>
    <row r="564" spans="1:7" ht="12.75">
      <c r="A564" s="30" t="str">
        <f>'De la BASE'!A560</f>
        <v>456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3.22888696338</v>
      </c>
      <c r="F564" s="9">
        <f>IF('De la BASE'!F560&gt;0,'De la BASE'!F560,'De la BASE'!F560+0.001)</f>
        <v>4.2062797764</v>
      </c>
      <c r="G564" s="15">
        <v>31868</v>
      </c>
    </row>
    <row r="565" spans="1:7" ht="12.75">
      <c r="A565" s="30" t="str">
        <f>'De la BASE'!A561</f>
        <v>456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0.66670988736</v>
      </c>
      <c r="F565" s="9">
        <f>IF('De la BASE'!F561&gt;0,'De la BASE'!F561,'De la BASE'!F561+0.001)</f>
        <v>0.90580227072</v>
      </c>
      <c r="G565" s="15">
        <v>31898</v>
      </c>
    </row>
    <row r="566" spans="1:7" ht="12.75">
      <c r="A566" s="30" t="str">
        <f>'De la BASE'!A562</f>
        <v>456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0.32452694646</v>
      </c>
      <c r="F566" s="9">
        <f>IF('De la BASE'!F562&gt;0,'De la BASE'!F562,'De la BASE'!F562+0.001)</f>
        <v>0.40576047984</v>
      </c>
      <c r="G566" s="15">
        <v>31929</v>
      </c>
    </row>
    <row r="567" spans="1:7" ht="12.75">
      <c r="A567" s="30" t="str">
        <f>'De la BASE'!A563</f>
        <v>456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0.44053769046</v>
      </c>
      <c r="F567" s="9">
        <f>IF('De la BASE'!F563&gt;0,'De la BASE'!F563,'De la BASE'!F563+0.001)</f>
        <v>0.57378228756</v>
      </c>
      <c r="G567" s="15">
        <v>31959</v>
      </c>
    </row>
    <row r="568" spans="1:7" ht="12.75">
      <c r="A568" s="30" t="str">
        <f>'De la BASE'!A564</f>
        <v>456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0.25364597076</v>
      </c>
      <c r="F568" s="9">
        <f>IF('De la BASE'!F564&gt;0,'De la BASE'!F564,'De la BASE'!F564+0.001)</f>
        <v>0.26807133444000003</v>
      </c>
      <c r="G568" s="15">
        <v>31990</v>
      </c>
    </row>
    <row r="569" spans="1:7" ht="12.75">
      <c r="A569" s="30" t="str">
        <f>'De la BASE'!A565</f>
        <v>456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0.30555032925</v>
      </c>
      <c r="F569" s="9">
        <f>IF('De la BASE'!F565&gt;0,'De la BASE'!F565,'De la BASE'!F565+0.001)</f>
        <v>0.40594543737</v>
      </c>
      <c r="G569" s="15">
        <v>32021</v>
      </c>
    </row>
    <row r="570" spans="1:7" ht="12.75">
      <c r="A570" s="30" t="str">
        <f>'De la BASE'!A566</f>
        <v>456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0.59419572564</v>
      </c>
      <c r="F570" s="9">
        <f>IF('De la BASE'!F566&gt;0,'De la BASE'!F566,'De la BASE'!F566+0.001)</f>
        <v>0.71055118068</v>
      </c>
      <c r="G570" s="15">
        <v>32051</v>
      </c>
    </row>
    <row r="571" spans="1:7" ht="12.75">
      <c r="A571" s="30" t="str">
        <f>'De la BASE'!A567</f>
        <v>456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0.55361674438</v>
      </c>
      <c r="F571" s="9">
        <f>IF('De la BASE'!F567&gt;0,'De la BASE'!F567,'De la BASE'!F567+0.001)</f>
        <v>0.65918746704</v>
      </c>
      <c r="G571" s="15">
        <v>32082</v>
      </c>
    </row>
    <row r="572" spans="1:7" ht="12.75">
      <c r="A572" s="30" t="str">
        <f>'De la BASE'!A568</f>
        <v>456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3.386309336</v>
      </c>
      <c r="F572" s="9">
        <f>IF('De la BASE'!F568&gt;0,'De la BASE'!F568,'De la BASE'!F568+0.001)</f>
        <v>4.8904123760000004</v>
      </c>
      <c r="G572" s="15">
        <v>32112</v>
      </c>
    </row>
    <row r="573" spans="1:7" ht="12.75">
      <c r="A573" s="30" t="str">
        <f>'De la BASE'!A569</f>
        <v>456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2.78620137642</v>
      </c>
      <c r="F573" s="9">
        <f>IF('De la BASE'!F569&gt;0,'De la BASE'!F569,'De la BASE'!F569+0.001)</f>
        <v>4.2560635300300005</v>
      </c>
      <c r="G573" s="15">
        <v>32143</v>
      </c>
    </row>
    <row r="574" spans="1:7" ht="12.75">
      <c r="A574" s="30" t="str">
        <f>'De la BASE'!A570</f>
        <v>456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2.70373807275</v>
      </c>
      <c r="F574" s="9">
        <f>IF('De la BASE'!F570&gt;0,'De la BASE'!F570,'De la BASE'!F570+0.001)</f>
        <v>4.6010074305</v>
      </c>
      <c r="G574" s="15">
        <v>32174</v>
      </c>
    </row>
    <row r="575" spans="1:7" ht="12.75">
      <c r="A575" s="30" t="str">
        <f>'De la BASE'!A571</f>
        <v>456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0.73478741401</v>
      </c>
      <c r="F575" s="9">
        <f>IF('De la BASE'!F571&gt;0,'De la BASE'!F571,'De la BASE'!F571+0.001)</f>
        <v>0.9864965962800001</v>
      </c>
      <c r="G575" s="15">
        <v>32203</v>
      </c>
    </row>
    <row r="576" spans="1:7" ht="12.75">
      <c r="A576" s="30" t="str">
        <f>'De la BASE'!A572</f>
        <v>456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5.51407025904</v>
      </c>
      <c r="F576" s="9">
        <f>IF('De la BASE'!F572&gt;0,'De la BASE'!F572,'De la BASE'!F572+0.001)</f>
        <v>8.35413880476</v>
      </c>
      <c r="G576" s="15">
        <v>32234</v>
      </c>
    </row>
    <row r="577" spans="1:7" ht="12.75">
      <c r="A577" s="30" t="str">
        <f>'De la BASE'!A573</f>
        <v>456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3.13592648048</v>
      </c>
      <c r="F577" s="9">
        <f>IF('De la BASE'!F573&gt;0,'De la BASE'!F573,'De la BASE'!F573+0.001)</f>
        <v>4.41423436312</v>
      </c>
      <c r="G577" s="15">
        <v>32264</v>
      </c>
    </row>
    <row r="578" spans="1:7" ht="12.75">
      <c r="A578" s="30" t="str">
        <f>'De la BASE'!A574</f>
        <v>456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1.82722306424</v>
      </c>
      <c r="F578" s="9">
        <f>IF('De la BASE'!F574&gt;0,'De la BASE'!F574,'De la BASE'!F574+0.001)</f>
        <v>2.63174506504</v>
      </c>
      <c r="G578" s="15">
        <v>32295</v>
      </c>
    </row>
    <row r="579" spans="1:7" ht="12.75">
      <c r="A579" s="30" t="str">
        <f>'De la BASE'!A575</f>
        <v>456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0.48985454178</v>
      </c>
      <c r="F579" s="9">
        <f>IF('De la BASE'!F575&gt;0,'De la BASE'!F575,'De la BASE'!F575+0.001)</f>
        <v>0.53113205295</v>
      </c>
      <c r="G579" s="15">
        <v>32325</v>
      </c>
    </row>
    <row r="580" spans="1:7" ht="12.75">
      <c r="A580" s="30" t="str">
        <f>'De la BASE'!A576</f>
        <v>456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0.001</v>
      </c>
      <c r="F580" s="9">
        <f>IF('De la BASE'!F576&gt;0,'De la BASE'!F576,'De la BASE'!F576+0.001)</f>
        <v>0.001</v>
      </c>
      <c r="G580" s="15">
        <v>32356</v>
      </c>
    </row>
    <row r="581" spans="1:7" ht="12.75">
      <c r="A581" s="30" t="str">
        <f>'De la BASE'!A577</f>
        <v>456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0.001</v>
      </c>
      <c r="F581" s="9">
        <f>IF('De la BASE'!F577&gt;0,'De la BASE'!F577,'De la BASE'!F577+0.001)</f>
        <v>0.001</v>
      </c>
      <c r="G581" s="15">
        <v>32387</v>
      </c>
    </row>
    <row r="582" spans="1:7" ht="12.75">
      <c r="A582" s="30" t="str">
        <f>'De la BASE'!A578</f>
        <v>456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0.37172115936</v>
      </c>
      <c r="F582" s="9">
        <f>IF('De la BASE'!F578&gt;0,'De la BASE'!F578,'De la BASE'!F578+0.001)</f>
        <v>0.43469463263999997</v>
      </c>
      <c r="G582" s="15">
        <v>32417</v>
      </c>
    </row>
    <row r="583" spans="1:7" ht="12.75">
      <c r="A583" s="30" t="str">
        <f>'De la BASE'!A579</f>
        <v>456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0.35164695132</v>
      </c>
      <c r="F583" s="9">
        <f>IF('De la BASE'!F579&gt;0,'De la BASE'!F579,'De la BASE'!F579+0.001)</f>
        <v>0.3689353956</v>
      </c>
      <c r="G583" s="15">
        <v>32448</v>
      </c>
    </row>
    <row r="584" spans="1:7" ht="12.75">
      <c r="A584" s="30" t="str">
        <f>'De la BASE'!A580</f>
        <v>456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0.30306613268</v>
      </c>
      <c r="F584" s="9">
        <f>IF('De la BASE'!F580&gt;0,'De la BASE'!F580,'De la BASE'!F580+0.001)</f>
        <v>0.32298597219999997</v>
      </c>
      <c r="G584" s="15">
        <v>32478</v>
      </c>
    </row>
    <row r="585" spans="1:7" ht="12.75">
      <c r="A585" s="30" t="str">
        <f>'De la BASE'!A581</f>
        <v>456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0.50370160555</v>
      </c>
      <c r="F585" s="9">
        <f>IF('De la BASE'!F581&gt;0,'De la BASE'!F581,'De la BASE'!F581+0.001)</f>
        <v>0.54764872611</v>
      </c>
      <c r="G585" s="15">
        <v>32509</v>
      </c>
    </row>
    <row r="586" spans="1:7" ht="12.75">
      <c r="A586" s="30" t="str">
        <f>'De la BASE'!A582</f>
        <v>456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0.72163882344</v>
      </c>
      <c r="F586" s="9">
        <f>IF('De la BASE'!F582&gt;0,'De la BASE'!F582,'De la BASE'!F582+0.001)</f>
        <v>1.02225934924</v>
      </c>
      <c r="G586" s="15">
        <v>32540</v>
      </c>
    </row>
    <row r="587" spans="1:7" ht="12.75">
      <c r="A587" s="30" t="str">
        <f>'De la BASE'!A583</f>
        <v>456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1.32640549752</v>
      </c>
      <c r="F587" s="9">
        <f>IF('De la BASE'!F583&gt;0,'De la BASE'!F583,'De la BASE'!F583+0.001)</f>
        <v>1.887663228</v>
      </c>
      <c r="G587" s="15">
        <v>32568</v>
      </c>
    </row>
    <row r="588" spans="1:7" ht="12.75">
      <c r="A588" s="30" t="str">
        <f>'De la BASE'!A584</f>
        <v>456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2.70429122068</v>
      </c>
      <c r="F588" s="9">
        <f>IF('De la BASE'!F584&gt;0,'De la BASE'!F584,'De la BASE'!F584+0.001)</f>
        <v>3.9298189579600002</v>
      </c>
      <c r="G588" s="15">
        <v>32599</v>
      </c>
    </row>
    <row r="589" spans="1:7" ht="12.75">
      <c r="A589" s="30" t="str">
        <f>'De la BASE'!A585</f>
        <v>456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1.2927034366</v>
      </c>
      <c r="F589" s="9">
        <f>IF('De la BASE'!F585&gt;0,'De la BASE'!F585,'De la BASE'!F585+0.001)</f>
        <v>1.85744844104</v>
      </c>
      <c r="G589" s="15">
        <v>32629</v>
      </c>
    </row>
    <row r="590" spans="1:7" ht="12.75">
      <c r="A590" s="30" t="str">
        <f>'De la BASE'!A586</f>
        <v>456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0.69800181208</v>
      </c>
      <c r="F590" s="9">
        <f>IF('De la BASE'!F586&gt;0,'De la BASE'!F586,'De la BASE'!F586+0.001)</f>
        <v>0.80773920948</v>
      </c>
      <c r="G590" s="15">
        <v>32660</v>
      </c>
    </row>
    <row r="591" spans="1:7" ht="12.75">
      <c r="A591" s="30" t="str">
        <f>'De la BASE'!A587</f>
        <v>456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0.001</v>
      </c>
      <c r="F591" s="9">
        <f>IF('De la BASE'!F587&gt;0,'De la BASE'!F587,'De la BASE'!F587+0.001)</f>
        <v>0.001</v>
      </c>
      <c r="G591" s="15">
        <v>32690</v>
      </c>
    </row>
    <row r="592" spans="1:7" ht="12.75">
      <c r="A592" s="30" t="str">
        <f>'De la BASE'!A588</f>
        <v>456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0.001</v>
      </c>
      <c r="F592" s="9">
        <f>IF('De la BASE'!F588&gt;0,'De la BASE'!F588,'De la BASE'!F588+0.001)</f>
        <v>0.001</v>
      </c>
      <c r="G592" s="15">
        <v>32721</v>
      </c>
    </row>
    <row r="593" spans="1:7" ht="12.75">
      <c r="A593" s="30" t="str">
        <f>'De la BASE'!A589</f>
        <v>456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0.50375953353</v>
      </c>
      <c r="F593" s="9">
        <f>IF('De la BASE'!F589&gt;0,'De la BASE'!F589,'De la BASE'!F589+0.001)</f>
        <v>0.57179602216</v>
      </c>
      <c r="G593" s="15">
        <v>32752</v>
      </c>
    </row>
    <row r="594" spans="1:7" ht="12.75">
      <c r="A594" s="30" t="str">
        <f>'De la BASE'!A590</f>
        <v>456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0.21947743488</v>
      </c>
      <c r="F594" s="9">
        <f>IF('De la BASE'!F590&gt;0,'De la BASE'!F590,'De la BASE'!F590+0.001)</f>
        <v>0.25187648508</v>
      </c>
      <c r="G594" s="15">
        <v>32782</v>
      </c>
    </row>
    <row r="595" spans="1:7" ht="12.75">
      <c r="A595" s="30" t="str">
        <f>'De la BASE'!A591</f>
        <v>456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0.88248837651</v>
      </c>
      <c r="F595" s="9">
        <f>IF('De la BASE'!F591&gt;0,'De la BASE'!F591,'De la BASE'!F591+0.001)</f>
        <v>1.1323599392700001</v>
      </c>
      <c r="G595" s="15">
        <v>32813</v>
      </c>
    </row>
    <row r="596" spans="1:7" ht="12.75">
      <c r="A596" s="30" t="str">
        <f>'De la BASE'!A592</f>
        <v>456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5.12705686005</v>
      </c>
      <c r="F596" s="9">
        <f>IF('De la BASE'!F592&gt;0,'De la BASE'!F592,'De la BASE'!F592+0.001)</f>
        <v>7.1205384143999995</v>
      </c>
      <c r="G596" s="15">
        <v>32843</v>
      </c>
    </row>
    <row r="597" spans="1:7" ht="12.75">
      <c r="A597" s="30" t="str">
        <f>'De la BASE'!A593</f>
        <v>456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1.8398541134</v>
      </c>
      <c r="F597" s="9">
        <f>IF('De la BASE'!F593&gt;0,'De la BASE'!F593,'De la BASE'!F593+0.001)</f>
        <v>2.66046861564</v>
      </c>
      <c r="G597" s="15">
        <v>32874</v>
      </c>
    </row>
    <row r="598" spans="1:7" ht="12.75">
      <c r="A598" s="30" t="str">
        <f>'De la BASE'!A594</f>
        <v>456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1.70680846475</v>
      </c>
      <c r="F598" s="9">
        <f>IF('De la BASE'!F594&gt;0,'De la BASE'!F594,'De la BASE'!F594+0.001)</f>
        <v>2.622520309</v>
      </c>
      <c r="G598" s="15">
        <v>32905</v>
      </c>
    </row>
    <row r="599" spans="1:7" ht="12.75">
      <c r="A599" s="30" t="str">
        <f>'De la BASE'!A595</f>
        <v>456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0.74867790672</v>
      </c>
      <c r="F599" s="9">
        <f>IF('De la BASE'!F595&gt;0,'De la BASE'!F595,'De la BASE'!F595+0.001)</f>
        <v>1.2001419693</v>
      </c>
      <c r="G599" s="15">
        <v>32933</v>
      </c>
    </row>
    <row r="600" spans="1:7" ht="12.75">
      <c r="A600" s="30" t="str">
        <f>'De la BASE'!A596</f>
        <v>456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0.73967151616</v>
      </c>
      <c r="F600" s="9">
        <f>IF('De la BASE'!F596&gt;0,'De la BASE'!F596,'De la BASE'!F596+0.001)</f>
        <v>0.9789770074</v>
      </c>
      <c r="G600" s="15">
        <v>32964</v>
      </c>
    </row>
    <row r="601" spans="1:7" ht="12.75">
      <c r="A601" s="30" t="str">
        <f>'De la BASE'!A597</f>
        <v>456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0.40049356932</v>
      </c>
      <c r="F601" s="9">
        <f>IF('De la BASE'!F597&gt;0,'De la BASE'!F597,'De la BASE'!F597+0.001)</f>
        <v>0.49739311740000003</v>
      </c>
      <c r="G601" s="15">
        <v>32994</v>
      </c>
    </row>
    <row r="602" spans="1:7" ht="12.75">
      <c r="A602" s="30" t="str">
        <f>'De la BASE'!A598</f>
        <v>456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0.001</v>
      </c>
      <c r="F602" s="9">
        <f>IF('De la BASE'!F598&gt;0,'De la BASE'!F598,'De la BASE'!F598+0.001)</f>
        <v>0.001</v>
      </c>
      <c r="G602" s="15">
        <v>33025</v>
      </c>
    </row>
    <row r="603" spans="1:7" ht="12.75">
      <c r="A603" s="30" t="str">
        <f>'De la BASE'!A599</f>
        <v>456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0.001</v>
      </c>
      <c r="F603" s="9">
        <f>IF('De la BASE'!F599&gt;0,'De la BASE'!F599,'De la BASE'!F599+0.001)</f>
        <v>0.001</v>
      </c>
      <c r="G603" s="15">
        <v>33055</v>
      </c>
    </row>
    <row r="604" spans="1:7" ht="12.75">
      <c r="A604" s="30" t="str">
        <f>'De la BASE'!A600</f>
        <v>456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0.00434339315</v>
      </c>
      <c r="F604" s="9">
        <f>IF('De la BASE'!F600&gt;0,'De la BASE'!F600,'De la BASE'!F600+0.001)</f>
        <v>0.00481647635</v>
      </c>
      <c r="G604" s="15">
        <v>33086</v>
      </c>
    </row>
    <row r="605" spans="1:7" ht="12.75">
      <c r="A605" s="30" t="str">
        <f>'De la BASE'!A601</f>
        <v>456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0.3729705216</v>
      </c>
      <c r="F605" s="9">
        <f>IF('De la BASE'!F601&gt;0,'De la BASE'!F601,'De la BASE'!F601+0.001)</f>
        <v>0.4081632656</v>
      </c>
      <c r="G605" s="15">
        <v>33117</v>
      </c>
    </row>
    <row r="606" spans="1:7" ht="12.75">
      <c r="A606" s="30" t="str">
        <f>'De la BASE'!A602</f>
        <v>456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0.719975238</v>
      </c>
      <c r="F606" s="9">
        <f>IF('De la BASE'!F602&gt;0,'De la BASE'!F602,'De la BASE'!F602+0.001)</f>
        <v>0.8255262074999999</v>
      </c>
      <c r="G606" s="15">
        <v>33147</v>
      </c>
    </row>
    <row r="607" spans="1:7" ht="12.75">
      <c r="A607" s="30" t="str">
        <f>'De la BASE'!A603</f>
        <v>456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0.67239887185</v>
      </c>
      <c r="F607" s="9">
        <f>IF('De la BASE'!F603&gt;0,'De la BASE'!F603,'De la BASE'!F603+0.001)</f>
        <v>0.7851984958</v>
      </c>
      <c r="G607" s="15">
        <v>33178</v>
      </c>
    </row>
    <row r="608" spans="1:7" ht="12.75">
      <c r="A608" s="30" t="str">
        <f>'De la BASE'!A604</f>
        <v>456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1.31996217576</v>
      </c>
      <c r="F608" s="9">
        <f>IF('De la BASE'!F604&gt;0,'De la BASE'!F604,'De la BASE'!F604+0.001)</f>
        <v>2.0584964538</v>
      </c>
      <c r="G608" s="15">
        <v>33208</v>
      </c>
    </row>
    <row r="609" spans="1:7" ht="12.75">
      <c r="A609" s="30" t="str">
        <f>'De la BASE'!A605</f>
        <v>456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2.67761789917</v>
      </c>
      <c r="F609" s="9">
        <f>IF('De la BASE'!F605&gt;0,'De la BASE'!F605,'De la BASE'!F605+0.001)</f>
        <v>3.8946021803299997</v>
      </c>
      <c r="G609" s="15">
        <v>33239</v>
      </c>
    </row>
    <row r="610" spans="1:7" ht="12.75">
      <c r="A610" s="30" t="str">
        <f>'De la BASE'!A606</f>
        <v>456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1.7064057955</v>
      </c>
      <c r="F610" s="9">
        <f>IF('De la BASE'!F606&gt;0,'De la BASE'!F606,'De la BASE'!F606+0.001)</f>
        <v>2.7259130437000003</v>
      </c>
      <c r="G610" s="15">
        <v>33270</v>
      </c>
    </row>
    <row r="611" spans="1:7" ht="12.75">
      <c r="A611" s="30" t="str">
        <f>'De la BASE'!A607</f>
        <v>456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5.70421491016</v>
      </c>
      <c r="F611" s="9">
        <f>IF('De la BASE'!F607&gt;0,'De la BASE'!F607,'De la BASE'!F607+0.001)</f>
        <v>9.88274139527</v>
      </c>
      <c r="G611" s="15">
        <v>33298</v>
      </c>
    </row>
    <row r="612" spans="1:7" ht="12.75">
      <c r="A612" s="30" t="str">
        <f>'De la BASE'!A608</f>
        <v>456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4.15416782517</v>
      </c>
      <c r="F612" s="9">
        <f>IF('De la BASE'!F608&gt;0,'De la BASE'!F608,'De la BASE'!F608+0.001)</f>
        <v>6.74371378937</v>
      </c>
      <c r="G612" s="15">
        <v>33329</v>
      </c>
    </row>
    <row r="613" spans="1:7" ht="12.75">
      <c r="A613" s="30" t="str">
        <f>'De la BASE'!A609</f>
        <v>456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0.85925449316</v>
      </c>
      <c r="F613" s="9">
        <f>IF('De la BASE'!F609&gt;0,'De la BASE'!F609,'De la BASE'!F609+0.001)</f>
        <v>1.05861873016</v>
      </c>
      <c r="G613" s="15">
        <v>33359</v>
      </c>
    </row>
    <row r="614" spans="1:7" ht="12.75">
      <c r="A614" s="30" t="str">
        <f>'De la BASE'!A610</f>
        <v>456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0.46650229563</v>
      </c>
      <c r="F614" s="9">
        <f>IF('De la BASE'!F610&gt;0,'De la BASE'!F610,'De la BASE'!F610+0.001)</f>
        <v>0.50743411026</v>
      </c>
      <c r="G614" s="15">
        <v>33390</v>
      </c>
    </row>
    <row r="615" spans="1:7" ht="12.75">
      <c r="A615" s="30" t="str">
        <f>'De la BASE'!A611</f>
        <v>456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0.30967107556</v>
      </c>
      <c r="F615" s="9">
        <f>IF('De la BASE'!F611&gt;0,'De la BASE'!F611,'De la BASE'!F611+0.001)</f>
        <v>0.32063750488000003</v>
      </c>
      <c r="G615" s="15">
        <v>33420</v>
      </c>
    </row>
    <row r="616" spans="1:7" ht="12.75">
      <c r="A616" s="30" t="str">
        <f>'De la BASE'!A612</f>
        <v>456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0.18195382915</v>
      </c>
      <c r="F616" s="9">
        <f>IF('De la BASE'!F612&gt;0,'De la BASE'!F612,'De la BASE'!F612+0.001)</f>
        <v>0.18907657725</v>
      </c>
      <c r="G616" s="15">
        <v>33451</v>
      </c>
    </row>
    <row r="617" spans="1:7" ht="12.75">
      <c r="A617" s="30" t="str">
        <f>'De la BASE'!A613</f>
        <v>456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0.17618796188</v>
      </c>
      <c r="F617" s="9">
        <f>IF('De la BASE'!F613&gt;0,'De la BASE'!F613,'De la BASE'!F613+0.001)</f>
        <v>0.19554382241999999</v>
      </c>
      <c r="G617" s="15">
        <v>33482</v>
      </c>
    </row>
    <row r="618" spans="1:7" ht="12.75">
      <c r="A618" s="30" t="str">
        <f>'De la BASE'!A614</f>
        <v>456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0.47906235061</v>
      </c>
      <c r="F618" s="9">
        <f>IF('De la BASE'!F614&gt;0,'De la BASE'!F614,'De la BASE'!F614+0.001)</f>
        <v>0.52447961662</v>
      </c>
      <c r="G618" s="15">
        <v>33512</v>
      </c>
    </row>
    <row r="619" spans="1:7" ht="12.75">
      <c r="A619" s="30" t="str">
        <f>'De la BASE'!A615</f>
        <v>456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0.77728476888</v>
      </c>
      <c r="F619" s="9">
        <f>IF('De la BASE'!F615&gt;0,'De la BASE'!F615,'De la BASE'!F615+0.001)</f>
        <v>0.88344719488</v>
      </c>
      <c r="G619" s="15">
        <v>33543</v>
      </c>
    </row>
    <row r="620" spans="1:7" ht="12.75">
      <c r="A620" s="30" t="str">
        <f>'De la BASE'!A616</f>
        <v>456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0.64486704204</v>
      </c>
      <c r="F620" s="9">
        <f>IF('De la BASE'!F616&gt;0,'De la BASE'!F616,'De la BASE'!F616+0.001)</f>
        <v>0.797598711</v>
      </c>
      <c r="G620" s="15">
        <v>33573</v>
      </c>
    </row>
    <row r="621" spans="1:7" ht="12.75">
      <c r="A621" s="30" t="str">
        <f>'De la BASE'!A617</f>
        <v>456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0.53362017828</v>
      </c>
      <c r="F621" s="9">
        <f>IF('De la BASE'!F617&gt;0,'De la BASE'!F617,'De la BASE'!F617+0.001)</f>
        <v>0.60486646836</v>
      </c>
      <c r="G621" s="15">
        <v>33604</v>
      </c>
    </row>
    <row r="622" spans="1:7" ht="12.75">
      <c r="A622" s="30" t="str">
        <f>'De la BASE'!A618</f>
        <v>456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0.60500959628</v>
      </c>
      <c r="F622" s="9">
        <f>IF('De la BASE'!F618&gt;0,'De la BASE'!F618,'De la BASE'!F618+0.001)</f>
        <v>0.8400383867</v>
      </c>
      <c r="G622" s="15">
        <v>33635</v>
      </c>
    </row>
    <row r="623" spans="1:7" ht="12.75">
      <c r="A623" s="30" t="str">
        <f>'De la BASE'!A619</f>
        <v>456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0.47772819392</v>
      </c>
      <c r="F623" s="9">
        <f>IF('De la BASE'!F619&gt;0,'De la BASE'!F619,'De la BASE'!F619+0.001)</f>
        <v>0.75142663912</v>
      </c>
      <c r="G623" s="15">
        <v>33664</v>
      </c>
    </row>
    <row r="624" spans="1:7" ht="12.75">
      <c r="A624" s="30" t="str">
        <f>'De la BASE'!A620</f>
        <v>456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0.85616365502</v>
      </c>
      <c r="F624" s="9">
        <f>IF('De la BASE'!F620&gt;0,'De la BASE'!F620,'De la BASE'!F620+0.001)</f>
        <v>1.09143464296</v>
      </c>
      <c r="G624" s="15">
        <v>33695</v>
      </c>
    </row>
    <row r="625" spans="1:7" ht="12.75">
      <c r="A625" s="30" t="str">
        <f>'De la BASE'!A621</f>
        <v>456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0.66794735952</v>
      </c>
      <c r="F625" s="9">
        <f>IF('De la BASE'!F621&gt;0,'De la BASE'!F621,'De la BASE'!F621+0.001)</f>
        <v>0.9019996588799999</v>
      </c>
      <c r="G625" s="15">
        <v>33725</v>
      </c>
    </row>
    <row r="626" spans="1:7" ht="12.75">
      <c r="A626" s="30" t="str">
        <f>'De la BASE'!A622</f>
        <v>456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1.0621773292</v>
      </c>
      <c r="F626" s="9">
        <f>IF('De la BASE'!F622&gt;0,'De la BASE'!F622,'De la BASE'!F622+0.001)</f>
        <v>1.5066965966</v>
      </c>
      <c r="G626" s="15">
        <v>33756</v>
      </c>
    </row>
    <row r="627" spans="1:7" ht="12.75">
      <c r="A627" s="30" t="str">
        <f>'De la BASE'!A623</f>
        <v>456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0.3602409642</v>
      </c>
      <c r="F627" s="9">
        <f>IF('De la BASE'!F623&gt;0,'De la BASE'!F623,'De la BASE'!F623+0.001)</f>
        <v>0.3963331593</v>
      </c>
      <c r="G627" s="15">
        <v>33786</v>
      </c>
    </row>
    <row r="628" spans="1:7" ht="12.75">
      <c r="A628" s="30" t="str">
        <f>'De la BASE'!A624</f>
        <v>456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0.36993277308</v>
      </c>
      <c r="F628" s="9">
        <f>IF('De la BASE'!F624&gt;0,'De la BASE'!F624,'De la BASE'!F624+0.001)</f>
        <v>0.40648739488</v>
      </c>
      <c r="G628" s="15">
        <v>33817</v>
      </c>
    </row>
    <row r="629" spans="1:7" ht="12.75">
      <c r="A629" s="30" t="str">
        <f>'De la BASE'!A625</f>
        <v>456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0.40738860645</v>
      </c>
      <c r="F629" s="9">
        <f>IF('De la BASE'!F625&gt;0,'De la BASE'!F625,'De la BASE'!F625+0.001)</f>
        <v>0.42399887145000004</v>
      </c>
      <c r="G629" s="15">
        <v>33848</v>
      </c>
    </row>
    <row r="630" spans="1:7" ht="12.75">
      <c r="A630" s="30" t="str">
        <f>'De la BASE'!A626</f>
        <v>456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0.99921169732</v>
      </c>
      <c r="F630" s="9">
        <f>IF('De la BASE'!F626&gt;0,'De la BASE'!F626,'De la BASE'!F626+0.001)</f>
        <v>1.22951048956</v>
      </c>
      <c r="G630" s="15">
        <v>33878</v>
      </c>
    </row>
    <row r="631" spans="1:7" ht="12.75">
      <c r="A631" s="30" t="str">
        <f>'De la BASE'!A627</f>
        <v>456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1.1225175665</v>
      </c>
      <c r="F631" s="9">
        <f>IF('De la BASE'!F627&gt;0,'De la BASE'!F627,'De la BASE'!F627+0.001)</f>
        <v>1.2073785515</v>
      </c>
      <c r="G631" s="15">
        <v>33909</v>
      </c>
    </row>
    <row r="632" spans="1:7" ht="12.75">
      <c r="A632" s="30" t="str">
        <f>'De la BASE'!A628</f>
        <v>456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3.29937932245</v>
      </c>
      <c r="F632" s="9">
        <f>IF('De la BASE'!F628&gt;0,'De la BASE'!F628,'De la BASE'!F628+0.001)</f>
        <v>4.90457527995</v>
      </c>
      <c r="G632" s="15">
        <v>33939</v>
      </c>
    </row>
    <row r="633" spans="1:7" ht="12.75">
      <c r="A633" s="30" t="str">
        <f>'De la BASE'!A629</f>
        <v>456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0.74446364439</v>
      </c>
      <c r="F633" s="9">
        <f>IF('De la BASE'!F629&gt;0,'De la BASE'!F629,'De la BASE'!F629+0.001)</f>
        <v>0.90767938678</v>
      </c>
      <c r="G633" s="15">
        <v>33970</v>
      </c>
    </row>
    <row r="634" spans="1:7" ht="12.75">
      <c r="A634" s="30" t="str">
        <f>'De la BASE'!A630</f>
        <v>456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0.6558613524</v>
      </c>
      <c r="F634" s="9">
        <f>IF('De la BASE'!F630&gt;0,'De la BASE'!F630,'De la BASE'!F630+0.001)</f>
        <v>0.872235702</v>
      </c>
      <c r="G634" s="15">
        <v>34001</v>
      </c>
    </row>
    <row r="635" spans="1:7" ht="12.75">
      <c r="A635" s="30" t="str">
        <f>'De la BASE'!A631</f>
        <v>456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0.73101585684</v>
      </c>
      <c r="F635" s="9">
        <f>IF('De la BASE'!F631&gt;0,'De la BASE'!F631,'De la BASE'!F631+0.001)</f>
        <v>1.00494053574</v>
      </c>
      <c r="G635" s="15">
        <v>34029</v>
      </c>
    </row>
    <row r="636" spans="1:7" ht="12.75">
      <c r="A636" s="30" t="str">
        <f>'De la BASE'!A632</f>
        <v>456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0.82144562279</v>
      </c>
      <c r="F636" s="9">
        <f>IF('De la BASE'!F632&gt;0,'De la BASE'!F632,'De la BASE'!F632+0.001)</f>
        <v>1.15352974563</v>
      </c>
      <c r="G636" s="15">
        <v>34060</v>
      </c>
    </row>
    <row r="637" spans="1:7" ht="12.75">
      <c r="A637" s="30" t="str">
        <f>'De la BASE'!A633</f>
        <v>456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2.5159471131</v>
      </c>
      <c r="F637" s="9">
        <f>IF('De la BASE'!F633&gt;0,'De la BASE'!F633,'De la BASE'!F633+0.001)</f>
        <v>3.72227651808</v>
      </c>
      <c r="G637" s="15">
        <v>34090</v>
      </c>
    </row>
    <row r="638" spans="1:7" ht="12.75">
      <c r="A638" s="30" t="str">
        <f>'De la BASE'!A634</f>
        <v>456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0.79694931668</v>
      </c>
      <c r="F638" s="9">
        <f>IF('De la BASE'!F634&gt;0,'De la BASE'!F634,'De la BASE'!F634+0.001)</f>
        <v>1.19432260838</v>
      </c>
      <c r="G638" s="15">
        <v>34121</v>
      </c>
    </row>
    <row r="639" spans="1:7" ht="12.75">
      <c r="A639" s="30" t="str">
        <f>'De la BASE'!A635</f>
        <v>456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0.26475493824</v>
      </c>
      <c r="F639" s="9">
        <f>IF('De la BASE'!F635&gt;0,'De la BASE'!F635,'De la BASE'!F635+0.001)</f>
        <v>0.28371616704</v>
      </c>
      <c r="G639" s="15">
        <v>34151</v>
      </c>
    </row>
    <row r="640" spans="1:7" ht="12.75">
      <c r="A640" s="30" t="str">
        <f>'De la BASE'!A636</f>
        <v>456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0.23327033158</v>
      </c>
      <c r="F640" s="9">
        <f>IF('De la BASE'!F636&gt;0,'De la BASE'!F636,'De la BASE'!F636+0.001)</f>
        <v>0.24488545146</v>
      </c>
      <c r="G640" s="15">
        <v>34182</v>
      </c>
    </row>
    <row r="641" spans="1:7" ht="12.75">
      <c r="A641" s="30" t="str">
        <f>'De la BASE'!A637</f>
        <v>456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0.12225138099</v>
      </c>
      <c r="F641" s="9">
        <f>IF('De la BASE'!F637&gt;0,'De la BASE'!F637,'De la BASE'!F637+0.001)</f>
        <v>0.137258287</v>
      </c>
      <c r="G641" s="15">
        <v>34213</v>
      </c>
    </row>
    <row r="642" spans="1:7" ht="12.75">
      <c r="A642" s="30" t="str">
        <f>'De la BASE'!A638</f>
        <v>456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0.86872912794</v>
      </c>
      <c r="F642" s="9">
        <f>IF('De la BASE'!F638&gt;0,'De la BASE'!F638,'De la BASE'!F638+0.001)</f>
        <v>1.1008155381</v>
      </c>
      <c r="G642" s="15">
        <v>34243</v>
      </c>
    </row>
    <row r="643" spans="1:7" ht="12.75">
      <c r="A643" s="30" t="str">
        <f>'De la BASE'!A639</f>
        <v>456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1.1390518126</v>
      </c>
      <c r="F643" s="9">
        <f>IF('De la BASE'!F639&gt;0,'De la BASE'!F639,'De la BASE'!F639+0.001)</f>
        <v>1.43591376214</v>
      </c>
      <c r="G643" s="15">
        <v>34274</v>
      </c>
    </row>
    <row r="644" spans="1:7" ht="12.75">
      <c r="A644" s="30" t="str">
        <f>'De la BASE'!A640</f>
        <v>456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0.9651983976</v>
      </c>
      <c r="F644" s="9">
        <f>IF('De la BASE'!F640&gt;0,'De la BASE'!F640,'De la BASE'!F640+0.001)</f>
        <v>1.2692391696</v>
      </c>
      <c r="G644" s="15">
        <v>34304</v>
      </c>
    </row>
    <row r="645" spans="1:7" ht="12.75">
      <c r="A645" s="30" t="str">
        <f>'De la BASE'!A641</f>
        <v>456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3.70033878123</v>
      </c>
      <c r="F645" s="9">
        <f>IF('De la BASE'!F641&gt;0,'De la BASE'!F641,'De la BASE'!F641+0.001)</f>
        <v>5.34213184638</v>
      </c>
      <c r="G645" s="15">
        <v>34335</v>
      </c>
    </row>
    <row r="646" spans="1:7" ht="12.75">
      <c r="A646" s="30" t="str">
        <f>'De la BASE'!A642</f>
        <v>456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1.82401753492</v>
      </c>
      <c r="F646" s="9">
        <f>IF('De la BASE'!F642&gt;0,'De la BASE'!F642,'De la BASE'!F642+0.001)</f>
        <v>2.67995342776</v>
      </c>
      <c r="G646" s="15">
        <v>34366</v>
      </c>
    </row>
    <row r="647" spans="1:7" ht="12.75">
      <c r="A647" s="30" t="str">
        <f>'De la BASE'!A643</f>
        <v>456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1.32741466898</v>
      </c>
      <c r="F647" s="9">
        <f>IF('De la BASE'!F643&gt;0,'De la BASE'!F643,'De la BASE'!F643+0.001)</f>
        <v>1.5259153764</v>
      </c>
      <c r="G647" s="15">
        <v>34394</v>
      </c>
    </row>
    <row r="648" spans="1:7" ht="12.75">
      <c r="A648" s="30" t="str">
        <f>'De la BASE'!A644</f>
        <v>456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0.17786457136</v>
      </c>
      <c r="F648" s="9">
        <f>IF('De la BASE'!F644&gt;0,'De la BASE'!F644,'De la BASE'!F644+0.001)</f>
        <v>0.20027270608</v>
      </c>
      <c r="G648" s="15">
        <v>34425</v>
      </c>
    </row>
    <row r="649" spans="1:7" ht="12.75">
      <c r="A649" s="30" t="str">
        <f>'De la BASE'!A645</f>
        <v>456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0.8527213277</v>
      </c>
      <c r="F649" s="9">
        <f>IF('De la BASE'!F645&gt;0,'De la BASE'!F645,'De la BASE'!F645+0.001)</f>
        <v>1.10835513096</v>
      </c>
      <c r="G649" s="15">
        <v>34455</v>
      </c>
    </row>
    <row r="650" spans="1:7" ht="12.75">
      <c r="A650" s="30" t="str">
        <f>'De la BASE'!A646</f>
        <v>456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0.0940579296</v>
      </c>
      <c r="F650" s="9">
        <f>IF('De la BASE'!F646&gt;0,'De la BASE'!F646,'De la BASE'!F646+0.001)</f>
        <v>0.10540292524</v>
      </c>
      <c r="G650" s="15">
        <v>34486</v>
      </c>
    </row>
    <row r="651" spans="1:7" ht="12.75">
      <c r="A651" s="30" t="str">
        <f>'De la BASE'!A647</f>
        <v>456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0.22323514744</v>
      </c>
      <c r="F651" s="9">
        <f>IF('De la BASE'!F647&gt;0,'De la BASE'!F647,'De la BASE'!F647+0.001)</f>
        <v>0.23427858272000002</v>
      </c>
      <c r="G651" s="15">
        <v>34516</v>
      </c>
    </row>
    <row r="652" spans="1:7" ht="12.75">
      <c r="A652" s="30" t="str">
        <f>'De la BASE'!A648</f>
        <v>456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0.23181459581</v>
      </c>
      <c r="F652" s="9">
        <f>IF('De la BASE'!F648&gt;0,'De la BASE'!F648,'De la BASE'!F648+0.001)</f>
        <v>0.25827744935999997</v>
      </c>
      <c r="G652" s="15">
        <v>34547</v>
      </c>
    </row>
    <row r="653" spans="1:7" ht="12.75">
      <c r="A653" s="30" t="str">
        <f>'De la BASE'!A649</f>
        <v>456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0.06151270928</v>
      </c>
      <c r="F653" s="9">
        <f>IF('De la BASE'!F649&gt;0,'De la BASE'!F649,'De la BASE'!F649+0.001)</f>
        <v>0.0686050838</v>
      </c>
      <c r="G653" s="15">
        <v>34578</v>
      </c>
    </row>
    <row r="654" spans="1:7" ht="12.75">
      <c r="A654" s="30" t="str">
        <f>'De la BASE'!A650</f>
        <v>456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0.46560440724</v>
      </c>
      <c r="F654" s="9">
        <f>IF('De la BASE'!F650&gt;0,'De la BASE'!F650,'De la BASE'!F650+0.001)</f>
        <v>0.5642053844</v>
      </c>
      <c r="G654" s="15">
        <v>34608</v>
      </c>
    </row>
    <row r="655" spans="1:7" ht="12.75">
      <c r="A655" s="30" t="str">
        <f>'De la BASE'!A651</f>
        <v>456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1.43065083491</v>
      </c>
      <c r="F655" s="9">
        <f>IF('De la BASE'!F651&gt;0,'De la BASE'!F651,'De la BASE'!F651+0.001)</f>
        <v>1.70659137728</v>
      </c>
      <c r="G655" s="15">
        <v>34639</v>
      </c>
    </row>
    <row r="656" spans="1:7" ht="12.75">
      <c r="A656" s="30" t="str">
        <f>'De la BASE'!A652</f>
        <v>456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0.692784594</v>
      </c>
      <c r="F656" s="9">
        <f>IF('De la BASE'!F652&gt;0,'De la BASE'!F652,'De la BASE'!F652+0.001)</f>
        <v>0.862946842</v>
      </c>
      <c r="G656" s="15">
        <v>34669</v>
      </c>
    </row>
    <row r="657" spans="1:7" ht="12.75">
      <c r="A657" s="30" t="str">
        <f>'De la BASE'!A653</f>
        <v>456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1.55388336344</v>
      </c>
      <c r="F657" s="9">
        <f>IF('De la BASE'!F653&gt;0,'De la BASE'!F653,'De la BASE'!F653+0.001)</f>
        <v>2.13104004048</v>
      </c>
      <c r="G657" s="15">
        <v>34700</v>
      </c>
    </row>
    <row r="658" spans="1:7" ht="12.75">
      <c r="A658" s="30" t="str">
        <f>'De la BASE'!A654</f>
        <v>456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2.90461657438</v>
      </c>
      <c r="F658" s="9">
        <f>IF('De la BASE'!F654&gt;0,'De la BASE'!F654,'De la BASE'!F654+0.001)</f>
        <v>3.87477675446</v>
      </c>
      <c r="G658" s="15">
        <v>34731</v>
      </c>
    </row>
    <row r="659" spans="1:7" ht="12.75">
      <c r="A659" s="30" t="str">
        <f>'De la BASE'!A655</f>
        <v>456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1.0858772878</v>
      </c>
      <c r="F659" s="9">
        <f>IF('De la BASE'!F655&gt;0,'De la BASE'!F655,'De la BASE'!F655+0.001)</f>
        <v>1.29142118934</v>
      </c>
      <c r="G659" s="15">
        <v>34759</v>
      </c>
    </row>
    <row r="660" spans="1:7" ht="12.75">
      <c r="A660" s="30" t="str">
        <f>'De la BASE'!A656</f>
        <v>456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0.37574054892</v>
      </c>
      <c r="F660" s="9">
        <f>IF('De la BASE'!F656&gt;0,'De la BASE'!F656,'De la BASE'!F656+0.001)</f>
        <v>0.43054740696</v>
      </c>
      <c r="G660" s="15">
        <v>34790</v>
      </c>
    </row>
    <row r="661" spans="1:7" ht="12.75">
      <c r="A661" s="30" t="str">
        <f>'De la BASE'!A657</f>
        <v>456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1.25743837992</v>
      </c>
      <c r="F661" s="9">
        <f>IF('De la BASE'!F657&gt;0,'De la BASE'!F657,'De la BASE'!F657+0.001)</f>
        <v>1.59539260482</v>
      </c>
      <c r="G661" s="15">
        <v>34820</v>
      </c>
    </row>
    <row r="662" spans="1:7" ht="12.75">
      <c r="A662" s="30" t="str">
        <f>'De la BASE'!A658</f>
        <v>456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0.29306593712</v>
      </c>
      <c r="F662" s="9">
        <f>IF('De la BASE'!F658&gt;0,'De la BASE'!F658,'De la BASE'!F658+0.001)</f>
        <v>0.36499544224</v>
      </c>
      <c r="G662" s="15">
        <v>34851</v>
      </c>
    </row>
    <row r="663" spans="1:7" ht="12.75">
      <c r="A663" s="30" t="str">
        <f>'De la BASE'!A659</f>
        <v>456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0.13000000026</v>
      </c>
      <c r="F663" s="9">
        <f>IF('De la BASE'!F659&gt;0,'De la BASE'!F659,'De la BASE'!F659+0.001)</f>
        <v>0.14000000028</v>
      </c>
      <c r="G663" s="15">
        <v>34881</v>
      </c>
    </row>
    <row r="664" spans="1:7" ht="12.75">
      <c r="A664" s="30" t="str">
        <f>'De la BASE'!A660</f>
        <v>456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0.28288888874</v>
      </c>
      <c r="F664" s="9">
        <f>IF('De la BASE'!F660&gt;0,'De la BASE'!F660,'De la BASE'!F660+0.001)</f>
        <v>0.3084126982</v>
      </c>
      <c r="G664" s="15">
        <v>34912</v>
      </c>
    </row>
    <row r="665" spans="1:7" ht="12.75">
      <c r="A665" s="30" t="str">
        <f>'De la BASE'!A661</f>
        <v>456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0.21821229045</v>
      </c>
      <c r="F665" s="9">
        <f>IF('De la BASE'!F661&gt;0,'De la BASE'!F661,'De la BASE'!F661+0.001)</f>
        <v>0.24348908052</v>
      </c>
      <c r="G665" s="15">
        <v>34943</v>
      </c>
    </row>
    <row r="666" spans="1:7" ht="12.75">
      <c r="A666" s="30" t="str">
        <f>'De la BASE'!A662</f>
        <v>456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0.3839493132</v>
      </c>
      <c r="F666" s="9">
        <f>IF('De la BASE'!F662&gt;0,'De la BASE'!F662,'De la BASE'!F662+0.001)</f>
        <v>0.4599788808</v>
      </c>
      <c r="G666" s="15">
        <v>34973</v>
      </c>
    </row>
    <row r="667" spans="1:7" ht="12.75">
      <c r="A667" s="30" t="str">
        <f>'De la BASE'!A663</f>
        <v>456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0.61646598579</v>
      </c>
      <c r="F667" s="9">
        <f>IF('De la BASE'!F663&gt;0,'De la BASE'!F663,'De la BASE'!F663+0.001)</f>
        <v>0.76997480361</v>
      </c>
      <c r="G667" s="15">
        <v>35004</v>
      </c>
    </row>
    <row r="668" spans="1:7" ht="12.75">
      <c r="A668" s="30" t="str">
        <f>'De la BASE'!A664</f>
        <v>456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2.63801403567</v>
      </c>
      <c r="F668" s="9">
        <f>IF('De la BASE'!F664&gt;0,'De la BASE'!F664,'De la BASE'!F664+0.001)</f>
        <v>3.48693840873</v>
      </c>
      <c r="G668" s="15">
        <v>35034</v>
      </c>
    </row>
    <row r="669" spans="1:7" ht="12.75">
      <c r="A669" s="30" t="str">
        <f>'De la BASE'!A665</f>
        <v>456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8.7071065982</v>
      </c>
      <c r="F669" s="9">
        <f>IF('De la BASE'!F665&gt;0,'De la BASE'!F665,'De la BASE'!F665+0.001)</f>
        <v>12.9704327249</v>
      </c>
      <c r="G669" s="15">
        <v>35065</v>
      </c>
    </row>
    <row r="670" spans="1:7" ht="12.75">
      <c r="A670" s="30" t="str">
        <f>'De la BASE'!A666</f>
        <v>456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3.24948488076</v>
      </c>
      <c r="F670" s="9">
        <f>IF('De la BASE'!F666&gt;0,'De la BASE'!F666,'De la BASE'!F666+0.001)</f>
        <v>4.13456116533</v>
      </c>
      <c r="G670" s="15">
        <v>35096</v>
      </c>
    </row>
    <row r="671" spans="1:7" ht="12.75">
      <c r="A671" s="30" t="str">
        <f>'De la BASE'!A667</f>
        <v>456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1.8559209542</v>
      </c>
      <c r="F671" s="9">
        <f>IF('De la BASE'!F667&gt;0,'De la BASE'!F667,'De la BASE'!F667+0.001)</f>
        <v>2.54635518381</v>
      </c>
      <c r="G671" s="15">
        <v>35125</v>
      </c>
    </row>
    <row r="672" spans="1:7" ht="12.75">
      <c r="A672" s="30" t="str">
        <f>'De la BASE'!A668</f>
        <v>456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3.5755152055</v>
      </c>
      <c r="F672" s="9">
        <f>IF('De la BASE'!F668&gt;0,'De la BASE'!F668,'De la BASE'!F668+0.001)</f>
        <v>4.31613002842</v>
      </c>
      <c r="G672" s="15">
        <v>35156</v>
      </c>
    </row>
    <row r="673" spans="1:7" ht="12.75">
      <c r="A673" s="30" t="str">
        <f>'De la BASE'!A669</f>
        <v>456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3.2579612334</v>
      </c>
      <c r="F673" s="9">
        <f>IF('De la BASE'!F669&gt;0,'De la BASE'!F669,'De la BASE'!F669+0.001)</f>
        <v>4.2716532655</v>
      </c>
      <c r="G673" s="15">
        <v>35186</v>
      </c>
    </row>
    <row r="674" spans="1:7" ht="12.75">
      <c r="A674" s="30" t="str">
        <f>'De la BASE'!A670</f>
        <v>456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0.28002378195</v>
      </c>
      <c r="F674" s="9">
        <f>IF('De la BASE'!F670&gt;0,'De la BASE'!F670,'De la BASE'!F670+0.001)</f>
        <v>0.30784780125</v>
      </c>
      <c r="G674" s="15">
        <v>35217</v>
      </c>
    </row>
    <row r="675" spans="1:7" ht="12.75">
      <c r="A675" s="30" t="str">
        <f>'De la BASE'!A671</f>
        <v>456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0.26834668088</v>
      </c>
      <c r="F675" s="9">
        <f>IF('De la BASE'!F671&gt;0,'De la BASE'!F671,'De la BASE'!F671+0.001)</f>
        <v>0.32109628056</v>
      </c>
      <c r="G675" s="15">
        <v>35247</v>
      </c>
    </row>
    <row r="676" spans="1:7" ht="12.75">
      <c r="A676" s="30" t="str">
        <f>'De la BASE'!A672</f>
        <v>456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0.21579130452</v>
      </c>
      <c r="F676" s="9">
        <f>IF('De la BASE'!F672&gt;0,'De la BASE'!F672,'De la BASE'!F672+0.001)</f>
        <v>0.22841739096</v>
      </c>
      <c r="G676" s="15">
        <v>35278</v>
      </c>
    </row>
    <row r="677" spans="1:7" ht="12.75">
      <c r="A677" s="30" t="str">
        <f>'De la BASE'!A673</f>
        <v>456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0.37614306266</v>
      </c>
      <c r="F677" s="9">
        <f>IF('De la BASE'!F673&gt;0,'De la BASE'!F673,'De la BASE'!F673+0.001)</f>
        <v>0.42227893675000006</v>
      </c>
      <c r="G677" s="15">
        <v>35309</v>
      </c>
    </row>
    <row r="678" spans="1:7" ht="12.75">
      <c r="A678" s="30" t="str">
        <f>'De la BASE'!A674</f>
        <v>456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0.23994605479</v>
      </c>
      <c r="F678" s="9">
        <f>IF('De la BASE'!F674&gt;0,'De la BASE'!F674,'De la BASE'!F674+0.001)</f>
        <v>0.25025623662</v>
      </c>
      <c r="G678" s="15">
        <v>35339</v>
      </c>
    </row>
    <row r="679" spans="1:7" ht="12.75">
      <c r="A679" s="30" t="str">
        <f>'De la BASE'!A675</f>
        <v>456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0.73462831896</v>
      </c>
      <c r="F679" s="9">
        <f>IF('De la BASE'!F675&gt;0,'De la BASE'!F675,'De la BASE'!F675+0.001)</f>
        <v>0.8195256645</v>
      </c>
      <c r="G679" s="15">
        <v>35370</v>
      </c>
    </row>
    <row r="680" spans="1:7" ht="12.75">
      <c r="A680" s="30" t="str">
        <f>'De la BASE'!A676</f>
        <v>456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3.47415553864</v>
      </c>
      <c r="F680" s="9">
        <f>IF('De la BASE'!F676&gt;0,'De la BASE'!F676,'De la BASE'!F676+0.001)</f>
        <v>4.62793412864</v>
      </c>
      <c r="G680" s="15">
        <v>35400</v>
      </c>
    </row>
    <row r="681" spans="1:7" ht="12.75">
      <c r="A681" s="30" t="str">
        <f>'De la BASE'!A677</f>
        <v>456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6.90219981154</v>
      </c>
      <c r="F681" s="9">
        <f>IF('De la BASE'!F677&gt;0,'De la BASE'!F677,'De la BASE'!F677+0.001)</f>
        <v>9.90803673854</v>
      </c>
      <c r="G681" s="15">
        <v>35431</v>
      </c>
    </row>
    <row r="682" spans="1:7" ht="12.75">
      <c r="A682" s="30" t="str">
        <f>'De la BASE'!A678</f>
        <v>456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1.7206057618</v>
      </c>
      <c r="F682" s="9">
        <f>IF('De la BASE'!F678&gt;0,'De la BASE'!F678,'De la BASE'!F678+0.001)</f>
        <v>1.97331485596</v>
      </c>
      <c r="G682" s="15">
        <v>35462</v>
      </c>
    </row>
    <row r="683" spans="1:7" ht="12.75">
      <c r="A683" s="30" t="str">
        <f>'De la BASE'!A679</f>
        <v>456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0.67782322316</v>
      </c>
      <c r="F683" s="9">
        <f>IF('De la BASE'!F679&gt;0,'De la BASE'!F679,'De la BASE'!F679+0.001)</f>
        <v>0.7322911598</v>
      </c>
      <c r="G683" s="15">
        <v>35490</v>
      </c>
    </row>
    <row r="684" spans="1:7" ht="12.75">
      <c r="A684" s="30" t="str">
        <f>'De la BASE'!A680</f>
        <v>456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1.29536236834</v>
      </c>
      <c r="F684" s="9">
        <f>IF('De la BASE'!F680&gt;0,'De la BASE'!F680,'De la BASE'!F680+0.001)</f>
        <v>1.7837977300799999</v>
      </c>
      <c r="G684" s="15">
        <v>35521</v>
      </c>
    </row>
    <row r="685" spans="1:7" ht="12.75">
      <c r="A685" s="30" t="str">
        <f>'De la BASE'!A681</f>
        <v>456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1.6904179312</v>
      </c>
      <c r="F685" s="9">
        <f>IF('De la BASE'!F681&gt;0,'De la BASE'!F681,'De la BASE'!F681+0.001)</f>
        <v>2.25487912085</v>
      </c>
      <c r="G685" s="15">
        <v>35551</v>
      </c>
    </row>
    <row r="686" spans="1:7" ht="12.75">
      <c r="A686" s="30" t="str">
        <f>'De la BASE'!A682</f>
        <v>456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1.58114291512</v>
      </c>
      <c r="F686" s="9">
        <f>IF('De la BASE'!F682&gt;0,'De la BASE'!F682,'De la BASE'!F682+0.001)</f>
        <v>1.95797871056</v>
      </c>
      <c r="G686" s="15">
        <v>35582</v>
      </c>
    </row>
    <row r="687" spans="1:7" ht="12.75">
      <c r="A687" s="30" t="str">
        <f>'De la BASE'!A683</f>
        <v>456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0.56321012106</v>
      </c>
      <c r="F687" s="9">
        <f>IF('De la BASE'!F683&gt;0,'De la BASE'!F683,'De la BASE'!F683+0.001)</f>
        <v>0.67759095111</v>
      </c>
      <c r="G687" s="15">
        <v>35612</v>
      </c>
    </row>
    <row r="688" spans="1:7" ht="12.75">
      <c r="A688" s="30" t="str">
        <f>'De la BASE'!A684</f>
        <v>456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0.40792154602</v>
      </c>
      <c r="F688" s="9">
        <f>IF('De la BASE'!F684&gt;0,'De la BASE'!F684,'De la BASE'!F684+0.001)</f>
        <v>0.44445745541000004</v>
      </c>
      <c r="G688" s="15">
        <v>35643</v>
      </c>
    </row>
    <row r="689" spans="1:7" ht="12.75">
      <c r="A689" s="30" t="str">
        <f>'De la BASE'!A685</f>
        <v>456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0.24671257688</v>
      </c>
      <c r="F689" s="9">
        <f>IF('De la BASE'!F685&gt;0,'De la BASE'!F685,'De la BASE'!F685+0.001)</f>
        <v>0.2573178685</v>
      </c>
      <c r="G689" s="15">
        <v>35674</v>
      </c>
    </row>
    <row r="690" spans="1:7" ht="12.75">
      <c r="A690" s="30" t="str">
        <f>'De la BASE'!A686</f>
        <v>456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0.86577576254</v>
      </c>
      <c r="F690" s="9">
        <f>IF('De la BASE'!F686&gt;0,'De la BASE'!F686,'De la BASE'!F686+0.001)</f>
        <v>1.03808928142</v>
      </c>
      <c r="G690" s="15">
        <v>35704</v>
      </c>
    </row>
    <row r="691" spans="1:7" ht="12.75">
      <c r="A691" s="30" t="str">
        <f>'De la BASE'!A687</f>
        <v>456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6.28818120336</v>
      </c>
      <c r="F691" s="9">
        <f>IF('De la BASE'!F687&gt;0,'De la BASE'!F687,'De la BASE'!F687+0.001)</f>
        <v>8.86298379954</v>
      </c>
      <c r="G691" s="15">
        <v>35735</v>
      </c>
    </row>
    <row r="692" spans="1:7" ht="12.75">
      <c r="A692" s="30" t="str">
        <f>'De la BASE'!A688</f>
        <v>456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11.6256966072</v>
      </c>
      <c r="F692" s="9">
        <f>IF('De la BASE'!F688&gt;0,'De la BASE'!F688,'De la BASE'!F688+0.001)</f>
        <v>16.0702373988</v>
      </c>
      <c r="G692" s="15">
        <v>35765</v>
      </c>
    </row>
    <row r="693" spans="1:7" ht="12.75">
      <c r="A693" s="30" t="str">
        <f>'De la BASE'!A689</f>
        <v>456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4.131278316</v>
      </c>
      <c r="F693" s="9">
        <f>IF('De la BASE'!F689&gt;0,'De la BASE'!F689,'De la BASE'!F689+0.001)</f>
        <v>5.274286018650001</v>
      </c>
      <c r="G693" s="15">
        <v>35796</v>
      </c>
    </row>
    <row r="694" spans="1:7" ht="12.75">
      <c r="A694" s="30" t="str">
        <f>'De la BASE'!A690</f>
        <v>456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2.25584993299</v>
      </c>
      <c r="F694" s="9">
        <f>IF('De la BASE'!F690&gt;0,'De la BASE'!F690,'De la BASE'!F690+0.001)</f>
        <v>2.7775437883</v>
      </c>
      <c r="G694" s="15">
        <v>35827</v>
      </c>
    </row>
    <row r="695" spans="1:7" ht="12.75">
      <c r="A695" s="30" t="str">
        <f>'De la BASE'!A691</f>
        <v>456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1.27570137192</v>
      </c>
      <c r="F695" s="9">
        <f>IF('De la BASE'!F691&gt;0,'De la BASE'!F691,'De la BASE'!F691+0.001)</f>
        <v>1.50856085014</v>
      </c>
      <c r="G695" s="15">
        <v>35855</v>
      </c>
    </row>
    <row r="696" spans="1:7" ht="12.75">
      <c r="A696" s="30" t="str">
        <f>'De la BASE'!A692</f>
        <v>456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2.67780174024</v>
      </c>
      <c r="F696" s="9">
        <f>IF('De la BASE'!F692&gt;0,'De la BASE'!F692,'De la BASE'!F692+0.001)</f>
        <v>3.5961844640700003</v>
      </c>
      <c r="G696" s="15">
        <v>35886</v>
      </c>
    </row>
    <row r="697" spans="1:7" ht="12.75">
      <c r="A697" s="30" t="str">
        <f>'De la BASE'!A693</f>
        <v>456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2.7550193895</v>
      </c>
      <c r="F697" s="9">
        <f>IF('De la BASE'!F693&gt;0,'De la BASE'!F693,'De la BASE'!F693+0.001)</f>
        <v>3.66439352175</v>
      </c>
      <c r="G697" s="15">
        <v>35916</v>
      </c>
    </row>
    <row r="698" spans="1:7" ht="12.75">
      <c r="A698" s="30" t="str">
        <f>'De la BASE'!A694</f>
        <v>456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1.28207615008</v>
      </c>
      <c r="F698" s="9">
        <f>IF('De la BASE'!F694&gt;0,'De la BASE'!F694,'De la BASE'!F694+0.001)</f>
        <v>1.51829389012</v>
      </c>
      <c r="G698" s="15">
        <v>35947</v>
      </c>
    </row>
    <row r="699" spans="1:7" ht="12.75">
      <c r="A699" s="30" t="str">
        <f>'De la BASE'!A695</f>
        <v>456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0.30482786256</v>
      </c>
      <c r="F699" s="9">
        <f>IF('De la BASE'!F695&gt;0,'De la BASE'!F695,'De la BASE'!F695+0.001)</f>
        <v>0.31993594824</v>
      </c>
      <c r="G699" s="15">
        <v>35977</v>
      </c>
    </row>
    <row r="700" spans="1:7" ht="12.75">
      <c r="A700" s="30" t="str">
        <f>'De la BASE'!A696</f>
        <v>456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0.32280270464</v>
      </c>
      <c r="F700" s="9">
        <f>IF('De la BASE'!F696&gt;0,'De la BASE'!F696,'De la BASE'!F696+0.001)</f>
        <v>0.3490104488</v>
      </c>
      <c r="G700" s="15">
        <v>36008</v>
      </c>
    </row>
    <row r="701" spans="1:7" ht="12.75">
      <c r="A701" s="30" t="str">
        <f>'De la BASE'!A697</f>
        <v>456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0.6851745388</v>
      </c>
      <c r="F701" s="9">
        <f>IF('De la BASE'!F697&gt;0,'De la BASE'!F697,'De la BASE'!F697+0.001)</f>
        <v>0.7606673512</v>
      </c>
      <c r="G701" s="15">
        <v>36039</v>
      </c>
    </row>
    <row r="702" spans="1:7" ht="12.75">
      <c r="A702" s="30" t="str">
        <f>'De la BASE'!A698</f>
        <v>456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0.4223668642</v>
      </c>
      <c r="F702" s="9">
        <f>IF('De la BASE'!F698&gt;0,'De la BASE'!F698,'De la BASE'!F698+0.001)</f>
        <v>0.44937869794</v>
      </c>
      <c r="G702" s="15">
        <v>36069</v>
      </c>
    </row>
    <row r="703" spans="1:7" ht="12.75">
      <c r="A703" s="30" t="str">
        <f>'De la BASE'!A699</f>
        <v>456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0.58327731088</v>
      </c>
      <c r="F703" s="9">
        <f>IF('De la BASE'!F699&gt;0,'De la BASE'!F699,'De la BASE'!F699+0.001)</f>
        <v>0.6045378152</v>
      </c>
      <c r="G703" s="15">
        <v>36100</v>
      </c>
    </row>
    <row r="704" spans="1:7" ht="12.75">
      <c r="A704" s="30" t="str">
        <f>'De la BASE'!A700</f>
        <v>456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0.73126353872</v>
      </c>
      <c r="F704" s="9">
        <f>IF('De la BASE'!F700&gt;0,'De la BASE'!F700,'De la BASE'!F700+0.001)</f>
        <v>0.86122743696</v>
      </c>
      <c r="G704" s="15">
        <v>36130</v>
      </c>
    </row>
    <row r="705" spans="1:7" ht="12.75">
      <c r="A705" s="30" t="str">
        <f>'De la BASE'!A701</f>
        <v>456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1.22979253026</v>
      </c>
      <c r="F705" s="9">
        <f>IF('De la BASE'!F701&gt;0,'De la BASE'!F701,'De la BASE'!F701+0.001)</f>
        <v>1.55452282146</v>
      </c>
      <c r="G705" s="15">
        <v>36161</v>
      </c>
    </row>
    <row r="706" spans="1:7" ht="12.75">
      <c r="A706" s="30" t="str">
        <f>'De la BASE'!A702</f>
        <v>456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1.22732112789</v>
      </c>
      <c r="F706" s="9">
        <f>IF('De la BASE'!F702&gt;0,'De la BASE'!F702,'De la BASE'!F702+0.001)</f>
        <v>1.7736338040300001</v>
      </c>
      <c r="G706" s="15">
        <v>36192</v>
      </c>
    </row>
    <row r="707" spans="1:7" ht="12.75">
      <c r="A707" s="30" t="str">
        <f>'De la BASE'!A703</f>
        <v>456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2.2752954344</v>
      </c>
      <c r="F707" s="9">
        <f>IF('De la BASE'!F703&gt;0,'De la BASE'!F703,'De la BASE'!F703+0.001)</f>
        <v>3.0443069390399997</v>
      </c>
      <c r="G707" s="15">
        <v>36220</v>
      </c>
    </row>
    <row r="708" spans="1:7" ht="12.75">
      <c r="A708" s="30" t="str">
        <f>'De la BASE'!A704</f>
        <v>456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2.12791213566</v>
      </c>
      <c r="F708" s="9">
        <f>IF('De la BASE'!F704&gt;0,'De la BASE'!F704,'De la BASE'!F704+0.001)</f>
        <v>2.73155560308</v>
      </c>
      <c r="G708" s="15">
        <v>36251</v>
      </c>
    </row>
    <row r="709" spans="1:7" ht="12.75">
      <c r="A709" s="30" t="str">
        <f>'De la BASE'!A705</f>
        <v>456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3.088161362</v>
      </c>
      <c r="F709" s="9">
        <f>IF('De la BASE'!F705&gt;0,'De la BASE'!F705,'De la BASE'!F705+0.001)</f>
        <v>4.0503383919200004</v>
      </c>
      <c r="G709" s="15">
        <v>36281</v>
      </c>
    </row>
    <row r="710" spans="1:7" ht="12.75">
      <c r="A710" s="30" t="str">
        <f>'De la BASE'!A706</f>
        <v>456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0.94893437706</v>
      </c>
      <c r="F710" s="9">
        <f>IF('De la BASE'!F706&gt;0,'De la BASE'!F706,'De la BASE'!F706+0.001)</f>
        <v>1.1285517407099999</v>
      </c>
      <c r="G710" s="15">
        <v>36312</v>
      </c>
    </row>
    <row r="711" spans="1:7" ht="12.75">
      <c r="A711" s="30" t="str">
        <f>'De la BASE'!A707</f>
        <v>456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0.485034536</v>
      </c>
      <c r="F711" s="9">
        <f>IF('De la BASE'!F707&gt;0,'De la BASE'!F707,'De la BASE'!F707+0.001)</f>
        <v>0.571757484</v>
      </c>
      <c r="G711" s="15">
        <v>36342</v>
      </c>
    </row>
    <row r="712" spans="1:7" ht="12.75">
      <c r="A712" s="30" t="str">
        <f>'De la BASE'!A708</f>
        <v>456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0.61644375</v>
      </c>
      <c r="F712" s="9">
        <f>IF('De la BASE'!F708&gt;0,'De la BASE'!F708,'De la BASE'!F708+0.001)</f>
        <v>0.72533125</v>
      </c>
      <c r="G712" s="15">
        <v>36373</v>
      </c>
    </row>
    <row r="713" spans="1:7" ht="12.75">
      <c r="A713" s="30" t="str">
        <f>'De la BASE'!A709</f>
        <v>456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0.73351395798</v>
      </c>
      <c r="F713" s="9">
        <f>IF('De la BASE'!F709&gt;0,'De la BASE'!F709,'De la BASE'!F709+0.001)</f>
        <v>0.81139573104</v>
      </c>
      <c r="G713" s="15">
        <v>36404</v>
      </c>
    </row>
    <row r="714" spans="1:7" ht="12.75">
      <c r="A714" s="30" t="str">
        <f>'De la BASE'!A710</f>
        <v>456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0.6827243172</v>
      </c>
      <c r="F714" s="9">
        <f>IF('De la BASE'!F710&gt;0,'De la BASE'!F710,'De la BASE'!F710+0.001)</f>
        <v>0.8738764392</v>
      </c>
      <c r="G714" s="15">
        <v>36434</v>
      </c>
    </row>
    <row r="715" spans="1:7" ht="12.75">
      <c r="A715" s="30" t="str">
        <f>'De la BASE'!A711</f>
        <v>456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0.46860850438</v>
      </c>
      <c r="F715" s="9">
        <f>IF('De la BASE'!F711&gt;0,'De la BASE'!F711,'De la BASE'!F711+0.001)</f>
        <v>0.54203234214</v>
      </c>
      <c r="G715" s="15">
        <v>36465</v>
      </c>
    </row>
    <row r="716" spans="1:7" ht="12.75">
      <c r="A716" s="30" t="str">
        <f>'De la BASE'!A712</f>
        <v>456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1.9238332246</v>
      </c>
      <c r="F716" s="9">
        <f>IF('De la BASE'!F712&gt;0,'De la BASE'!F712,'De la BASE'!F712+0.001)</f>
        <v>2.53168729732</v>
      </c>
      <c r="G716" s="15">
        <v>36495</v>
      </c>
    </row>
    <row r="717" spans="1:7" ht="12.75">
      <c r="A717" s="30" t="str">
        <f>'De la BASE'!A713</f>
        <v>456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0.82794711572</v>
      </c>
      <c r="F717" s="9">
        <f>IF('De la BASE'!F713&gt;0,'De la BASE'!F713,'De la BASE'!F713+0.001)</f>
        <v>1.09902313562</v>
      </c>
      <c r="G717" s="15">
        <v>36526</v>
      </c>
    </row>
    <row r="718" spans="1:7" ht="12.75">
      <c r="A718" s="30" t="str">
        <f>'De la BASE'!A714</f>
        <v>456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0.92479674833</v>
      </c>
      <c r="F718" s="9">
        <f>IF('De la BASE'!F714&gt;0,'De la BASE'!F714,'De la BASE'!F714+0.001)</f>
        <v>1.2239024382</v>
      </c>
      <c r="G718" s="15">
        <v>36557</v>
      </c>
    </row>
    <row r="719" spans="1:7" ht="12.75">
      <c r="A719" s="30" t="str">
        <f>'De la BASE'!A715</f>
        <v>456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0.70430563827</v>
      </c>
      <c r="F719" s="9">
        <f>IF('De la BASE'!F715&gt;0,'De la BASE'!F715,'De la BASE'!F715+0.001)</f>
        <v>0.9866795262000001</v>
      </c>
      <c r="G719" s="15">
        <v>36586</v>
      </c>
    </row>
    <row r="720" spans="1:7" ht="12.75">
      <c r="A720" s="30" t="str">
        <f>'De la BASE'!A716</f>
        <v>456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3.29207320102</v>
      </c>
      <c r="F720" s="9">
        <f>IF('De la BASE'!F716&gt;0,'De la BASE'!F716,'De la BASE'!F716+0.001)</f>
        <v>4.5157052990499995</v>
      </c>
      <c r="G720" s="15">
        <v>36617</v>
      </c>
    </row>
    <row r="721" spans="1:7" ht="12.75">
      <c r="A721" s="30" t="str">
        <f>'De la BASE'!A717</f>
        <v>456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2.20060702106</v>
      </c>
      <c r="F721" s="9">
        <f>IF('De la BASE'!F717&gt;0,'De la BASE'!F717,'De la BASE'!F717+0.001)</f>
        <v>2.7783908859000004</v>
      </c>
      <c r="G721" s="15">
        <v>36647</v>
      </c>
    </row>
    <row r="722" spans="1:7" ht="12.75">
      <c r="A722" s="30" t="str">
        <f>'De la BASE'!A718</f>
        <v>456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0.42702048704</v>
      </c>
      <c r="F722" s="9">
        <f>IF('De la BASE'!F718&gt;0,'De la BASE'!F718,'De la BASE'!F718+0.001)</f>
        <v>0.46286048704</v>
      </c>
      <c r="G722" s="15">
        <v>36678</v>
      </c>
    </row>
    <row r="723" spans="1:7" ht="12.75">
      <c r="A723" s="30" t="str">
        <f>'De la BASE'!A719</f>
        <v>456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0.48595161384</v>
      </c>
      <c r="F723" s="9">
        <f>IF('De la BASE'!F719&gt;0,'De la BASE'!F719,'De la BASE'!F719+0.001)</f>
        <v>0.52001612982</v>
      </c>
      <c r="G723" s="15">
        <v>36708</v>
      </c>
    </row>
    <row r="724" spans="1:7" ht="12.75">
      <c r="A724" s="30" t="str">
        <f>'De la BASE'!A720</f>
        <v>456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0.2543370159</v>
      </c>
      <c r="F724" s="9">
        <f>IF('De la BASE'!F720&gt;0,'De la BASE'!F720,'De la BASE'!F720+0.001)</f>
        <v>0.26345303820000004</v>
      </c>
      <c r="G724" s="15">
        <v>36739</v>
      </c>
    </row>
    <row r="725" spans="1:7" ht="12.75">
      <c r="A725" s="30" t="str">
        <f>'De la BASE'!A721</f>
        <v>456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0.3016574587</v>
      </c>
      <c r="F725" s="9">
        <f>IF('De la BASE'!F721&gt;0,'De la BASE'!F721,'De la BASE'!F721+0.001)</f>
        <v>0.3168201348</v>
      </c>
      <c r="G725" s="15">
        <v>36770</v>
      </c>
    </row>
    <row r="726" spans="1:7" ht="12.75">
      <c r="A726" s="30" t="str">
        <f>'De la BASE'!A722</f>
        <v>456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0.52974402052</v>
      </c>
      <c r="F726" s="9">
        <f>IF('De la BASE'!F722&gt;0,'De la BASE'!F722,'De la BASE'!F722+0.001)</f>
        <v>0.59636172955</v>
      </c>
      <c r="G726" s="15">
        <v>36800</v>
      </c>
    </row>
    <row r="727" spans="1:7" ht="12.75">
      <c r="A727" s="30" t="str">
        <f>'De la BASE'!A723</f>
        <v>456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1.31850842005</v>
      </c>
      <c r="F727" s="9">
        <f>IF('De la BASE'!F723&gt;0,'De la BASE'!F723,'De la BASE'!F723+0.001)</f>
        <v>1.6376583808</v>
      </c>
      <c r="G727" s="15">
        <v>36831</v>
      </c>
    </row>
    <row r="728" spans="1:7" ht="12.75">
      <c r="A728" s="30" t="str">
        <f>'De la BASE'!A724</f>
        <v>456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3.35759795775</v>
      </c>
      <c r="F728" s="9">
        <f>IF('De la BASE'!F724&gt;0,'De la BASE'!F724,'De la BASE'!F724+0.001)</f>
        <v>4.4268844435</v>
      </c>
      <c r="G728" s="15">
        <v>36861</v>
      </c>
    </row>
    <row r="729" spans="1:7" ht="12.75">
      <c r="A729" s="30" t="str">
        <f>'De la BASE'!A725</f>
        <v>456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9.49992327054</v>
      </c>
      <c r="F729" s="9">
        <f>IF('De la BASE'!F725&gt;0,'De la BASE'!F725,'De la BASE'!F725+0.001)</f>
        <v>13.37064009181</v>
      </c>
      <c r="G729" s="15">
        <v>36892</v>
      </c>
    </row>
    <row r="730" spans="1:7" ht="12.75">
      <c r="A730" s="30" t="str">
        <f>'De la BASE'!A726</f>
        <v>456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3.3768915463</v>
      </c>
      <c r="F730" s="9">
        <f>IF('De la BASE'!F726&gt;0,'De la BASE'!F726,'De la BASE'!F726+0.001)</f>
        <v>4.62966730736</v>
      </c>
      <c r="G730" s="15">
        <v>36923</v>
      </c>
    </row>
    <row r="731" spans="1:7" ht="12.75">
      <c r="A731" s="30" t="str">
        <f>'De la BASE'!A727</f>
        <v>456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6.16402348734</v>
      </c>
      <c r="F731" s="9">
        <f>IF('De la BASE'!F727&gt;0,'De la BASE'!F727,'De la BASE'!F727+0.001)</f>
        <v>8.02354507122</v>
      </c>
      <c r="G731" s="15">
        <v>36951</v>
      </c>
    </row>
    <row r="732" spans="1:7" ht="12.75">
      <c r="A732" s="30" t="str">
        <f>'De la BASE'!A728</f>
        <v>456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1.20293757558</v>
      </c>
      <c r="F732" s="9">
        <f>IF('De la BASE'!F728&gt;0,'De la BASE'!F728,'De la BASE'!F728+0.001)</f>
        <v>1.31764626396</v>
      </c>
      <c r="G732" s="15">
        <v>36982</v>
      </c>
    </row>
    <row r="733" spans="1:7" ht="12.75">
      <c r="A733" s="30" t="str">
        <f>'De la BASE'!A729</f>
        <v>456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0.91279949359</v>
      </c>
      <c r="F733" s="9">
        <f>IF('De la BASE'!F729&gt;0,'De la BASE'!F729,'De la BASE'!F729+0.001)</f>
        <v>1.00294693666</v>
      </c>
      <c r="G733" s="15">
        <v>37012</v>
      </c>
    </row>
    <row r="734" spans="1:7" ht="12.75">
      <c r="A734" s="30" t="str">
        <f>'De la BASE'!A730</f>
        <v>456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0.379590881</v>
      </c>
      <c r="F734" s="9">
        <f>IF('De la BASE'!F730&gt;0,'De la BASE'!F730,'De la BASE'!F730+0.001)</f>
        <v>0.4255231102</v>
      </c>
      <c r="G734" s="15">
        <v>37043</v>
      </c>
    </row>
    <row r="735" spans="1:7" ht="12.75">
      <c r="A735" s="30" t="str">
        <f>'De la BASE'!A731</f>
        <v>456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0.42611111168</v>
      </c>
      <c r="F735" s="9">
        <f>IF('De la BASE'!F731&gt;0,'De la BASE'!F731,'De la BASE'!F731+0.001)</f>
        <v>0.46055555565</v>
      </c>
      <c r="G735" s="15">
        <v>37073</v>
      </c>
    </row>
    <row r="736" spans="1:7" ht="12.75">
      <c r="A736" s="30" t="str">
        <f>'De la BASE'!A732</f>
        <v>456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0.26054901972</v>
      </c>
      <c r="F736" s="9">
        <f>IF('De la BASE'!F732&gt;0,'De la BASE'!F732,'De la BASE'!F732+0.001)</f>
        <v>0.27521568558</v>
      </c>
      <c r="G736" s="15">
        <v>37104</v>
      </c>
    </row>
    <row r="737" spans="1:7" ht="12.75">
      <c r="A737" s="30" t="str">
        <f>'De la BASE'!A733</f>
        <v>456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0.338218714</v>
      </c>
      <c r="F737" s="9">
        <f>IF('De la BASE'!F733&gt;0,'De la BASE'!F733,'De la BASE'!F733+0.001)</f>
        <v>0.359639232</v>
      </c>
      <c r="G737" s="15">
        <v>37135</v>
      </c>
    </row>
    <row r="738" spans="1:7" ht="12.75">
      <c r="A738" s="30" t="str">
        <f>'De la BASE'!A734</f>
        <v>456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0.4661257608</v>
      </c>
      <c r="F738" s="9">
        <f>IF('De la BASE'!F734&gt;0,'De la BASE'!F734,'De la BASE'!F734+0.001)</f>
        <v>0.53509127805</v>
      </c>
      <c r="G738" s="15">
        <v>37165</v>
      </c>
    </row>
    <row r="739" spans="1:7" ht="12.75">
      <c r="A739" s="30" t="str">
        <f>'De la BASE'!A735</f>
        <v>456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0.13872659184</v>
      </c>
      <c r="F739" s="9">
        <f>IF('De la BASE'!F735&gt;0,'De la BASE'!F735,'De la BASE'!F735+0.001)</f>
        <v>0.14651685432</v>
      </c>
      <c r="G739" s="15">
        <v>37196</v>
      </c>
    </row>
    <row r="740" spans="1:7" ht="12.75">
      <c r="A740" s="30" t="str">
        <f>'De la BASE'!A736</f>
        <v>456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0.1064901794</v>
      </c>
      <c r="F740" s="9">
        <f>IF('De la BASE'!F736&gt;0,'De la BASE'!F736,'De la BASE'!F736+0.001)</f>
        <v>0.11163108481999999</v>
      </c>
      <c r="G740" s="15">
        <v>37226</v>
      </c>
    </row>
    <row r="741" spans="1:7" ht="12.75">
      <c r="A741" s="30" t="str">
        <f>'De la BASE'!A737</f>
        <v>456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0.54485168166</v>
      </c>
      <c r="F741" s="9">
        <f>IF('De la BASE'!F737&gt;0,'De la BASE'!F737,'De la BASE'!F737+0.001)</f>
        <v>0.60800922897</v>
      </c>
      <c r="G741" s="15">
        <v>37257</v>
      </c>
    </row>
    <row r="742" spans="1:7" ht="12.75">
      <c r="A742" s="30" t="str">
        <f>'De la BASE'!A738</f>
        <v>456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0.39085152795</v>
      </c>
      <c r="F742" s="9">
        <f>IF('De la BASE'!F738&gt;0,'De la BASE'!F738,'De la BASE'!F738+0.001)</f>
        <v>0.47055458502</v>
      </c>
      <c r="G742" s="15">
        <v>37288</v>
      </c>
    </row>
    <row r="743" spans="1:7" ht="12.75">
      <c r="A743" s="30" t="str">
        <f>'De la BASE'!A739</f>
        <v>456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0.56190685467</v>
      </c>
      <c r="F743" s="9">
        <f>IF('De la BASE'!F739&gt;0,'De la BASE'!F739,'De la BASE'!F739+0.001)</f>
        <v>0.70012302402</v>
      </c>
      <c r="G743" s="15">
        <v>37316</v>
      </c>
    </row>
    <row r="744" spans="1:7" ht="12.75">
      <c r="A744" s="30" t="str">
        <f>'De la BASE'!A740</f>
        <v>456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1.0254763365</v>
      </c>
      <c r="F744" s="9">
        <f>IF('De la BASE'!F740&gt;0,'De la BASE'!F740,'De la BASE'!F740+0.001)</f>
        <v>1.3246363451999998</v>
      </c>
      <c r="G744" s="15">
        <v>37347</v>
      </c>
    </row>
    <row r="745" spans="1:7" ht="12.75">
      <c r="A745" s="30" t="str">
        <f>'De la BASE'!A741</f>
        <v>456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1.1069452488</v>
      </c>
      <c r="F745" s="9">
        <f>IF('De la BASE'!F741&gt;0,'De la BASE'!F741,'De la BASE'!F741+0.001)</f>
        <v>1.46558516655</v>
      </c>
      <c r="G745" s="15">
        <v>37377</v>
      </c>
    </row>
    <row r="746" spans="1:7" ht="12.75">
      <c r="A746" s="30" t="str">
        <f>'De la BASE'!A742</f>
        <v>456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0.83235294126</v>
      </c>
      <c r="F746" s="9">
        <f>IF('De la BASE'!F742&gt;0,'De la BASE'!F742,'De la BASE'!F742+0.001)</f>
        <v>1.00588235212</v>
      </c>
      <c r="G746" s="15">
        <v>37408</v>
      </c>
    </row>
    <row r="747" spans="1:7" ht="12.75">
      <c r="A747" s="30" t="str">
        <f>'De la BASE'!A743</f>
        <v>456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0.25666666718</v>
      </c>
      <c r="F747" s="9">
        <f>IF('De la BASE'!F743&gt;0,'De la BASE'!F743,'De la BASE'!F743+0.001)</f>
        <v>0.27147436008</v>
      </c>
      <c r="G747" s="15">
        <v>37438</v>
      </c>
    </row>
    <row r="748" spans="1:7" ht="12.75">
      <c r="A748" s="30" t="str">
        <f>'De la BASE'!A744</f>
        <v>456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0.38045972034</v>
      </c>
      <c r="F748" s="9">
        <f>IF('De la BASE'!F744&gt;0,'De la BASE'!F744,'De la BASE'!F744+0.001)</f>
        <v>0.41756567497999997</v>
      </c>
      <c r="G748" s="15">
        <v>37469</v>
      </c>
    </row>
    <row r="749" spans="1:7" ht="12.75">
      <c r="A749" s="30" t="str">
        <f>'De la BASE'!A745</f>
        <v>456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0.500949936</v>
      </c>
      <c r="F749" s="9">
        <f>IF('De la BASE'!F745&gt;0,'De la BASE'!F745,'De la BASE'!F745+0.001)</f>
        <v>0.55640564784</v>
      </c>
      <c r="G749" s="15">
        <v>37500</v>
      </c>
    </row>
    <row r="750" spans="1:7" ht="12.75">
      <c r="A750" s="30" t="str">
        <f>'De la BASE'!A746</f>
        <v>456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0.530096358</v>
      </c>
      <c r="F750" s="9">
        <f>IF('De la BASE'!F746&gt;0,'De la BASE'!F746,'De la BASE'!F746+0.001)</f>
        <v>0.6626955324</v>
      </c>
      <c r="G750" s="15">
        <v>37530</v>
      </c>
    </row>
    <row r="751" spans="1:7" ht="12.75">
      <c r="A751" s="30" t="str">
        <f>'De la BASE'!A747</f>
        <v>456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1.54260416326</v>
      </c>
      <c r="F751" s="9">
        <f>IF('De la BASE'!F747&gt;0,'De la BASE'!F747,'De la BASE'!F747+0.001)</f>
        <v>1.97158315639</v>
      </c>
      <c r="G751" s="15">
        <v>37561</v>
      </c>
    </row>
    <row r="752" spans="1:7" ht="12.75">
      <c r="A752" s="30" t="str">
        <f>'De la BASE'!A748</f>
        <v>456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2.5001622567</v>
      </c>
      <c r="F752" s="9">
        <f>IF('De la BASE'!F748&gt;0,'De la BASE'!F748,'De la BASE'!F748+0.001)</f>
        <v>3.2048177715</v>
      </c>
      <c r="G752" s="15">
        <v>37591</v>
      </c>
    </row>
    <row r="753" spans="1:7" ht="12.75">
      <c r="A753" s="30" t="str">
        <f>'De la BASE'!A749</f>
        <v>456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9.37313814</v>
      </c>
      <c r="F753" s="9">
        <f>IF('De la BASE'!F749&gt;0,'De la BASE'!F749,'De la BASE'!F749+0.001)</f>
        <v>11.8686187176</v>
      </c>
      <c r="G753" s="15">
        <v>37622</v>
      </c>
    </row>
    <row r="754" spans="1:7" ht="12.75">
      <c r="A754" s="30" t="str">
        <f>'De la BASE'!A750</f>
        <v>456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2.23041094523</v>
      </c>
      <c r="F754" s="9">
        <f>IF('De la BASE'!F750&gt;0,'De la BASE'!F750,'De la BASE'!F750+0.001)</f>
        <v>2.8204265581100003</v>
      </c>
      <c r="G754" s="15">
        <v>37653</v>
      </c>
    </row>
    <row r="755" spans="1:7" ht="12.75">
      <c r="A755" s="30" t="str">
        <f>'De la BASE'!A751</f>
        <v>456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2.82238713736</v>
      </c>
      <c r="F755" s="9">
        <f>IF('De la BASE'!F751&gt;0,'De la BASE'!F751,'De la BASE'!F751+0.001)</f>
        <v>3.74171923888</v>
      </c>
      <c r="G755" s="15">
        <v>37681</v>
      </c>
    </row>
    <row r="756" spans="1:7" ht="12.75">
      <c r="A756" s="30" t="str">
        <f>'De la BASE'!A752</f>
        <v>456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2.575273725</v>
      </c>
      <c r="F756" s="9">
        <f>IF('De la BASE'!F752&gt;0,'De la BASE'!F752,'De la BASE'!F752+0.001)</f>
        <v>3.70392336</v>
      </c>
      <c r="G756" s="15">
        <v>37712</v>
      </c>
    </row>
    <row r="757" spans="1:7" ht="12.75">
      <c r="A757" s="30" t="str">
        <f>'De la BASE'!A753</f>
        <v>456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2.58881295082</v>
      </c>
      <c r="F757" s="9">
        <f>IF('De la BASE'!F753&gt;0,'De la BASE'!F753,'De la BASE'!F753+0.001)</f>
        <v>3.47827852329</v>
      </c>
      <c r="G757" s="15">
        <v>37742</v>
      </c>
    </row>
    <row r="758" spans="1:7" ht="12.75">
      <c r="A758" s="30" t="str">
        <f>'De la BASE'!A754</f>
        <v>456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0.55474753132</v>
      </c>
      <c r="F758" s="9">
        <f>IF('De la BASE'!F754&gt;0,'De la BASE'!F754,'De la BASE'!F754+0.001)</f>
        <v>0.70794319548</v>
      </c>
      <c r="G758" s="15">
        <v>37773</v>
      </c>
    </row>
    <row r="759" spans="1:7" ht="12.75">
      <c r="A759" s="30" t="str">
        <f>'De la BASE'!A755</f>
        <v>456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0.26006818796</v>
      </c>
      <c r="F759" s="9">
        <f>IF('De la BASE'!F755&gt;0,'De la BASE'!F755,'De la BASE'!F755+0.001)</f>
        <v>0.27369621488999996</v>
      </c>
      <c r="G759" s="15">
        <v>37803</v>
      </c>
    </row>
    <row r="760" spans="1:7" ht="12.75">
      <c r="A760" s="30" t="str">
        <f>'De la BASE'!A756</f>
        <v>456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0.36739130376</v>
      </c>
      <c r="F760" s="9">
        <f>IF('De la BASE'!F756&gt;0,'De la BASE'!F756,'De la BASE'!F756+0.001)</f>
        <v>0.38256100909</v>
      </c>
      <c r="G760" s="15">
        <v>37834</v>
      </c>
    </row>
    <row r="761" spans="1:7" ht="12.75">
      <c r="A761" s="30" t="str">
        <f>'De la BASE'!A757</f>
        <v>456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0.56798478433</v>
      </c>
      <c r="F761" s="9">
        <f>IF('De la BASE'!F757&gt;0,'De la BASE'!F757,'De la BASE'!F757+0.001)</f>
        <v>0.71133220671</v>
      </c>
      <c r="G761" s="15">
        <v>37865</v>
      </c>
    </row>
    <row r="762" spans="1:7" ht="12.75">
      <c r="A762" s="30" t="str">
        <f>'De la BASE'!A758</f>
        <v>456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0.55134774471</v>
      </c>
      <c r="F762" s="9">
        <f>IF('De la BASE'!F758&gt;0,'De la BASE'!F758,'De la BASE'!F758+0.001)</f>
        <v>0.6692804307</v>
      </c>
      <c r="G762" s="15">
        <v>37895</v>
      </c>
    </row>
    <row r="763" spans="1:7" ht="12.75">
      <c r="A763" s="30" t="str">
        <f>'De la BASE'!A759</f>
        <v>456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1.09173663408</v>
      </c>
      <c r="F763" s="9">
        <f>IF('De la BASE'!F759&gt;0,'De la BASE'!F759,'De la BASE'!F759+0.001)</f>
        <v>1.3062396223200001</v>
      </c>
      <c r="G763" s="15">
        <v>37926</v>
      </c>
    </row>
    <row r="764" spans="1:7" ht="12.75">
      <c r="A764" s="30" t="str">
        <f>'De la BASE'!A760</f>
        <v>456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2.90036423859</v>
      </c>
      <c r="F764" s="9">
        <f>IF('De la BASE'!F760&gt;0,'De la BASE'!F760,'De la BASE'!F760+0.001)</f>
        <v>4.16615893659</v>
      </c>
      <c r="G764" s="15">
        <v>37956</v>
      </c>
    </row>
    <row r="765" spans="1:7" ht="12.75">
      <c r="A765" s="30" t="str">
        <f>'De la BASE'!A761</f>
        <v>456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3.10679130816</v>
      </c>
      <c r="F765" s="9">
        <f>IF('De la BASE'!F761&gt;0,'De la BASE'!F761,'De la BASE'!F761+0.001)</f>
        <v>4.07050578408</v>
      </c>
      <c r="G765" s="15">
        <v>37987</v>
      </c>
    </row>
    <row r="766" spans="1:7" ht="12.75">
      <c r="A766" s="30" t="str">
        <f>'De la BASE'!A762</f>
        <v>456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2.19622020416</v>
      </c>
      <c r="F766" s="9">
        <f>IF('De la BASE'!F762&gt;0,'De la BASE'!F762,'De la BASE'!F762+0.001)</f>
        <v>3.10233068744</v>
      </c>
      <c r="G766" s="15">
        <v>38018</v>
      </c>
    </row>
    <row r="767" spans="1:7" ht="12.75">
      <c r="A767" s="30" t="str">
        <f>'De la BASE'!A763</f>
        <v>456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2.8194163897</v>
      </c>
      <c r="F767" s="9">
        <f>IF('De la BASE'!F763&gt;0,'De la BASE'!F763,'De la BASE'!F763+0.001)</f>
        <v>3.9801335379500005</v>
      </c>
      <c r="G767" s="15">
        <v>38047</v>
      </c>
    </row>
    <row r="768" spans="1:7" ht="12.75">
      <c r="A768" s="30" t="str">
        <f>'De la BASE'!A764</f>
        <v>456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2.64279549456</v>
      </c>
      <c r="F768" s="9">
        <f>IF('De la BASE'!F764&gt;0,'De la BASE'!F764,'De la BASE'!F764+0.001)</f>
        <v>3.36843231192</v>
      </c>
      <c r="G768" s="15">
        <v>38078</v>
      </c>
    </row>
    <row r="769" spans="1:7" ht="12.75">
      <c r="A769" s="30" t="str">
        <f>'De la BASE'!A765</f>
        <v>456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4.5329379445</v>
      </c>
      <c r="F769" s="9">
        <f>IF('De la BASE'!F765&gt;0,'De la BASE'!F765,'De la BASE'!F765+0.001)</f>
        <v>6.13525608458</v>
      </c>
      <c r="G769" s="15">
        <v>38108</v>
      </c>
    </row>
    <row r="770" spans="1:7" ht="12.75">
      <c r="A770" s="30" t="str">
        <f>'De la BASE'!A766</f>
        <v>456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0.46475</v>
      </c>
      <c r="F770" s="9">
        <f>IF('De la BASE'!F766&gt;0,'De la BASE'!F766,'De la BASE'!F766+0.001)</f>
        <v>0.49741810404</v>
      </c>
      <c r="G770" s="15">
        <v>38139</v>
      </c>
    </row>
    <row r="771" spans="1:7" ht="12.75">
      <c r="A771" s="30" t="str">
        <f>'De la BASE'!A767</f>
        <v>456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0.03415990728</v>
      </c>
      <c r="F771" s="9">
        <f>IF('De la BASE'!F767&gt;0,'De la BASE'!F767,'De la BASE'!F767+0.001)</f>
        <v>0.0355040556</v>
      </c>
      <c r="G771" s="15">
        <v>38169</v>
      </c>
    </row>
    <row r="772" spans="1:7" ht="12.75">
      <c r="A772" s="30" t="str">
        <f>'De la BASE'!A768</f>
        <v>456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0.34601941728</v>
      </c>
      <c r="F772" s="9">
        <f>IF('De la BASE'!F768&gt;0,'De la BASE'!F768,'De la BASE'!F768+0.001)</f>
        <v>0.3711209184</v>
      </c>
      <c r="G772" s="15">
        <v>38200</v>
      </c>
    </row>
    <row r="773" spans="1:7" ht="12.75">
      <c r="A773" s="30" t="str">
        <f>'De la BASE'!A769</f>
        <v>456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0.19298044771</v>
      </c>
      <c r="F773" s="9">
        <f>IF('De la BASE'!F769&gt;0,'De la BASE'!F769,'De la BASE'!F769+0.001)</f>
        <v>0.2009012871</v>
      </c>
      <c r="G773" s="15">
        <v>38231</v>
      </c>
    </row>
    <row r="774" spans="1:7" ht="12.75">
      <c r="A774" s="30" t="str">
        <f>'De la BASE'!A770</f>
        <v>456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0.59013424148</v>
      </c>
      <c r="F774" s="9">
        <f>IF('De la BASE'!F770&gt;0,'De la BASE'!F770,'De la BASE'!F770+0.001)</f>
        <v>0.7114614047100001</v>
      </c>
      <c r="G774" s="15">
        <v>38261</v>
      </c>
    </row>
    <row r="775" spans="1:7" ht="12.75">
      <c r="A775" s="30" t="str">
        <f>'De la BASE'!A771</f>
        <v>456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0.48306831804</v>
      </c>
      <c r="F775" s="9">
        <f>IF('De la BASE'!F771&gt;0,'De la BASE'!F771,'De la BASE'!F771+0.001)</f>
        <v>0.57799440732</v>
      </c>
      <c r="G775" s="15">
        <v>38292</v>
      </c>
    </row>
    <row r="776" spans="1:7" ht="12.75">
      <c r="A776" s="30" t="str">
        <f>'De la BASE'!A772</f>
        <v>456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0.670208728</v>
      </c>
      <c r="F776" s="9">
        <f>IF('De la BASE'!F772&gt;0,'De la BASE'!F772,'De la BASE'!F772+0.001)</f>
        <v>0.857685008</v>
      </c>
      <c r="G776" s="15">
        <v>38322</v>
      </c>
    </row>
    <row r="777" spans="1:7" ht="12.75">
      <c r="A777" s="30" t="str">
        <f>'De la BASE'!A773</f>
        <v>456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0.31236492413</v>
      </c>
      <c r="F777" s="9">
        <f>IF('De la BASE'!F773&gt;0,'De la BASE'!F773,'De la BASE'!F773+0.001)</f>
        <v>0.3468467663</v>
      </c>
      <c r="G777" s="15">
        <v>38353</v>
      </c>
    </row>
    <row r="778" spans="1:7" ht="12.75">
      <c r="A778" s="30" t="str">
        <f>'De la BASE'!A774</f>
        <v>456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0.60219530745</v>
      </c>
      <c r="F778" s="9">
        <f>IF('De la BASE'!F774&gt;0,'De la BASE'!F774,'De la BASE'!F774+0.001)</f>
        <v>0.7450416366500001</v>
      </c>
      <c r="G778" s="15">
        <v>38384</v>
      </c>
    </row>
    <row r="779" spans="1:7" ht="12.75">
      <c r="A779" s="30" t="str">
        <f>'De la BASE'!A775</f>
        <v>456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1.09842530576</v>
      </c>
      <c r="F779" s="9">
        <f>IF('De la BASE'!F775&gt;0,'De la BASE'!F775,'De la BASE'!F775+0.001)</f>
        <v>1.43253752032</v>
      </c>
      <c r="G779" s="15">
        <v>38412</v>
      </c>
    </row>
    <row r="780" spans="1:7" ht="12.75">
      <c r="A780" s="30" t="str">
        <f>'De la BASE'!A776</f>
        <v>456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1.21060956871</v>
      </c>
      <c r="F780" s="9">
        <f>IF('De la BASE'!F776&gt;0,'De la BASE'!F776,'De la BASE'!F776+0.001)</f>
        <v>1.66374275879</v>
      </c>
      <c r="G780" s="15">
        <v>38443</v>
      </c>
    </row>
    <row r="781" spans="1:7" ht="12.75">
      <c r="A781" s="30" t="str">
        <f>'De la BASE'!A777</f>
        <v>456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0.86818836528</v>
      </c>
      <c r="F781" s="9">
        <f>IF('De la BASE'!F777&gt;0,'De la BASE'!F777,'De la BASE'!F777+0.001)</f>
        <v>1.16077562352</v>
      </c>
      <c r="G781" s="15">
        <v>38473</v>
      </c>
    </row>
    <row r="782" spans="1:7" ht="12.75">
      <c r="A782" s="30" t="str">
        <f>'De la BASE'!A778</f>
        <v>456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0.28463754597</v>
      </c>
      <c r="F782" s="9">
        <f>IF('De la BASE'!F778&gt;0,'De la BASE'!F778,'De la BASE'!F778+0.001)</f>
        <v>0.29949814029</v>
      </c>
      <c r="G782" s="15">
        <v>38504</v>
      </c>
    </row>
    <row r="783" spans="1:7" ht="12.75">
      <c r="A783" s="30" t="str">
        <f>'De la BASE'!A779</f>
        <v>456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0.1581661896</v>
      </c>
      <c r="F783" s="9">
        <f>IF('De la BASE'!F779&gt;0,'De la BASE'!F779,'De la BASE'!F779+0.001)</f>
        <v>0.1684813764</v>
      </c>
      <c r="G783" s="15">
        <v>38534</v>
      </c>
    </row>
    <row r="784" spans="1:7" ht="12.75">
      <c r="A784" s="30" t="str">
        <f>'De la BASE'!A780</f>
        <v>456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0.35633898288</v>
      </c>
      <c r="F784" s="9">
        <f>IF('De la BASE'!F780&gt;0,'De la BASE'!F780,'De la BASE'!F780+0.001)</f>
        <v>0.39050847503999997</v>
      </c>
      <c r="G784" s="15">
        <v>38565</v>
      </c>
    </row>
    <row r="785" spans="1:7" ht="12.75">
      <c r="A785" s="30" t="str">
        <f>'De la BASE'!A781</f>
        <v>456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0.19130671543</v>
      </c>
      <c r="F785" s="9">
        <f>IF('De la BASE'!F781&gt;0,'De la BASE'!F781,'De la BASE'!F781+0.001)</f>
        <v>0.19822141585</v>
      </c>
      <c r="G785" s="15">
        <v>38596</v>
      </c>
    </row>
    <row r="786" spans="1:7" ht="12.75">
      <c r="A786" s="30" t="str">
        <f>'De la BASE'!A782</f>
        <v>456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0.56673233035</v>
      </c>
      <c r="F786" s="9">
        <f>IF('De la BASE'!F782&gt;0,'De la BASE'!F782,'De la BASE'!F782+0.001)</f>
        <v>0.6636166265500001</v>
      </c>
      <c r="G786" s="15">
        <v>38626</v>
      </c>
    </row>
    <row r="787" spans="1:7" ht="12.75">
      <c r="A787" s="30" t="str">
        <f>'De la BASE'!A783</f>
        <v>456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0.6934459455</v>
      </c>
      <c r="F787" s="9">
        <f>IF('De la BASE'!F783&gt;0,'De la BASE'!F783,'De la BASE'!F783+0.001)</f>
        <v>0.8690800417200001</v>
      </c>
      <c r="G787" s="15">
        <v>38657</v>
      </c>
    </row>
    <row r="788" spans="1:7" ht="12.75">
      <c r="A788" s="30" t="str">
        <f>'De la BASE'!A784</f>
        <v>456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1.2223314987</v>
      </c>
      <c r="F788" s="9">
        <f>IF('De la BASE'!F784&gt;0,'De la BASE'!F784,'De la BASE'!F784+0.001)</f>
        <v>1.6277183317600001</v>
      </c>
      <c r="G788" s="15">
        <v>38687</v>
      </c>
    </row>
    <row r="789" spans="1:7" ht="12.75">
      <c r="A789" s="30" t="str">
        <f>'De la BASE'!A785</f>
        <v>456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0.8567624619</v>
      </c>
      <c r="F789" s="9">
        <f>IF('De la BASE'!F785&gt;0,'De la BASE'!F785,'De la BASE'!F785+0.001)</f>
        <v>1.0481165783500002</v>
      </c>
      <c r="G789" s="15">
        <v>38718</v>
      </c>
    </row>
    <row r="790" spans="1:7" ht="12.75">
      <c r="A790" s="30" t="str">
        <f>'De la BASE'!A786</f>
        <v>456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0.6685961184</v>
      </c>
      <c r="F790" s="9">
        <f>IF('De la BASE'!F786&gt;0,'De la BASE'!F786,'De la BASE'!F786+0.001)</f>
        <v>0.9349153008</v>
      </c>
      <c r="G790" s="15">
        <v>38749</v>
      </c>
    </row>
    <row r="791" spans="1:7" ht="12.75">
      <c r="A791" s="30" t="str">
        <f>'De la BASE'!A787</f>
        <v>456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3.03976012032</v>
      </c>
      <c r="F791" s="9">
        <f>IF('De la BASE'!F787&gt;0,'De la BASE'!F787,'De la BASE'!F787+0.001)</f>
        <v>4.13021126016</v>
      </c>
      <c r="G791" s="15">
        <v>38777</v>
      </c>
    </row>
    <row r="792" spans="1:7" ht="12.75">
      <c r="A792" s="30" t="str">
        <f>'De la BASE'!A788</f>
        <v>456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1.95956004213</v>
      </c>
      <c r="F792" s="9">
        <f>IF('De la BASE'!F788&gt;0,'De la BASE'!F788,'De la BASE'!F788+0.001)</f>
        <v>2.6506688710699997</v>
      </c>
      <c r="G792" s="15">
        <v>38808</v>
      </c>
    </row>
    <row r="793" spans="1:7" ht="12.75">
      <c r="A793" s="30" t="str">
        <f>'De la BASE'!A789</f>
        <v>456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0.8395211046</v>
      </c>
      <c r="F793" s="9">
        <f>IF('De la BASE'!F789&gt;0,'De la BASE'!F789,'De la BASE'!F789+0.001)</f>
        <v>1.02077155904</v>
      </c>
      <c r="G793" s="15">
        <v>38838</v>
      </c>
    </row>
    <row r="794" spans="1:7" ht="12.75">
      <c r="A794" s="30" t="str">
        <f>'De la BASE'!A790</f>
        <v>456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0.71295673188</v>
      </c>
      <c r="F794" s="9">
        <f>IF('De la BASE'!F790&gt;0,'De la BASE'!F790,'De la BASE'!F790+0.001)</f>
        <v>1.0057211555999999</v>
      </c>
      <c r="G794" s="15">
        <v>38869</v>
      </c>
    </row>
    <row r="795" spans="1:7" ht="12.75">
      <c r="A795" s="30" t="str">
        <f>'De la BASE'!A791</f>
        <v>456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0.34849545311</v>
      </c>
      <c r="F795" s="9">
        <f>IF('De la BASE'!F791&gt;0,'De la BASE'!F791,'De la BASE'!F791+0.001)</f>
        <v>0.43072471792</v>
      </c>
      <c r="G795" s="15">
        <v>38899</v>
      </c>
    </row>
    <row r="796" spans="1:7" ht="12.75">
      <c r="A796" s="30" t="str">
        <f>'De la BASE'!A792</f>
        <v>456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0.24283419867</v>
      </c>
      <c r="F796" s="9">
        <f>IF('De la BASE'!F792&gt;0,'De la BASE'!F792,'De la BASE'!F792+0.001)</f>
        <v>0.25354747278</v>
      </c>
      <c r="G796" s="15">
        <v>38930</v>
      </c>
    </row>
    <row r="797" spans="1:7" ht="12.75">
      <c r="A797" s="30" t="str">
        <f>'De la BASE'!A793</f>
        <v>456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0.348202494</v>
      </c>
      <c r="F797" s="9">
        <f>IF('De la BASE'!F793&gt;0,'De la BASE'!F793,'De la BASE'!F793+0.001)</f>
        <v>0.38033749079999996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456 - Río Aguisejo desde límite LIC "Sierra de Ayllón" en Santibañez de Ayllón hasta Ayllón y ríos Cobos y Villacortilla.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0.041923076860000005</v>
      </c>
      <c r="C4" s="1">
        <f aca="true" t="shared" si="0" ref="C4:M4">MIN(C18:C83)</f>
        <v>0.14651685432</v>
      </c>
      <c r="D4" s="1">
        <f t="shared" si="0"/>
        <v>0.11163108481999999</v>
      </c>
      <c r="E4" s="1">
        <f t="shared" si="0"/>
        <v>0.3468467663</v>
      </c>
      <c r="F4" s="1">
        <f t="shared" si="0"/>
        <v>0.47055458502</v>
      </c>
      <c r="G4" s="1">
        <f t="shared" si="0"/>
        <v>0.70012302402</v>
      </c>
      <c r="H4" s="1">
        <f t="shared" si="0"/>
        <v>0.20027270608</v>
      </c>
      <c r="I4" s="1">
        <f t="shared" si="0"/>
        <v>0.49739311740000003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MIN(N18:N83)</f>
        <v>7.61347560197</v>
      </c>
    </row>
    <row r="5" spans="1:14" ht="12.75">
      <c r="A5" s="13" t="s">
        <v>94</v>
      </c>
      <c r="B5" s="1">
        <f>MAX(B18:B83)</f>
        <v>6.42298115051</v>
      </c>
      <c r="C5" s="1">
        <f aca="true" t="shared" si="1" ref="C5:M5">MAX(C18:C83)</f>
        <v>8.86298379954</v>
      </c>
      <c r="D5" s="1">
        <f t="shared" si="1"/>
        <v>16.0702373988</v>
      </c>
      <c r="E5" s="1">
        <f t="shared" si="1"/>
        <v>32.2249324084</v>
      </c>
      <c r="F5" s="1">
        <f t="shared" si="1"/>
        <v>42.366863148060006</v>
      </c>
      <c r="G5" s="1">
        <f t="shared" si="1"/>
        <v>32.550041510119996</v>
      </c>
      <c r="H5" s="1">
        <f t="shared" si="1"/>
        <v>24.492837494</v>
      </c>
      <c r="I5" s="1">
        <f t="shared" si="1"/>
        <v>16.5919014342</v>
      </c>
      <c r="J5" s="1">
        <f t="shared" si="1"/>
        <v>5.0361300666</v>
      </c>
      <c r="K5" s="1">
        <f t="shared" si="1"/>
        <v>1.5052854096</v>
      </c>
      <c r="L5" s="1">
        <f t="shared" si="1"/>
        <v>1.35009032493</v>
      </c>
      <c r="M5" s="1">
        <f t="shared" si="1"/>
        <v>3.13609979163</v>
      </c>
      <c r="N5" s="1">
        <f>MAX(N18:N83)</f>
        <v>102.96047774389001</v>
      </c>
    </row>
    <row r="6" spans="1:14" ht="12.75">
      <c r="A6" s="13" t="s">
        <v>16</v>
      </c>
      <c r="B6" s="1">
        <f>AVERAGE(B18:B83)</f>
        <v>1.0001191982719693</v>
      </c>
      <c r="C6" s="1">
        <f aca="true" t="shared" si="2" ref="C6:M6">AVERAGE(C18:C83)</f>
        <v>2.1752778981927268</v>
      </c>
      <c r="D6" s="1">
        <f t="shared" si="2"/>
        <v>3.5349248964846978</v>
      </c>
      <c r="E6" s="1">
        <f t="shared" si="2"/>
        <v>5.387601564649093</v>
      </c>
      <c r="F6" s="1">
        <f t="shared" si="2"/>
        <v>5.720909345657427</v>
      </c>
      <c r="G6" s="1">
        <f t="shared" si="2"/>
        <v>4.570677001395605</v>
      </c>
      <c r="H6" s="1">
        <f t="shared" si="2"/>
        <v>3.843968331021061</v>
      </c>
      <c r="I6" s="1">
        <f t="shared" si="2"/>
        <v>3.0624439976942432</v>
      </c>
      <c r="J6" s="1">
        <f t="shared" si="2"/>
        <v>1.4302704599922724</v>
      </c>
      <c r="K6" s="1">
        <f t="shared" si="2"/>
        <v>0.5129588792424243</v>
      </c>
      <c r="L6" s="1">
        <f t="shared" si="2"/>
        <v>0.4596636101180305</v>
      </c>
      <c r="M6" s="1">
        <f t="shared" si="2"/>
        <v>0.6926551829139396</v>
      </c>
      <c r="N6" s="1">
        <f>SUM(B6:M6)</f>
        <v>32.391470365633495</v>
      </c>
    </row>
    <row r="7" spans="1:14" ht="12.75">
      <c r="A7" s="13" t="s">
        <v>17</v>
      </c>
      <c r="B7" s="1">
        <f>PERCENTILE(B18:B83,0.1)</f>
        <v>0.32912795678</v>
      </c>
      <c r="C7" s="1">
        <f aca="true" t="shared" si="3" ref="C7:M7">PERCENTILE(C18:C83,0.1)</f>
        <v>0.45548386887</v>
      </c>
      <c r="D7" s="1">
        <f t="shared" si="3"/>
        <v>0.80216344926</v>
      </c>
      <c r="E7" s="1">
        <f t="shared" si="3"/>
        <v>0.997554111295</v>
      </c>
      <c r="F7" s="1">
        <f t="shared" si="3"/>
        <v>1.0271733438</v>
      </c>
      <c r="G7" s="1">
        <f t="shared" si="3"/>
        <v>1.07430360027</v>
      </c>
      <c r="H7" s="1">
        <f t="shared" si="3"/>
        <v>1.005288837155</v>
      </c>
      <c r="I7" s="1">
        <f t="shared" si="3"/>
        <v>0.8834281195899999</v>
      </c>
      <c r="J7" s="1">
        <f t="shared" si="3"/>
        <v>0.38537796104</v>
      </c>
      <c r="K7" s="1">
        <f t="shared" si="3"/>
        <v>0.150245593815</v>
      </c>
      <c r="L7" s="1">
        <f t="shared" si="3"/>
        <v>0.176737295545</v>
      </c>
      <c r="M7" s="1">
        <f t="shared" si="3"/>
        <v>0.19823262411499998</v>
      </c>
      <c r="N7" s="1">
        <f>PERCENTILE(N18:N83,0.1)</f>
        <v>12.989534461895</v>
      </c>
    </row>
    <row r="8" spans="1:14" ht="12.75">
      <c r="A8" s="13" t="s">
        <v>18</v>
      </c>
      <c r="B8" s="1">
        <f>PERCENTILE(B18:B83,0.25)</f>
        <v>0.499543196395</v>
      </c>
      <c r="C8" s="1">
        <f aca="true" t="shared" si="4" ref="C8:M8">PERCENTILE(C18:C83,0.25)</f>
        <v>0.822548705355</v>
      </c>
      <c r="D8" s="1">
        <f t="shared" si="4"/>
        <v>1.3109191611750002</v>
      </c>
      <c r="E8" s="1">
        <f t="shared" si="4"/>
        <v>1.70406708769</v>
      </c>
      <c r="F8" s="1">
        <f t="shared" si="4"/>
        <v>1.55594512525</v>
      </c>
      <c r="G8" s="1">
        <f t="shared" si="4"/>
        <v>1.512899481705</v>
      </c>
      <c r="H8" s="1">
        <f t="shared" si="4"/>
        <v>1.6138871956025</v>
      </c>
      <c r="I8" s="1">
        <f t="shared" si="4"/>
        <v>1.1941065602699998</v>
      </c>
      <c r="J8" s="1">
        <f t="shared" si="4"/>
        <v>0.5947403894850001</v>
      </c>
      <c r="K8" s="1">
        <f t="shared" si="4"/>
        <v>0.27202982378249996</v>
      </c>
      <c r="L8" s="1">
        <f t="shared" si="4"/>
        <v>0.25957134656999997</v>
      </c>
      <c r="M8" s="1">
        <f t="shared" si="4"/>
        <v>0.38098573116499995</v>
      </c>
      <c r="N8" s="1">
        <f>PERCENTILE(N18:N83,0.25)</f>
        <v>17.0570357885675</v>
      </c>
    </row>
    <row r="9" spans="1:14" ht="12.75">
      <c r="A9" s="13" t="s">
        <v>19</v>
      </c>
      <c r="B9" s="1">
        <f>PERCENTILE(B18:B83,0.5)</f>
        <v>0.7335076574150001</v>
      </c>
      <c r="C9" s="1">
        <f aca="true" t="shared" si="5" ref="C9:N9">PERCENTILE(C18:C83,0.5)</f>
        <v>1.3428432785850002</v>
      </c>
      <c r="D9" s="1">
        <f t="shared" si="5"/>
        <v>2.52874312375</v>
      </c>
      <c r="E9" s="1">
        <f t="shared" si="5"/>
        <v>3.5980626076449997</v>
      </c>
      <c r="F9" s="1">
        <f t="shared" si="5"/>
        <v>2.8970932624550003</v>
      </c>
      <c r="G9" s="1">
        <f t="shared" si="5"/>
        <v>2.6046056537399997</v>
      </c>
      <c r="H9" s="1">
        <f t="shared" si="5"/>
        <v>3.102720393305</v>
      </c>
      <c r="I9" s="1">
        <f t="shared" si="5"/>
        <v>2.48437092072</v>
      </c>
      <c r="J9" s="1">
        <f t="shared" si="5"/>
        <v>1.0447792561</v>
      </c>
      <c r="K9" s="1">
        <f t="shared" si="5"/>
        <v>0.47914092370500005</v>
      </c>
      <c r="L9" s="1">
        <f t="shared" si="5"/>
        <v>0.397192131405</v>
      </c>
      <c r="M9" s="1">
        <f t="shared" si="5"/>
        <v>0.538285494655</v>
      </c>
      <c r="N9" s="1">
        <f t="shared" si="5"/>
        <v>28.3503859127</v>
      </c>
    </row>
    <row r="10" spans="1:14" ht="12.75">
      <c r="A10" s="13" t="s">
        <v>20</v>
      </c>
      <c r="B10" s="1">
        <f>PERCENTILE(B18:B83,0.75)</f>
        <v>1.2134266817025</v>
      </c>
      <c r="C10" s="1">
        <f aca="true" t="shared" si="6" ref="C10:M10">PERCENTILE(C18:C83,0.75)</f>
        <v>2.444972324355</v>
      </c>
      <c r="D10" s="1">
        <f t="shared" si="6"/>
        <v>4.86647377845</v>
      </c>
      <c r="E10" s="1">
        <f t="shared" si="6"/>
        <v>6.3715560164100005</v>
      </c>
      <c r="F10" s="1">
        <f t="shared" si="6"/>
        <v>5.68974832677</v>
      </c>
      <c r="G10" s="1">
        <f t="shared" si="6"/>
        <v>5.766172569959999</v>
      </c>
      <c r="H10" s="1">
        <f t="shared" si="6"/>
        <v>4.9334387067625</v>
      </c>
      <c r="I10" s="1">
        <f t="shared" si="6"/>
        <v>4.02167902882</v>
      </c>
      <c r="J10" s="1">
        <f t="shared" si="6"/>
        <v>1.961398820615</v>
      </c>
      <c r="K10" s="1">
        <f t="shared" si="6"/>
        <v>0.64657257937</v>
      </c>
      <c r="L10" s="1">
        <f t="shared" si="6"/>
        <v>0.619684286535</v>
      </c>
      <c r="M10" s="1">
        <f t="shared" si="6"/>
        <v>0.857564672475</v>
      </c>
      <c r="N10" s="1">
        <f>PERCENTILE(N18:N83,0.75)</f>
        <v>41.3216186005025</v>
      </c>
    </row>
    <row r="11" spans="1:14" ht="12.75">
      <c r="A11" s="13" t="s">
        <v>21</v>
      </c>
      <c r="B11" s="1">
        <f>PERCENTILE(B18:B83,0.9)</f>
        <v>1.95868101147</v>
      </c>
      <c r="C11" s="1">
        <f aca="true" t="shared" si="7" ref="C11:M11">PERCENTILE(C18:C83,0.9)</f>
        <v>6.63762754711</v>
      </c>
      <c r="D11" s="1">
        <f t="shared" si="7"/>
        <v>7.135727922839999</v>
      </c>
      <c r="E11" s="1">
        <f t="shared" si="7"/>
        <v>13.02633471167</v>
      </c>
      <c r="F11" s="1">
        <f t="shared" si="7"/>
        <v>13.00030887049</v>
      </c>
      <c r="G11" s="1">
        <f t="shared" si="7"/>
        <v>9.519114357555</v>
      </c>
      <c r="H11" s="1">
        <f t="shared" si="7"/>
        <v>6.985555918825</v>
      </c>
      <c r="I11" s="1">
        <f t="shared" si="7"/>
        <v>5.85459126709</v>
      </c>
      <c r="J11" s="1">
        <f t="shared" si="7"/>
        <v>2.870403989405</v>
      </c>
      <c r="K11" s="1">
        <f t="shared" si="7"/>
        <v>0.90557274374</v>
      </c>
      <c r="L11" s="1">
        <f t="shared" si="7"/>
        <v>0.849446084485</v>
      </c>
      <c r="M11" s="1">
        <f t="shared" si="7"/>
        <v>1.433091258</v>
      </c>
      <c r="N11" s="1">
        <f>PERCENTILE(N18:N83,0.9)</f>
        <v>58.077546543080004</v>
      </c>
    </row>
    <row r="12" spans="1:14" ht="12.75">
      <c r="A12" s="13" t="s">
        <v>25</v>
      </c>
      <c r="B12" s="1">
        <f>STDEV(B18:B83)</f>
        <v>0.8977773142585238</v>
      </c>
      <c r="C12" s="1">
        <f aca="true" t="shared" si="8" ref="C12:M12">STDEV(C18:C83)</f>
        <v>2.253520859281088</v>
      </c>
      <c r="D12" s="1">
        <f t="shared" si="8"/>
        <v>3.2209349411677852</v>
      </c>
      <c r="E12" s="1">
        <f t="shared" si="8"/>
        <v>5.822572316619515</v>
      </c>
      <c r="F12" s="1">
        <f t="shared" si="8"/>
        <v>7.471855801639432</v>
      </c>
      <c r="G12" s="1">
        <f t="shared" si="8"/>
        <v>5.233031497302362</v>
      </c>
      <c r="H12" s="1">
        <f t="shared" si="8"/>
        <v>3.5174577866021504</v>
      </c>
      <c r="I12" s="1">
        <f t="shared" si="8"/>
        <v>2.617745658528408</v>
      </c>
      <c r="J12" s="1">
        <f t="shared" si="8"/>
        <v>1.143853936020565</v>
      </c>
      <c r="K12" s="1">
        <f t="shared" si="8"/>
        <v>0.33170990487702656</v>
      </c>
      <c r="L12" s="1">
        <f t="shared" si="8"/>
        <v>0.27884634448119594</v>
      </c>
      <c r="M12" s="1">
        <f t="shared" si="8"/>
        <v>0.5301365664831181</v>
      </c>
      <c r="N12" s="1">
        <f>STDEV(N18:N83)</f>
        <v>19.525044801286377</v>
      </c>
    </row>
    <row r="13" spans="1:14" ht="12.75">
      <c r="A13" s="13" t="s">
        <v>127</v>
      </c>
      <c r="B13" s="1">
        <f aca="true" t="shared" si="9" ref="B13:L13">ROUND(B12/B6,2)</f>
        <v>0.9</v>
      </c>
      <c r="C13" s="1">
        <f t="shared" si="9"/>
        <v>1.04</v>
      </c>
      <c r="D13" s="1">
        <f t="shared" si="9"/>
        <v>0.91</v>
      </c>
      <c r="E13" s="1">
        <f t="shared" si="9"/>
        <v>1.08</v>
      </c>
      <c r="F13" s="1">
        <f t="shared" si="9"/>
        <v>1.31</v>
      </c>
      <c r="G13" s="1">
        <f t="shared" si="9"/>
        <v>1.14</v>
      </c>
      <c r="H13" s="1">
        <f t="shared" si="9"/>
        <v>0.92</v>
      </c>
      <c r="I13" s="1">
        <f t="shared" si="9"/>
        <v>0.85</v>
      </c>
      <c r="J13" s="1">
        <f t="shared" si="9"/>
        <v>0.8</v>
      </c>
      <c r="K13" s="1">
        <f t="shared" si="9"/>
        <v>0.65</v>
      </c>
      <c r="L13" s="1">
        <f t="shared" si="9"/>
        <v>0.61</v>
      </c>
      <c r="M13" s="1">
        <f>ROUND(M12/M6,2)</f>
        <v>0.77</v>
      </c>
      <c r="N13" s="1">
        <f>ROUND(N12/N6,2)</f>
        <v>0.6</v>
      </c>
    </row>
    <row r="14" spans="1:14" ht="12.75">
      <c r="A14" s="13" t="s">
        <v>126</v>
      </c>
      <c r="B14" s="53">
        <f aca="true" t="shared" si="10" ref="B14:N14">66*P84/(65*64*B12^3)</f>
        <v>3.7097239523261334</v>
      </c>
      <c r="C14" s="53">
        <f t="shared" si="10"/>
        <v>1.7760154651024134</v>
      </c>
      <c r="D14" s="53">
        <f t="shared" si="10"/>
        <v>1.910707685987129</v>
      </c>
      <c r="E14" s="53">
        <f t="shared" si="10"/>
        <v>2.2810367955578803</v>
      </c>
      <c r="F14" s="53">
        <f t="shared" si="10"/>
        <v>2.9850386632861223</v>
      </c>
      <c r="G14" s="53">
        <f t="shared" si="10"/>
        <v>3.1783119623600085</v>
      </c>
      <c r="H14" s="53">
        <f t="shared" si="10"/>
        <v>3.3590675907027903</v>
      </c>
      <c r="I14" s="53">
        <f t="shared" si="10"/>
        <v>2.6362807922702207</v>
      </c>
      <c r="J14" s="53">
        <f t="shared" si="10"/>
        <v>1.4631330080014402</v>
      </c>
      <c r="K14" s="53">
        <f t="shared" si="10"/>
        <v>1.030791105212098</v>
      </c>
      <c r="L14" s="53">
        <f t="shared" si="10"/>
        <v>0.8247428690098781</v>
      </c>
      <c r="M14" s="53">
        <f t="shared" si="10"/>
        <v>2.0155689614274</v>
      </c>
      <c r="N14" s="53">
        <f t="shared" si="10"/>
        <v>1.3580696088464432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0.2575394964109426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2.38201914236</v>
      </c>
      <c r="C18" s="1">
        <f>'DATOS MENSUALES'!F7</f>
        <v>7.09110732075</v>
      </c>
      <c r="D18" s="1">
        <f>'DATOS MENSUALES'!F8</f>
        <v>2.24935953704</v>
      </c>
      <c r="E18" s="1">
        <f>'DATOS MENSUALES'!F9</f>
        <v>9.73317223355</v>
      </c>
      <c r="F18" s="1">
        <f>'DATOS MENSUALES'!F10</f>
        <v>18.76515418636</v>
      </c>
      <c r="G18" s="1">
        <f>'DATOS MENSUALES'!F11</f>
        <v>11.675612956159998</v>
      </c>
      <c r="H18" s="1">
        <f>'DATOS MENSUALES'!F12</f>
        <v>9.52408790203</v>
      </c>
      <c r="I18" s="1">
        <f>'DATOS MENSUALES'!F13</f>
        <v>10.41998089756</v>
      </c>
      <c r="J18" s="1">
        <f>'DATOS MENSUALES'!F14</f>
        <v>5.0361300666</v>
      </c>
      <c r="K18" s="1">
        <f>'DATOS MENSUALES'!F15</f>
        <v>1.030724789</v>
      </c>
      <c r="L18" s="1">
        <f>'DATOS MENSUALES'!F16</f>
        <v>0.45875764116</v>
      </c>
      <c r="M18" s="1">
        <f>'DATOS MENSUALES'!F17</f>
        <v>0.46978666740999997</v>
      </c>
      <c r="N18" s="1">
        <f>SUM(B18:M18)</f>
        <v>78.83589333998</v>
      </c>
      <c r="O18" s="1"/>
      <c r="P18" s="60">
        <f>(B18-B$6)^3</f>
        <v>2.638941711942537</v>
      </c>
      <c r="Q18" s="60">
        <f>(C18-C$6)^3</f>
        <v>118.79288066128049</v>
      </c>
      <c r="R18" s="60">
        <f aca="true" t="shared" si="11" ref="R18:AB18">(D18-D$6)^3</f>
        <v>-2.124625964306587</v>
      </c>
      <c r="S18" s="60">
        <f t="shared" si="11"/>
        <v>82.06168888754384</v>
      </c>
      <c r="T18" s="60">
        <f t="shared" si="11"/>
        <v>2219.50856748139</v>
      </c>
      <c r="U18" s="60">
        <f t="shared" si="11"/>
        <v>358.65798350501</v>
      </c>
      <c r="V18" s="60">
        <f t="shared" si="11"/>
        <v>183.26200518678283</v>
      </c>
      <c r="W18" s="60">
        <f t="shared" si="11"/>
        <v>398.28811449427997</v>
      </c>
      <c r="X18" s="60">
        <f t="shared" si="11"/>
        <v>46.88419252398563</v>
      </c>
      <c r="Y18" s="60">
        <f t="shared" si="11"/>
        <v>0.13880348105301488</v>
      </c>
      <c r="Z18" s="60">
        <f t="shared" si="11"/>
        <v>-7.436009775207359E-10</v>
      </c>
      <c r="AA18" s="60">
        <f t="shared" si="11"/>
        <v>-0.01106996278600065</v>
      </c>
      <c r="AB18" s="60">
        <f t="shared" si="11"/>
        <v>100184.54144558194</v>
      </c>
    </row>
    <row r="19" spans="1:28" ht="12.75">
      <c r="A19" s="12" t="s">
        <v>29</v>
      </c>
      <c r="B19" s="1">
        <f>'DATOS MENSUALES'!F18</f>
        <v>0.40901255424</v>
      </c>
      <c r="C19" s="1">
        <f>'DATOS MENSUALES'!F19</f>
        <v>1.57312786185</v>
      </c>
      <c r="D19" s="1">
        <f>'DATOS MENSUALES'!F20</f>
        <v>1.02358103904</v>
      </c>
      <c r="E19" s="1">
        <f>'DATOS MENSUALES'!F21</f>
        <v>4.08540444768</v>
      </c>
      <c r="F19" s="1">
        <f>'DATOS MENSUALES'!F22</f>
        <v>2.233613448</v>
      </c>
      <c r="G19" s="1">
        <f>'DATOS MENSUALES'!F23</f>
        <v>5.8509664114</v>
      </c>
      <c r="H19" s="1">
        <f>'DATOS MENSUALES'!F24</f>
        <v>5.31874257792</v>
      </c>
      <c r="I19" s="1">
        <f>'DATOS MENSUALES'!F25</f>
        <v>2.40991692072</v>
      </c>
      <c r="J19" s="1">
        <f>'DATOS MENSUALES'!F26</f>
        <v>1.30064832744</v>
      </c>
      <c r="K19" s="1">
        <f>'DATOS MENSUALES'!F27</f>
        <v>0.09709071400000001</v>
      </c>
      <c r="L19" s="1">
        <f>'DATOS MENSUALES'!F28</f>
        <v>0.89129521474</v>
      </c>
      <c r="M19" s="1">
        <f>'DATOS MENSUALES'!F29</f>
        <v>0.8695793981400001</v>
      </c>
      <c r="N19" s="1">
        <f aca="true" t="shared" si="12" ref="N19:N82">SUM(B19:M19)</f>
        <v>26.062978915170003</v>
      </c>
      <c r="O19" s="10"/>
      <c r="P19" s="60">
        <f aca="true" t="shared" si="13" ref="P19:P82">(B19-B$6)^3</f>
        <v>-0.20653683736784315</v>
      </c>
      <c r="Q19" s="60">
        <f aca="true" t="shared" si="14" ref="Q19:Q82">(C19-C$6)^3</f>
        <v>-0.21833036997031902</v>
      </c>
      <c r="R19" s="60">
        <f aca="true" t="shared" si="15" ref="R19:R82">(D19-D$6)^3</f>
        <v>-15.838663910113782</v>
      </c>
      <c r="S19" s="60">
        <f aca="true" t="shared" si="16" ref="S19:S82">(E19-E$6)^3</f>
        <v>-2.208158220199099</v>
      </c>
      <c r="T19" s="60">
        <f aca="true" t="shared" si="17" ref="T19:T82">(F19-F$6)^3</f>
        <v>-42.40981682781327</v>
      </c>
      <c r="U19" s="60">
        <f aca="true" t="shared" si="18" ref="U19:U82">(G19-G$6)^3</f>
        <v>2.0985748297091393</v>
      </c>
      <c r="V19" s="60">
        <f aca="true" t="shared" si="19" ref="V19:V82">(H19-H$6)^3</f>
        <v>3.207573638234755</v>
      </c>
      <c r="W19" s="60">
        <f aca="true" t="shared" si="20" ref="W19:W82">(I19-I$6)^3</f>
        <v>-0.2778405391332307</v>
      </c>
      <c r="X19" s="60">
        <f aca="true" t="shared" si="21" ref="X19:X82">(J19-J$6)^3</f>
        <v>-0.0021778977521319976</v>
      </c>
      <c r="Y19" s="60">
        <f aca="true" t="shared" si="22" ref="Y19:Y82">(K19-K$6)^3</f>
        <v>-0.07192287330103093</v>
      </c>
      <c r="Z19" s="60">
        <f aca="true" t="shared" si="23" ref="Z19:Z82">(L19-L$6)^3</f>
        <v>0.08041548957975476</v>
      </c>
      <c r="AA19" s="60">
        <f aca="true" t="shared" si="24" ref="AA19:AA82">(M19-M$6)^3</f>
        <v>0.0055381132657257625</v>
      </c>
      <c r="AB19" s="60">
        <f aca="true" t="shared" si="25" ref="AB19:AB82">(N19-N$6)^3</f>
        <v>-253.45484245095196</v>
      </c>
    </row>
    <row r="20" spans="1:28" ht="12.75">
      <c r="A20" s="12" t="s">
        <v>30</v>
      </c>
      <c r="B20" s="1">
        <f>'DATOS MENSUALES'!F30</f>
        <v>2.1708203428</v>
      </c>
      <c r="C20" s="1">
        <f>'DATOS MENSUALES'!F31</f>
        <v>2.30949809805</v>
      </c>
      <c r="D20" s="1">
        <f>'DATOS MENSUALES'!F32</f>
        <v>4.0669298694</v>
      </c>
      <c r="E20" s="1">
        <f>'DATOS MENSUALES'!F33</f>
        <v>13.08223669844</v>
      </c>
      <c r="F20" s="1">
        <f>'DATOS MENSUALES'!F34</f>
        <v>4.16272635156</v>
      </c>
      <c r="G20" s="1">
        <f>'DATOS MENSUALES'!F35</f>
        <v>2.17643926104</v>
      </c>
      <c r="H20" s="1">
        <f>'DATOS MENSUALES'!F36</f>
        <v>6.73220968524</v>
      </c>
      <c r="I20" s="1">
        <f>'DATOS MENSUALES'!F37</f>
        <v>5.5739264496</v>
      </c>
      <c r="J20" s="1">
        <f>'DATOS MENSUALES'!F38</f>
        <v>0.48115192007999996</v>
      </c>
      <c r="K20" s="1">
        <f>'DATOS MENSUALES'!F39</f>
        <v>0.8334876607199999</v>
      </c>
      <c r="L20" s="1">
        <f>'DATOS MENSUALES'!F40</f>
        <v>0.24426595199999998</v>
      </c>
      <c r="M20" s="1">
        <f>'DATOS MENSUALES'!F41</f>
        <v>0.6564627507899999</v>
      </c>
      <c r="N20" s="1">
        <f t="shared" si="12"/>
        <v>42.49015503972</v>
      </c>
      <c r="O20" s="10"/>
      <c r="P20" s="60">
        <f t="shared" si="13"/>
        <v>1.6044941161067574</v>
      </c>
      <c r="Q20" s="60">
        <f t="shared" si="14"/>
        <v>0.002417985228755461</v>
      </c>
      <c r="R20" s="60">
        <f t="shared" si="15"/>
        <v>0.15057299040261052</v>
      </c>
      <c r="S20" s="60">
        <f t="shared" si="16"/>
        <v>455.57941595231415</v>
      </c>
      <c r="T20" s="60">
        <f t="shared" si="17"/>
        <v>-3.7831658483765374</v>
      </c>
      <c r="U20" s="60">
        <f t="shared" si="18"/>
        <v>-13.724667028197592</v>
      </c>
      <c r="V20" s="60">
        <f t="shared" si="19"/>
        <v>24.0935306531561</v>
      </c>
      <c r="W20" s="60">
        <f t="shared" si="20"/>
        <v>15.841286337419612</v>
      </c>
      <c r="X20" s="60">
        <f t="shared" si="21"/>
        <v>-0.8549906604974838</v>
      </c>
      <c r="Y20" s="60">
        <f t="shared" si="22"/>
        <v>0.032930710243220716</v>
      </c>
      <c r="Z20" s="60">
        <f t="shared" si="23"/>
        <v>-0.009993622297526693</v>
      </c>
      <c r="AA20" s="60">
        <f t="shared" si="24"/>
        <v>-4.7408182476873365E-05</v>
      </c>
      <c r="AB20" s="60">
        <f t="shared" si="25"/>
        <v>1029.8985232299103</v>
      </c>
    </row>
    <row r="21" spans="1:28" ht="12.75">
      <c r="A21" s="12" t="s">
        <v>31</v>
      </c>
      <c r="B21" s="1">
        <f>'DATOS MENSUALES'!F42</f>
        <v>0.8964171593100001</v>
      </c>
      <c r="C21" s="1">
        <f>'DATOS MENSUALES'!F43</f>
        <v>1.5579350352899999</v>
      </c>
      <c r="D21" s="1">
        <f>'DATOS MENSUALES'!F44</f>
        <v>3.72577056126</v>
      </c>
      <c r="E21" s="1">
        <f>'DATOS MENSUALES'!F45</f>
        <v>1.73172690592</v>
      </c>
      <c r="F21" s="1">
        <f>'DATOS MENSUALES'!F46</f>
        <v>1.61864909404</v>
      </c>
      <c r="G21" s="1">
        <f>'DATOS MENSUALES'!F47</f>
        <v>2.66404999206</v>
      </c>
      <c r="H21" s="1">
        <f>'DATOS MENSUALES'!F48</f>
        <v>4.29161965245</v>
      </c>
      <c r="I21" s="1">
        <f>'DATOS MENSUALES'!F49</f>
        <v>3.043938655</v>
      </c>
      <c r="J21" s="1">
        <f>'DATOS MENSUALES'!F50</f>
        <v>2.0293532880100003</v>
      </c>
      <c r="K21" s="1">
        <f>'DATOS MENSUALES'!F51</f>
        <v>0.46002737692</v>
      </c>
      <c r="L21" s="1">
        <f>'DATOS MENSUALES'!F52</f>
        <v>0.27542323479999997</v>
      </c>
      <c r="M21" s="1">
        <f>'DATOS MENSUALES'!F53</f>
        <v>1.217529334</v>
      </c>
      <c r="N21" s="1">
        <f t="shared" si="12"/>
        <v>23.512440289060002</v>
      </c>
      <c r="O21" s="10"/>
      <c r="P21" s="60">
        <f t="shared" si="13"/>
        <v>-0.0011152234333881795</v>
      </c>
      <c r="Q21" s="60">
        <f t="shared" si="14"/>
        <v>-0.23527690304128343</v>
      </c>
      <c r="R21" s="60">
        <f t="shared" si="15"/>
        <v>0.0069509937348214285</v>
      </c>
      <c r="S21" s="60">
        <f t="shared" si="16"/>
        <v>-48.86229852768523</v>
      </c>
      <c r="T21" s="60">
        <f t="shared" si="17"/>
        <v>-69.03504733808356</v>
      </c>
      <c r="U21" s="60">
        <f t="shared" si="18"/>
        <v>-6.931021130485236</v>
      </c>
      <c r="V21" s="60">
        <f t="shared" si="19"/>
        <v>0.08970561180497638</v>
      </c>
      <c r="W21" s="60">
        <f t="shared" si="20"/>
        <v>-6.337112195680125E-06</v>
      </c>
      <c r="X21" s="60">
        <f t="shared" si="21"/>
        <v>0.21501096765561803</v>
      </c>
      <c r="Y21" s="60">
        <f t="shared" si="22"/>
        <v>-0.00014830051576684487</v>
      </c>
      <c r="Z21" s="60">
        <f t="shared" si="23"/>
        <v>-0.0062539503489127</v>
      </c>
      <c r="AA21" s="60">
        <f t="shared" si="24"/>
        <v>0.1445990886220629</v>
      </c>
      <c r="AB21" s="60">
        <f t="shared" si="25"/>
        <v>-699.9976488711767</v>
      </c>
    </row>
    <row r="22" spans="1:28" ht="12.75">
      <c r="A22" s="12" t="s">
        <v>32</v>
      </c>
      <c r="B22" s="1">
        <f>'DATOS MENSUALES'!F54</f>
        <v>1.25027423646</v>
      </c>
      <c r="C22" s="1">
        <f>'DATOS MENSUALES'!F55</f>
        <v>2.49013039979</v>
      </c>
      <c r="D22" s="1">
        <f>'DATOS MENSUALES'!F56</f>
        <v>5.60741261219</v>
      </c>
      <c r="E22" s="1">
        <f>'DATOS MENSUALES'!F57</f>
        <v>3.84436701915</v>
      </c>
      <c r="F22" s="1">
        <f>'DATOS MENSUALES'!F58</f>
        <v>6.053416507670001</v>
      </c>
      <c r="G22" s="1">
        <f>'DATOS MENSUALES'!F59</f>
        <v>2.030637709</v>
      </c>
      <c r="H22" s="1">
        <f>'DATOS MENSUALES'!F60</f>
        <v>1.22780437192</v>
      </c>
      <c r="I22" s="1">
        <f>'DATOS MENSUALES'!F61</f>
        <v>0.8648565802999999</v>
      </c>
      <c r="J22" s="1">
        <f>'DATOS MENSUALES'!F62</f>
        <v>0.9927915702600001</v>
      </c>
      <c r="K22" s="1">
        <f>'DATOS MENSUALES'!F63</f>
        <v>0.4156333979</v>
      </c>
      <c r="L22" s="1">
        <f>'DATOS MENSUALES'!F64</f>
        <v>0.381258235</v>
      </c>
      <c r="M22" s="1">
        <f>'DATOS MENSUALES'!F65</f>
        <v>0.19824383237999998</v>
      </c>
      <c r="N22" s="1">
        <f t="shared" si="12"/>
        <v>25.356826472020003</v>
      </c>
      <c r="O22" s="10"/>
      <c r="P22" s="60">
        <f t="shared" si="13"/>
        <v>0.015654087691612185</v>
      </c>
      <c r="Q22" s="60">
        <f t="shared" si="14"/>
        <v>0.031211988968970327</v>
      </c>
      <c r="R22" s="60">
        <f t="shared" si="15"/>
        <v>8.901760286482512</v>
      </c>
      <c r="S22" s="60">
        <f t="shared" si="16"/>
        <v>-3.675325513912468</v>
      </c>
      <c r="T22" s="60">
        <f t="shared" si="17"/>
        <v>0.036762328591924354</v>
      </c>
      <c r="U22" s="60">
        <f t="shared" si="18"/>
        <v>-16.38782450822298</v>
      </c>
      <c r="V22" s="60">
        <f t="shared" si="19"/>
        <v>-17.90584724766068</v>
      </c>
      <c r="W22" s="60">
        <f t="shared" si="20"/>
        <v>-10.613007702183717</v>
      </c>
      <c r="X22" s="60">
        <f t="shared" si="21"/>
        <v>-0.08372811304835082</v>
      </c>
      <c r="Y22" s="60">
        <f t="shared" si="22"/>
        <v>-0.0009218912243218302</v>
      </c>
      <c r="Z22" s="60">
        <f t="shared" si="23"/>
        <v>-0.00048198942625197295</v>
      </c>
      <c r="AA22" s="60">
        <f t="shared" si="24"/>
        <v>-0.12085518785443171</v>
      </c>
      <c r="AB22" s="60">
        <f t="shared" si="25"/>
        <v>-348.11789812742114</v>
      </c>
    </row>
    <row r="23" spans="1:28" ht="12.75">
      <c r="A23" s="12" t="s">
        <v>34</v>
      </c>
      <c r="B23" s="11">
        <f>'DATOS MENSUALES'!F66</f>
        <v>0.55144065704</v>
      </c>
      <c r="C23" s="1">
        <f>'DATOS MENSUALES'!F67</f>
        <v>1.5390282744600001</v>
      </c>
      <c r="D23" s="1">
        <f>'DATOS MENSUALES'!F68</f>
        <v>12.9657862425</v>
      </c>
      <c r="E23" s="1">
        <f>'DATOS MENSUALES'!F69</f>
        <v>1.69484714828</v>
      </c>
      <c r="F23" s="1">
        <f>'DATOS MENSUALES'!F70</f>
        <v>2.9737599668000003</v>
      </c>
      <c r="G23" s="1">
        <f>'DATOS MENSUALES'!F71</f>
        <v>6.40731648043</v>
      </c>
      <c r="H23" s="1">
        <f>'DATOS MENSUALES'!F72</f>
        <v>8.82762725705</v>
      </c>
      <c r="I23" s="1">
        <f>'DATOS MENSUALES'!F73</f>
        <v>16.5919014342</v>
      </c>
      <c r="J23" s="1">
        <f>'DATOS MENSUALES'!F74</f>
        <v>1.8042603345</v>
      </c>
      <c r="K23" s="1">
        <f>'DATOS MENSUALES'!F75</f>
        <v>0.15884988055</v>
      </c>
      <c r="L23" s="1">
        <f>'DATOS MENSUALES'!F76</f>
        <v>0.1258720928</v>
      </c>
      <c r="M23" s="1">
        <f>'DATOS MENSUALES'!F77</f>
        <v>0.32654606831</v>
      </c>
      <c r="N23" s="1">
        <f t="shared" si="12"/>
        <v>53.967235836920004</v>
      </c>
      <c r="O23" s="10"/>
      <c r="P23" s="60">
        <f t="shared" si="13"/>
        <v>-0.09032456893274168</v>
      </c>
      <c r="Q23" s="60">
        <f t="shared" si="14"/>
        <v>-0.25756249031104467</v>
      </c>
      <c r="R23" s="60">
        <f t="shared" si="15"/>
        <v>838.7916133142982</v>
      </c>
      <c r="S23" s="60">
        <f t="shared" si="16"/>
        <v>-50.35600623304839</v>
      </c>
      <c r="T23" s="60">
        <f t="shared" si="17"/>
        <v>-20.732268549501015</v>
      </c>
      <c r="U23" s="60">
        <f t="shared" si="18"/>
        <v>6.195434160624238</v>
      </c>
      <c r="V23" s="60">
        <f t="shared" si="19"/>
        <v>123.77842054907994</v>
      </c>
      <c r="W23" s="60">
        <f t="shared" si="20"/>
        <v>2476.5160224638375</v>
      </c>
      <c r="X23" s="60">
        <f t="shared" si="21"/>
        <v>0.052309375174961335</v>
      </c>
      <c r="Y23" s="60">
        <f t="shared" si="22"/>
        <v>-0.04440285445903381</v>
      </c>
      <c r="Z23" s="60">
        <f t="shared" si="23"/>
        <v>-0.037189975060687656</v>
      </c>
      <c r="AA23" s="60">
        <f t="shared" si="24"/>
        <v>-0.049071758741739586</v>
      </c>
      <c r="AB23" s="60">
        <f t="shared" si="25"/>
        <v>10043.813458459414</v>
      </c>
    </row>
    <row r="24" spans="1:28" ht="12.75">
      <c r="A24" s="12" t="s">
        <v>33</v>
      </c>
      <c r="B24" s="1">
        <f>'DATOS MENSUALES'!F78</f>
        <v>0.40412133798</v>
      </c>
      <c r="C24" s="1">
        <f>'DATOS MENSUALES'!F79</f>
        <v>0.83161782792</v>
      </c>
      <c r="D24" s="1">
        <f>'DATOS MENSUALES'!F80</f>
        <v>1.68856829527</v>
      </c>
      <c r="E24" s="1">
        <f>'DATOS MENSUALES'!F81</f>
        <v>3.0534223977</v>
      </c>
      <c r="F24" s="1">
        <f>'DATOS MENSUALES'!F82</f>
        <v>42.366863148060006</v>
      </c>
      <c r="G24" s="1">
        <f>'DATOS MENSUALES'!F83</f>
        <v>32.550041510119996</v>
      </c>
      <c r="H24" s="1">
        <f>'DATOS MENSUALES'!F84</f>
        <v>10.48647810164</v>
      </c>
      <c r="I24" s="1">
        <f>'DATOS MENSUALES'!F85</f>
        <v>6.52242437286</v>
      </c>
      <c r="J24" s="1">
        <f>'DATOS MENSUALES'!F86</f>
        <v>2.05965402314</v>
      </c>
      <c r="K24" s="1">
        <f>'DATOS MENSUALES'!F87</f>
        <v>1.2322471164</v>
      </c>
      <c r="L24" s="1">
        <f>'DATOS MENSUALES'!F88</f>
        <v>0.3681553408</v>
      </c>
      <c r="M24" s="1">
        <f>'DATOS MENSUALES'!F89</f>
        <v>1.3968842719999999</v>
      </c>
      <c r="N24" s="1">
        <f t="shared" si="12"/>
        <v>102.96047774389001</v>
      </c>
      <c r="O24" s="10"/>
      <c r="P24" s="60">
        <f t="shared" si="13"/>
        <v>-0.2117064558326026</v>
      </c>
      <c r="Q24" s="60">
        <f t="shared" si="14"/>
        <v>-2.425873967955737</v>
      </c>
      <c r="R24" s="60">
        <f t="shared" si="15"/>
        <v>-6.294290027276774</v>
      </c>
      <c r="S24" s="60">
        <f t="shared" si="16"/>
        <v>-12.717523994741121</v>
      </c>
      <c r="T24" s="60">
        <f t="shared" si="17"/>
        <v>49212.80159404692</v>
      </c>
      <c r="U24" s="60">
        <f t="shared" si="18"/>
        <v>21903.501084906704</v>
      </c>
      <c r="V24" s="60">
        <f t="shared" si="19"/>
        <v>293.0870338389064</v>
      </c>
      <c r="W24" s="60">
        <f t="shared" si="20"/>
        <v>41.421031182000796</v>
      </c>
      <c r="X24" s="60">
        <f t="shared" si="21"/>
        <v>0.24931372659515888</v>
      </c>
      <c r="Y24" s="60">
        <f t="shared" si="22"/>
        <v>0.3721421603365807</v>
      </c>
      <c r="Z24" s="60">
        <f t="shared" si="23"/>
        <v>-0.0007662685921649621</v>
      </c>
      <c r="AA24" s="60">
        <f t="shared" si="24"/>
        <v>0.34925439550303494</v>
      </c>
      <c r="AB24" s="60">
        <f t="shared" si="25"/>
        <v>351432.5842608134</v>
      </c>
    </row>
    <row r="25" spans="1:28" ht="12.75">
      <c r="A25" s="12" t="s">
        <v>35</v>
      </c>
      <c r="B25" s="1">
        <f>'DATOS MENSUALES'!F90</f>
        <v>1.5660813042</v>
      </c>
      <c r="C25" s="1">
        <f>'DATOS MENSUALES'!F91</f>
        <v>1.3199803272000001</v>
      </c>
      <c r="D25" s="1">
        <f>'DATOS MENSUALES'!F92</f>
        <v>5.72986170075</v>
      </c>
      <c r="E25" s="1">
        <f>'DATOS MENSUALES'!F93</f>
        <v>32.2249324084</v>
      </c>
      <c r="F25" s="1">
        <f>'DATOS MENSUALES'!F94</f>
        <v>6.4824687818</v>
      </c>
      <c r="G25" s="1">
        <f>'DATOS MENSUALES'!F95</f>
        <v>2.10543131792</v>
      </c>
      <c r="H25" s="1">
        <f>'DATOS MENSUALES'!F96</f>
        <v>1.98271556912</v>
      </c>
      <c r="I25" s="1">
        <f>'DATOS MENSUALES'!F97</f>
        <v>3.72204617256</v>
      </c>
      <c r="J25" s="1">
        <f>'DATOS MENSUALES'!F98</f>
        <v>1.56778716564</v>
      </c>
      <c r="K25" s="1">
        <f>'DATOS MENSUALES'!F99</f>
        <v>0.22485562344</v>
      </c>
      <c r="L25" s="1">
        <f>'DATOS MENSUALES'!F100</f>
        <v>0.16639439844</v>
      </c>
      <c r="M25" s="1">
        <f>'DATOS MENSUALES'!F101</f>
        <v>0.19765553804</v>
      </c>
      <c r="N25" s="1">
        <f t="shared" si="12"/>
        <v>57.29021030751</v>
      </c>
      <c r="O25" s="10"/>
      <c r="P25" s="60">
        <f t="shared" si="13"/>
        <v>0.1812850796582474</v>
      </c>
      <c r="Q25" s="60">
        <f t="shared" si="14"/>
        <v>-0.6256791976581149</v>
      </c>
      <c r="R25" s="60">
        <f t="shared" si="15"/>
        <v>10.574651465409266</v>
      </c>
      <c r="S25" s="60">
        <f t="shared" si="16"/>
        <v>19329.381612459292</v>
      </c>
      <c r="T25" s="60">
        <f t="shared" si="17"/>
        <v>0.44168373933781974</v>
      </c>
      <c r="U25" s="60">
        <f t="shared" si="18"/>
        <v>-14.982373555609449</v>
      </c>
      <c r="V25" s="60">
        <f t="shared" si="19"/>
        <v>-6.447866924505917</v>
      </c>
      <c r="W25" s="60">
        <f t="shared" si="20"/>
        <v>0.2869764354159871</v>
      </c>
      <c r="X25" s="60">
        <f t="shared" si="21"/>
        <v>0.002600557013581659</v>
      </c>
      <c r="Y25" s="60">
        <f t="shared" si="22"/>
        <v>-0.023913574560691018</v>
      </c>
      <c r="Z25" s="60">
        <f t="shared" si="23"/>
        <v>-0.02522315538501415</v>
      </c>
      <c r="AA25" s="60">
        <f t="shared" si="24"/>
        <v>-0.12128711395589839</v>
      </c>
      <c r="AB25" s="60">
        <f t="shared" si="25"/>
        <v>15435.905372691219</v>
      </c>
    </row>
    <row r="26" spans="1:28" ht="12.75">
      <c r="A26" s="12" t="s">
        <v>36</v>
      </c>
      <c r="B26" s="1">
        <f>'DATOS MENSUALES'!F102</f>
        <v>0.81716075988</v>
      </c>
      <c r="C26" s="1">
        <f>'DATOS MENSUALES'!F103</f>
        <v>0.6337913478</v>
      </c>
      <c r="D26" s="1">
        <f>'DATOS MENSUALES'!F104</f>
        <v>1.49875361541</v>
      </c>
      <c r="E26" s="1">
        <f>'DATOS MENSUALES'!F105</f>
        <v>2.19540280904</v>
      </c>
      <c r="F26" s="1">
        <f>'DATOS MENSUALES'!F106</f>
        <v>1.25795913327</v>
      </c>
      <c r="G26" s="1">
        <f>'DATOS MENSUALES'!F107</f>
        <v>1.4813231256</v>
      </c>
      <c r="H26" s="1">
        <f>'DATOS MENSUALES'!F108</f>
        <v>0.75393258402</v>
      </c>
      <c r="I26" s="1">
        <f>'DATOS MENSUALES'!F109</f>
        <v>1.3929610116800002</v>
      </c>
      <c r="J26" s="1">
        <f>'DATOS MENSUALES'!F110</f>
        <v>0.94327399509</v>
      </c>
      <c r="K26" s="1">
        <f>'DATOS MENSUALES'!F111</f>
        <v>0.48041594505</v>
      </c>
      <c r="L26" s="1">
        <f>'DATOS MENSUALES'!F112</f>
        <v>0.20070007988000002</v>
      </c>
      <c r="M26" s="1">
        <f>'DATOS MENSUALES'!F113</f>
        <v>0.92141268475</v>
      </c>
      <c r="N26" s="1">
        <f t="shared" si="12"/>
        <v>12.57708709147</v>
      </c>
      <c r="O26" s="10"/>
      <c r="P26" s="60">
        <f t="shared" si="13"/>
        <v>-0.006124312378178808</v>
      </c>
      <c r="Q26" s="60">
        <f t="shared" si="14"/>
        <v>-3.6628507214433634</v>
      </c>
      <c r="R26" s="60">
        <f t="shared" si="15"/>
        <v>-8.441952867458141</v>
      </c>
      <c r="S26" s="60">
        <f t="shared" si="16"/>
        <v>-32.528929547907026</v>
      </c>
      <c r="T26" s="60">
        <f t="shared" si="17"/>
        <v>-88.89270581607204</v>
      </c>
      <c r="U26" s="60">
        <f t="shared" si="18"/>
        <v>-29.485125094189357</v>
      </c>
      <c r="V26" s="60">
        <f t="shared" si="19"/>
        <v>-29.5046529596682</v>
      </c>
      <c r="W26" s="60">
        <f t="shared" si="20"/>
        <v>-4.653138638137509</v>
      </c>
      <c r="X26" s="60">
        <f t="shared" si="21"/>
        <v>-0.11549878777147911</v>
      </c>
      <c r="Y26" s="60">
        <f t="shared" si="22"/>
        <v>-3.4464352527512804E-05</v>
      </c>
      <c r="Z26" s="60">
        <f t="shared" si="23"/>
        <v>-0.01736664074908728</v>
      </c>
      <c r="AA26" s="60">
        <f t="shared" si="24"/>
        <v>0.011970878846376336</v>
      </c>
      <c r="AB26" s="60">
        <f t="shared" si="25"/>
        <v>-7779.320747972157</v>
      </c>
    </row>
    <row r="27" spans="1:28" ht="12.75">
      <c r="A27" s="12" t="s">
        <v>37</v>
      </c>
      <c r="B27" s="1">
        <f>'DATOS MENSUALES'!F114</f>
        <v>0.58523358536</v>
      </c>
      <c r="C27" s="1">
        <f>'DATOS MENSUALES'!F115</f>
        <v>2.2365991748100003</v>
      </c>
      <c r="D27" s="1">
        <f>'DATOS MENSUALES'!F116</f>
        <v>2.5257989501799996</v>
      </c>
      <c r="E27" s="1">
        <f>'DATOS MENSUALES'!F117</f>
        <v>1.82850291925</v>
      </c>
      <c r="F27" s="1">
        <f>'DATOS MENSUALES'!F118</f>
        <v>1.5243401753999999</v>
      </c>
      <c r="G27" s="1">
        <f>'DATOS MENSUALES'!F119</f>
        <v>1.1653896507</v>
      </c>
      <c r="H27" s="1">
        <f>'DATOS MENSUALES'!F120</f>
        <v>0.88514857543</v>
      </c>
      <c r="I27" s="1">
        <f>'DATOS MENSUALES'!F121</f>
        <v>0.75524101154</v>
      </c>
      <c r="J27" s="1">
        <f>'DATOS MENSUALES'!F122</f>
        <v>0.84437184972</v>
      </c>
      <c r="K27" s="1">
        <f>'DATOS MENSUALES'!F123</f>
        <v>0.25521019663</v>
      </c>
      <c r="L27" s="1">
        <f>'DATOS MENSUALES'!F124</f>
        <v>0.18708019265</v>
      </c>
      <c r="M27" s="1">
        <f>'DATOS MENSUALES'!F125</f>
        <v>0.30621710508</v>
      </c>
      <c r="N27" s="1">
        <f t="shared" si="12"/>
        <v>13.09913338675</v>
      </c>
      <c r="O27" s="10"/>
      <c r="P27" s="60">
        <f t="shared" si="13"/>
        <v>-0.07141429033988038</v>
      </c>
      <c r="Q27" s="60">
        <f t="shared" si="14"/>
        <v>0.00023058633305602706</v>
      </c>
      <c r="R27" s="60">
        <f t="shared" si="15"/>
        <v>-1.0276284476372</v>
      </c>
      <c r="S27" s="60">
        <f t="shared" si="16"/>
        <v>-45.08375445311798</v>
      </c>
      <c r="T27" s="60">
        <f t="shared" si="17"/>
        <v>-73.90658875910844</v>
      </c>
      <c r="U27" s="60">
        <f t="shared" si="18"/>
        <v>-39.487650621926434</v>
      </c>
      <c r="V27" s="60">
        <f t="shared" si="19"/>
        <v>-25.903325879750422</v>
      </c>
      <c r="W27" s="60">
        <f t="shared" si="20"/>
        <v>-12.281669756746256</v>
      </c>
      <c r="X27" s="60">
        <f t="shared" si="21"/>
        <v>-0.20112562359015307</v>
      </c>
      <c r="Y27" s="60">
        <f t="shared" si="22"/>
        <v>-0.017123374798539204</v>
      </c>
      <c r="Z27" s="60">
        <f t="shared" si="23"/>
        <v>-0.02025341661921425</v>
      </c>
      <c r="AA27" s="60">
        <f t="shared" si="24"/>
        <v>-0.057708493853223845</v>
      </c>
      <c r="AB27" s="60">
        <f t="shared" si="25"/>
        <v>-7180.497203340538</v>
      </c>
    </row>
    <row r="28" spans="1:28" ht="12.75">
      <c r="A28" s="12" t="s">
        <v>38</v>
      </c>
      <c r="B28" s="1">
        <f>'DATOS MENSUALES'!F126</f>
        <v>0.6527729799599999</v>
      </c>
      <c r="C28" s="1">
        <f>'DATOS MENSUALES'!F127</f>
        <v>0.96587785504</v>
      </c>
      <c r="D28" s="1">
        <f>'DATOS MENSUALES'!F128</f>
        <v>2.58726472116</v>
      </c>
      <c r="E28" s="1">
        <f>'DATOS MENSUALES'!F129</f>
        <v>10.75435381116</v>
      </c>
      <c r="F28" s="1">
        <f>'DATOS MENSUALES'!F130</f>
        <v>25.59328472925</v>
      </c>
      <c r="G28" s="1">
        <f>'DATOS MENSUALES'!F131</f>
        <v>21.5159447178</v>
      </c>
      <c r="H28" s="1">
        <f>'DATOS MENSUALES'!F132</f>
        <v>2.4695682844199998</v>
      </c>
      <c r="I28" s="1">
        <f>'DATOS MENSUALES'!F133</f>
        <v>0.58367477513</v>
      </c>
      <c r="J28" s="1">
        <f>'DATOS MENSUALES'!F134</f>
        <v>1.369665297</v>
      </c>
      <c r="K28" s="1">
        <f>'DATOS MENSUALES'!F135</f>
        <v>0.46219733952000003</v>
      </c>
      <c r="L28" s="1">
        <f>'DATOS MENSUALES'!F136</f>
        <v>0.72980661654</v>
      </c>
      <c r="M28" s="1">
        <f>'DATOS MENSUALES'!F137</f>
        <v>0.8056487896600001</v>
      </c>
      <c r="N28" s="1">
        <f t="shared" si="12"/>
        <v>68.49005991664</v>
      </c>
      <c r="O28" s="10"/>
      <c r="P28" s="60">
        <f t="shared" si="13"/>
        <v>-0.04190711122534938</v>
      </c>
      <c r="Q28" s="60">
        <f t="shared" si="14"/>
        <v>-1.7689271159358018</v>
      </c>
      <c r="R28" s="60">
        <f t="shared" si="15"/>
        <v>-0.851055515003202</v>
      </c>
      <c r="S28" s="60">
        <f t="shared" si="16"/>
        <v>154.57335746468704</v>
      </c>
      <c r="T28" s="60">
        <f t="shared" si="17"/>
        <v>7847.825664118677</v>
      </c>
      <c r="U28" s="60">
        <f t="shared" si="18"/>
        <v>4865.699722931577</v>
      </c>
      <c r="V28" s="60">
        <f t="shared" si="19"/>
        <v>-2.5962079988687785</v>
      </c>
      <c r="W28" s="60">
        <f t="shared" si="20"/>
        <v>-15.230293947722405</v>
      </c>
      <c r="X28" s="60">
        <f t="shared" si="21"/>
        <v>-0.0002226019019451914</v>
      </c>
      <c r="Y28" s="60">
        <f t="shared" si="22"/>
        <v>-0.0001307989809799468</v>
      </c>
      <c r="Z28" s="60">
        <f t="shared" si="23"/>
        <v>0.019714292072587083</v>
      </c>
      <c r="AA28" s="60">
        <f t="shared" si="24"/>
        <v>0.0014426521074772617</v>
      </c>
      <c r="AB28" s="60">
        <f t="shared" si="25"/>
        <v>47040.36688174716</v>
      </c>
    </row>
    <row r="29" spans="1:28" ht="12.75">
      <c r="A29" s="12" t="s">
        <v>39</v>
      </c>
      <c r="B29" s="1">
        <f>'DATOS MENSUALES'!F138</f>
        <v>0.71024050073</v>
      </c>
      <c r="C29" s="1">
        <f>'DATOS MENSUALES'!F139</f>
        <v>4.39376335625</v>
      </c>
      <c r="D29" s="1">
        <f>'DATOS MENSUALES'!F140</f>
        <v>7.15091743128</v>
      </c>
      <c r="E29" s="1">
        <f>'DATOS MENSUALES'!F141</f>
        <v>6.81951355285</v>
      </c>
      <c r="F29" s="1">
        <f>'DATOS MENSUALES'!F142</f>
        <v>9.98219215272</v>
      </c>
      <c r="G29" s="1">
        <f>'DATOS MENSUALES'!F143</f>
        <v>3.1958829894600003</v>
      </c>
      <c r="H29" s="1">
        <f>'DATOS MENSUALES'!F144</f>
        <v>1.69742480812</v>
      </c>
      <c r="I29" s="1">
        <f>'DATOS MENSUALES'!F145</f>
        <v>1.325821062</v>
      </c>
      <c r="J29" s="1">
        <f>'DATOS MENSUALES'!F146</f>
        <v>0.2942523051</v>
      </c>
      <c r="K29" s="1">
        <f>'DATOS MENSUALES'!F147</f>
        <v>0.71499961435</v>
      </c>
      <c r="L29" s="1">
        <f>'DATOS MENSUALES'!F148</f>
        <v>0.31484013516</v>
      </c>
      <c r="M29" s="1">
        <f>'DATOS MENSUALES'!F149</f>
        <v>0.49880170769</v>
      </c>
      <c r="N29" s="1">
        <f t="shared" si="12"/>
        <v>37.09864961571</v>
      </c>
      <c r="O29" s="10"/>
      <c r="P29" s="60">
        <f t="shared" si="13"/>
        <v>-0.02435840818948307</v>
      </c>
      <c r="Q29" s="60">
        <f t="shared" si="14"/>
        <v>10.918670467950676</v>
      </c>
      <c r="R29" s="60">
        <f t="shared" si="15"/>
        <v>47.280556063737876</v>
      </c>
      <c r="S29" s="60">
        <f t="shared" si="16"/>
        <v>2.935952163953956</v>
      </c>
      <c r="T29" s="60">
        <f t="shared" si="17"/>
        <v>77.37863664114802</v>
      </c>
      <c r="U29" s="60">
        <f t="shared" si="18"/>
        <v>-2.5984412114667355</v>
      </c>
      <c r="V29" s="60">
        <f t="shared" si="19"/>
        <v>-9.890519322194006</v>
      </c>
      <c r="W29" s="60">
        <f t="shared" si="20"/>
        <v>-5.237410293630287</v>
      </c>
      <c r="X29" s="60">
        <f t="shared" si="21"/>
        <v>-1.4660737435708566</v>
      </c>
      <c r="Y29" s="60">
        <f t="shared" si="22"/>
        <v>0.008247395471621639</v>
      </c>
      <c r="Z29" s="60">
        <f t="shared" si="23"/>
        <v>-0.0030375042325514034</v>
      </c>
      <c r="AA29" s="60">
        <f t="shared" si="24"/>
        <v>-0.007284852672693575</v>
      </c>
      <c r="AB29" s="60">
        <f t="shared" si="25"/>
        <v>104.29949600960681</v>
      </c>
    </row>
    <row r="30" spans="1:28" ht="12.75">
      <c r="A30" s="12" t="s">
        <v>40</v>
      </c>
      <c r="B30" s="1">
        <f>'DATOS MENSUALES'!F150</f>
        <v>0.49123105631999997</v>
      </c>
      <c r="C30" s="1">
        <f>'DATOS MENSUALES'!F151</f>
        <v>1.07436548184</v>
      </c>
      <c r="D30" s="1">
        <f>'DATOS MENSUALES'!F152</f>
        <v>3.02125982082</v>
      </c>
      <c r="E30" s="1">
        <f>'DATOS MENSUALES'!F153</f>
        <v>4.43635065482</v>
      </c>
      <c r="F30" s="1">
        <f>'DATOS MENSUALES'!F154</f>
        <v>4.63869899442</v>
      </c>
      <c r="G30" s="1">
        <f>'DATOS MENSUALES'!F155</f>
        <v>2.3307054268500003</v>
      </c>
      <c r="H30" s="1">
        <f>'DATOS MENSUALES'!F156</f>
        <v>1.15915648752</v>
      </c>
      <c r="I30" s="1">
        <f>'DATOS MENSUALES'!F157</f>
        <v>0.80152173855</v>
      </c>
      <c r="J30" s="1">
        <f>'DATOS MENSUALES'!F158</f>
        <v>0.4501054305</v>
      </c>
      <c r="K30" s="1">
        <f>'DATOS MENSUALES'!F159</f>
        <v>0.13531031204</v>
      </c>
      <c r="L30" s="1">
        <f>'DATOS MENSUALES'!F160</f>
        <v>0.12907399932</v>
      </c>
      <c r="M30" s="1">
        <f>'DATOS MENSUALES'!F161</f>
        <v>0.39091941927</v>
      </c>
      <c r="N30" s="1">
        <f t="shared" si="12"/>
        <v>19.05869882227</v>
      </c>
      <c r="O30" s="10"/>
      <c r="P30" s="60">
        <f t="shared" si="13"/>
        <v>-0.13178530721993928</v>
      </c>
      <c r="Q30" s="60">
        <f t="shared" si="14"/>
        <v>-1.3343148193818706</v>
      </c>
      <c r="R30" s="60">
        <f t="shared" si="15"/>
        <v>-0.1355314599261481</v>
      </c>
      <c r="S30" s="60">
        <f t="shared" si="16"/>
        <v>-0.8607662999295534</v>
      </c>
      <c r="T30" s="60">
        <f t="shared" si="17"/>
        <v>-1.267462301363412</v>
      </c>
      <c r="U30" s="60">
        <f t="shared" si="18"/>
        <v>-11.238996122749864</v>
      </c>
      <c r="V30" s="60">
        <f t="shared" si="19"/>
        <v>-19.352700022555247</v>
      </c>
      <c r="W30" s="60">
        <f t="shared" si="20"/>
        <v>-11.55731336000973</v>
      </c>
      <c r="X30" s="60">
        <f t="shared" si="21"/>
        <v>-0.9416675630477456</v>
      </c>
      <c r="Y30" s="60">
        <f t="shared" si="22"/>
        <v>-0.053859649639732596</v>
      </c>
      <c r="Z30" s="60">
        <f t="shared" si="23"/>
        <v>-0.03612997021717361</v>
      </c>
      <c r="AA30" s="60">
        <f t="shared" si="24"/>
        <v>-0.02747137300138817</v>
      </c>
      <c r="AB30" s="60">
        <f t="shared" si="25"/>
        <v>-2370.070761677265</v>
      </c>
    </row>
    <row r="31" spans="1:28" ht="12.75">
      <c r="A31" s="12" t="s">
        <v>41</v>
      </c>
      <c r="B31" s="1">
        <f>'DATOS MENSUALES'!F162</f>
        <v>0.48247069143</v>
      </c>
      <c r="C31" s="1">
        <f>'DATOS MENSUALES'!F163</f>
        <v>0.98029078056</v>
      </c>
      <c r="D31" s="1">
        <f>'DATOS MENSUALES'!F164</f>
        <v>1.95395001018</v>
      </c>
      <c r="E31" s="1">
        <f>'DATOS MENSUALES'!F165</f>
        <v>2.05039423634</v>
      </c>
      <c r="F31" s="1">
        <f>'DATOS MENSUALES'!F166</f>
        <v>1.91302718139</v>
      </c>
      <c r="G31" s="1">
        <f>'DATOS MENSUALES'!F167</f>
        <v>1.33660590624</v>
      </c>
      <c r="H31" s="1">
        <f>'DATOS MENSUALES'!F168</f>
        <v>0.67992668736</v>
      </c>
      <c r="I31" s="1">
        <f>'DATOS MENSUALES'!F169</f>
        <v>0.56109118752</v>
      </c>
      <c r="J31" s="1">
        <f>'DATOS MENSUALES'!F170</f>
        <v>0.44169834528</v>
      </c>
      <c r="K31" s="1">
        <f>'DATOS MENSUALES'!F171</f>
        <v>0.24983831004</v>
      </c>
      <c r="L31" s="1">
        <f>'DATOS MENSUALES'!F172</f>
        <v>0.44805154044999995</v>
      </c>
      <c r="M31" s="1">
        <f>'DATOS MENSUALES'!F173</f>
        <v>0.531515005</v>
      </c>
      <c r="N31" s="1">
        <f t="shared" si="12"/>
        <v>11.628859881790001</v>
      </c>
      <c r="O31" s="10"/>
      <c r="P31" s="60">
        <f t="shared" si="13"/>
        <v>-0.13870908179888958</v>
      </c>
      <c r="Q31" s="60">
        <f t="shared" si="14"/>
        <v>-1.7064346865673725</v>
      </c>
      <c r="R31" s="60">
        <f t="shared" si="15"/>
        <v>-3.951617624351353</v>
      </c>
      <c r="S31" s="60">
        <f t="shared" si="16"/>
        <v>-37.1663203394067</v>
      </c>
      <c r="T31" s="60">
        <f t="shared" si="17"/>
        <v>-55.214164110826424</v>
      </c>
      <c r="U31" s="60">
        <f t="shared" si="18"/>
        <v>-33.8258476536951</v>
      </c>
      <c r="V31" s="60">
        <f t="shared" si="19"/>
        <v>-31.67572563154087</v>
      </c>
      <c r="W31" s="60">
        <f t="shared" si="20"/>
        <v>-15.650378918958086</v>
      </c>
      <c r="X31" s="60">
        <f t="shared" si="21"/>
        <v>-0.9661066413807342</v>
      </c>
      <c r="Y31" s="60">
        <f t="shared" si="22"/>
        <v>-0.018216477424879973</v>
      </c>
      <c r="Z31" s="60">
        <f t="shared" si="23"/>
        <v>-1.5657733549044785E-06</v>
      </c>
      <c r="AA31" s="60">
        <f t="shared" si="24"/>
        <v>-0.0041841911487525245</v>
      </c>
      <c r="AB31" s="60">
        <f t="shared" si="25"/>
        <v>-8950.470580617815</v>
      </c>
    </row>
    <row r="32" spans="1:28" ht="12.75">
      <c r="A32" s="12" t="s">
        <v>42</v>
      </c>
      <c r="B32" s="1">
        <f>'DATOS MENSUALES'!F174</f>
        <v>0.7200900395100001</v>
      </c>
      <c r="C32" s="1">
        <f>'DATOS MENSUALES'!F175</f>
        <v>1.39755121576</v>
      </c>
      <c r="D32" s="1">
        <f>'DATOS MENSUALES'!F176</f>
        <v>2.06370828885</v>
      </c>
      <c r="E32" s="1">
        <f>'DATOS MENSUALES'!F177</f>
        <v>3.4412479000899996</v>
      </c>
      <c r="F32" s="1">
        <f>'DATOS MENSUALES'!F178</f>
        <v>17.088973375720002</v>
      </c>
      <c r="G32" s="1">
        <f>'DATOS MENSUALES'!F179</f>
        <v>4.71616701696</v>
      </c>
      <c r="H32" s="1">
        <f>'DATOS MENSUALES'!F180</f>
        <v>1.278014872</v>
      </c>
      <c r="I32" s="1">
        <f>'DATOS MENSUALES'!F181</f>
        <v>0.68865232191</v>
      </c>
      <c r="J32" s="1">
        <f>'DATOS MENSUALES'!F182</f>
        <v>0.33030550399</v>
      </c>
      <c r="K32" s="1">
        <f>'DATOS MENSUALES'!F183</f>
        <v>0.5019651462</v>
      </c>
      <c r="L32" s="1">
        <f>'DATOS MENSUALES'!F184</f>
        <v>0.35940886703999997</v>
      </c>
      <c r="M32" s="1">
        <f>'DATOS MENSUALES'!F185</f>
        <v>0.42026359650999995</v>
      </c>
      <c r="N32" s="1">
        <f t="shared" si="12"/>
        <v>33.006348144540006</v>
      </c>
      <c r="O32" s="10"/>
      <c r="P32" s="60">
        <f t="shared" si="13"/>
        <v>-0.021958858855036005</v>
      </c>
      <c r="Q32" s="60">
        <f t="shared" si="14"/>
        <v>-0.4704148220840318</v>
      </c>
      <c r="R32" s="60">
        <f t="shared" si="15"/>
        <v>-3.184416431505741</v>
      </c>
      <c r="S32" s="60">
        <f t="shared" si="16"/>
        <v>-7.373357160185612</v>
      </c>
      <c r="T32" s="60">
        <f t="shared" si="17"/>
        <v>1469.1276522603177</v>
      </c>
      <c r="U32" s="60">
        <f t="shared" si="18"/>
        <v>0.003079637299519619</v>
      </c>
      <c r="V32" s="60">
        <f t="shared" si="19"/>
        <v>-16.89453818555248</v>
      </c>
      <c r="W32" s="60">
        <f t="shared" si="20"/>
        <v>-13.376047664735083</v>
      </c>
      <c r="X32" s="60">
        <f t="shared" si="21"/>
        <v>-1.3308727943408756</v>
      </c>
      <c r="Y32" s="60">
        <f t="shared" si="22"/>
        <v>-1.3287263902208942E-06</v>
      </c>
      <c r="Z32" s="60">
        <f t="shared" si="23"/>
        <v>-0.001007661777082963</v>
      </c>
      <c r="AA32" s="60">
        <f t="shared" si="24"/>
        <v>-0.02021068657094102</v>
      </c>
      <c r="AB32" s="60">
        <f t="shared" si="25"/>
        <v>0.23246972133952137</v>
      </c>
    </row>
    <row r="33" spans="1:28" ht="12.75">
      <c r="A33" s="12" t="s">
        <v>43</v>
      </c>
      <c r="B33" s="1">
        <f>'DATOS MENSUALES'!F186</f>
        <v>1.13859862864</v>
      </c>
      <c r="C33" s="1">
        <f>'DATOS MENSUALES'!F187</f>
        <v>2.5695373725099997</v>
      </c>
      <c r="D33" s="1">
        <f>'DATOS MENSUALES'!F188</f>
        <v>5.71021106208</v>
      </c>
      <c r="E33" s="1">
        <f>'DATOS MENSUALES'!F189</f>
        <v>16.4747512125</v>
      </c>
      <c r="F33" s="1">
        <f>'DATOS MENSUALES'!F190</f>
        <v>2.55340552515</v>
      </c>
      <c r="G33" s="1">
        <f>'DATOS MENSUALES'!F191</f>
        <v>2.29887048384</v>
      </c>
      <c r="H33" s="1">
        <f>'DATOS MENSUALES'!F192</f>
        <v>24.492837494</v>
      </c>
      <c r="I33" s="1">
        <f>'DATOS MENSUALES'!F193</f>
        <v>4.33492269912</v>
      </c>
      <c r="J33" s="1">
        <f>'DATOS MENSUALES'!F194</f>
        <v>1.43371359638</v>
      </c>
      <c r="K33" s="1">
        <f>'DATOS MENSUALES'!F195</f>
        <v>0.47786590236000004</v>
      </c>
      <c r="L33" s="1">
        <f>'DATOS MENSUALES'!F196</f>
        <v>0.35863608612</v>
      </c>
      <c r="M33" s="1">
        <f>'DATOS MENSUALES'!F197</f>
        <v>0.5802658653499999</v>
      </c>
      <c r="N33" s="1">
        <f t="shared" si="12"/>
        <v>62.423615928050005</v>
      </c>
      <c r="O33" s="10"/>
      <c r="P33" s="60">
        <f t="shared" si="13"/>
        <v>0.0026555580853248775</v>
      </c>
      <c r="Q33" s="60">
        <f t="shared" si="14"/>
        <v>0.06128390286323915</v>
      </c>
      <c r="R33" s="60">
        <f t="shared" si="15"/>
        <v>10.293171135718394</v>
      </c>
      <c r="S33" s="60">
        <f t="shared" si="16"/>
        <v>1362.8866210937592</v>
      </c>
      <c r="T33" s="60">
        <f t="shared" si="17"/>
        <v>-31.77982066611145</v>
      </c>
      <c r="U33" s="60">
        <f t="shared" si="18"/>
        <v>-11.725031643306087</v>
      </c>
      <c r="V33" s="60">
        <f t="shared" si="19"/>
        <v>8804.178061170902</v>
      </c>
      <c r="W33" s="60">
        <f t="shared" si="20"/>
        <v>2.0604001163083407</v>
      </c>
      <c r="X33" s="60">
        <f t="shared" si="21"/>
        <v>4.0819029821390596E-08</v>
      </c>
      <c r="Y33" s="60">
        <f t="shared" si="22"/>
        <v>-4.3217598540236474E-05</v>
      </c>
      <c r="Z33" s="60">
        <f t="shared" si="23"/>
        <v>-0.0010311435464764305</v>
      </c>
      <c r="AA33" s="60">
        <f t="shared" si="24"/>
        <v>-0.0014196297844779654</v>
      </c>
      <c r="AB33" s="60">
        <f t="shared" si="25"/>
        <v>27086.886052088255</v>
      </c>
    </row>
    <row r="34" spans="1:28" ht="12.75">
      <c r="A34" s="12" t="s">
        <v>44</v>
      </c>
      <c r="B34" s="1">
        <f>'DATOS MENSUALES'!F198</f>
        <v>0.83103803642</v>
      </c>
      <c r="C34" s="1">
        <f>'DATOS MENSUALES'!F199</f>
        <v>1.8388554228</v>
      </c>
      <c r="D34" s="1">
        <f>'DATOS MENSUALES'!F200</f>
        <v>2.00373677568</v>
      </c>
      <c r="E34" s="1">
        <f>'DATOS MENSUALES'!F201</f>
        <v>3.7548773152</v>
      </c>
      <c r="F34" s="1">
        <f>'DATOS MENSUALES'!F202</f>
        <v>2.5004444466</v>
      </c>
      <c r="G34" s="1">
        <f>'DATOS MENSUALES'!F203</f>
        <v>1.90842591005</v>
      </c>
      <c r="H34" s="1">
        <f>'DATOS MENSUALES'!F204</f>
        <v>1.03160066691</v>
      </c>
      <c r="I34" s="1">
        <f>'DATOS MENSUALES'!F205</f>
        <v>1.13648990126</v>
      </c>
      <c r="J34" s="1">
        <f>'DATOS MENSUALES'!F206</f>
        <v>0.5889937935</v>
      </c>
      <c r="K34" s="1">
        <f>'DATOS MENSUALES'!F207</f>
        <v>0.56563532151</v>
      </c>
      <c r="L34" s="1">
        <f>'DATOS MENSUALES'!F208</f>
        <v>0.68472282593</v>
      </c>
      <c r="M34" s="1">
        <f>'DATOS MENSUALES'!F209</f>
        <v>0.74555594009</v>
      </c>
      <c r="N34" s="1">
        <f t="shared" si="12"/>
        <v>17.59037635595</v>
      </c>
      <c r="O34" s="10"/>
      <c r="P34" s="60">
        <f t="shared" si="13"/>
        <v>-0.00483376653123075</v>
      </c>
      <c r="Q34" s="60">
        <f t="shared" si="14"/>
        <v>-0.03807632333455867</v>
      </c>
      <c r="R34" s="60">
        <f t="shared" si="15"/>
        <v>-3.589927297038842</v>
      </c>
      <c r="S34" s="60">
        <f t="shared" si="16"/>
        <v>-4.3524974866084465</v>
      </c>
      <c r="T34" s="60">
        <f t="shared" si="17"/>
        <v>-33.4007108660883</v>
      </c>
      <c r="U34" s="60">
        <f t="shared" si="18"/>
        <v>-18.868919915131826</v>
      </c>
      <c r="V34" s="60">
        <f t="shared" si="19"/>
        <v>-22.244174208209863</v>
      </c>
      <c r="W34" s="60">
        <f t="shared" si="20"/>
        <v>-7.143939953648475</v>
      </c>
      <c r="X34" s="60">
        <f t="shared" si="21"/>
        <v>-0.5954105570025299</v>
      </c>
      <c r="Y34" s="60">
        <f t="shared" si="22"/>
        <v>0.0001461669907631158</v>
      </c>
      <c r="Z34" s="60">
        <f t="shared" si="23"/>
        <v>0.011399620768546373</v>
      </c>
      <c r="AA34" s="60">
        <f t="shared" si="24"/>
        <v>0.00014804224575816371</v>
      </c>
      <c r="AB34" s="60">
        <f t="shared" si="25"/>
        <v>-3242.5109487849872</v>
      </c>
    </row>
    <row r="35" spans="1:28" ht="12.75">
      <c r="A35" s="12" t="s">
        <v>45</v>
      </c>
      <c r="B35" s="1">
        <f>'DATOS MENSUALES'!F210</f>
        <v>0.2666041005</v>
      </c>
      <c r="C35" s="1">
        <f>'DATOS MENSUALES'!F211</f>
        <v>0.61811065845</v>
      </c>
      <c r="D35" s="1">
        <f>'DATOS MENSUALES'!F212</f>
        <v>0.73846871514</v>
      </c>
      <c r="E35" s="1">
        <f>'DATOS MENSUALES'!F213</f>
        <v>1.37008666746</v>
      </c>
      <c r="F35" s="1">
        <f>'DATOS MENSUALES'!F214</f>
        <v>1.4256111007599999</v>
      </c>
      <c r="G35" s="1">
        <f>'DATOS MENSUALES'!F215</f>
        <v>1.1436666648</v>
      </c>
      <c r="H35" s="1">
        <f>'DATOS MENSUALES'!F216</f>
        <v>0.59214290499</v>
      </c>
      <c r="I35" s="1">
        <f>'DATOS MENSUALES'!F217</f>
        <v>1.12094104008</v>
      </c>
      <c r="J35" s="1">
        <f>'DATOS MENSUALES'!F218</f>
        <v>1.6281863717</v>
      </c>
      <c r="K35" s="1">
        <f>'DATOS MENSUALES'!F219</f>
        <v>0.9187718825</v>
      </c>
      <c r="L35" s="1">
        <f>'DATOS MENSUALES'!F220</f>
        <v>1.1454459132600001</v>
      </c>
      <c r="M35" s="1">
        <f>'DATOS MENSUALES'!F221</f>
        <v>1.9118995174</v>
      </c>
      <c r="N35" s="1">
        <f t="shared" si="12"/>
        <v>12.87993553704</v>
      </c>
      <c r="O35" s="10"/>
      <c r="P35" s="60">
        <f t="shared" si="13"/>
        <v>-0.3946636896883262</v>
      </c>
      <c r="Q35" s="60">
        <f t="shared" si="14"/>
        <v>-3.7757721159856876</v>
      </c>
      <c r="R35" s="60">
        <f t="shared" si="15"/>
        <v>-21.868754833387264</v>
      </c>
      <c r="S35" s="60">
        <f t="shared" si="16"/>
        <v>-64.84440169763245</v>
      </c>
      <c r="T35" s="60">
        <f t="shared" si="17"/>
        <v>-79.24647871438442</v>
      </c>
      <c r="U35" s="60">
        <f t="shared" si="18"/>
        <v>-40.24817967323706</v>
      </c>
      <c r="V35" s="60">
        <f t="shared" si="19"/>
        <v>-34.3860006821988</v>
      </c>
      <c r="W35" s="60">
        <f t="shared" si="20"/>
        <v>-7.318366743916756</v>
      </c>
      <c r="X35" s="60">
        <f t="shared" si="21"/>
        <v>0.007752506407254177</v>
      </c>
      <c r="Y35" s="60">
        <f t="shared" si="22"/>
        <v>0.06683098719911644</v>
      </c>
      <c r="Z35" s="60">
        <f t="shared" si="23"/>
        <v>0.3225216117104534</v>
      </c>
      <c r="AA35" s="60">
        <f t="shared" si="24"/>
        <v>1.8124758918867994</v>
      </c>
      <c r="AB35" s="60">
        <f t="shared" si="25"/>
        <v>-7428.041140810602</v>
      </c>
    </row>
    <row r="36" spans="1:28" ht="12.75">
      <c r="A36" s="12" t="s">
        <v>46</v>
      </c>
      <c r="B36" s="1">
        <f>'DATOS MENSUALES'!F222</f>
        <v>2.0856085694399997</v>
      </c>
      <c r="C36" s="1">
        <f>'DATOS MENSUALES'!F223</f>
        <v>0.94789101826</v>
      </c>
      <c r="D36" s="1">
        <f>'DATOS MENSUALES'!F224</f>
        <v>7.387302675200001</v>
      </c>
      <c r="E36" s="1">
        <f>'DATOS MENSUALES'!F225</f>
        <v>4.12328432274</v>
      </c>
      <c r="F36" s="1">
        <f>'DATOS MENSUALES'!F226</f>
        <v>1.29872768931</v>
      </c>
      <c r="G36" s="1">
        <f>'DATOS MENSUALES'!F227</f>
        <v>2.59868384248</v>
      </c>
      <c r="H36" s="1">
        <f>'DATOS MENSUALES'!F228</f>
        <v>2.75715550825</v>
      </c>
      <c r="I36" s="1">
        <f>'DATOS MENSUALES'!F229</f>
        <v>3.02225729668</v>
      </c>
      <c r="J36" s="1">
        <f>'DATOS MENSUALES'!F230</f>
        <v>0.61198017744</v>
      </c>
      <c r="K36" s="1">
        <f>'DATOS MENSUALES'!F231</f>
        <v>0.16849860363000002</v>
      </c>
      <c r="L36" s="1">
        <f>'DATOS MENSUALES'!F232</f>
        <v>0.92581474216</v>
      </c>
      <c r="M36" s="1">
        <f>'DATOS MENSUALES'!F233</f>
        <v>3.13609979163</v>
      </c>
      <c r="N36" s="1">
        <f t="shared" si="12"/>
        <v>29.06330423722</v>
      </c>
      <c r="O36" s="10"/>
      <c r="P36" s="60">
        <f t="shared" si="13"/>
        <v>1.2790182045579266</v>
      </c>
      <c r="Q36" s="60">
        <f t="shared" si="14"/>
        <v>-1.8490320108902805</v>
      </c>
      <c r="R36" s="60">
        <f t="shared" si="15"/>
        <v>57.1724241902215</v>
      </c>
      <c r="S36" s="60">
        <f t="shared" si="16"/>
        <v>-2.0210086940555887</v>
      </c>
      <c r="T36" s="60">
        <f t="shared" si="17"/>
        <v>-86.47881625620127</v>
      </c>
      <c r="U36" s="60">
        <f t="shared" si="18"/>
        <v>-7.668602237778263</v>
      </c>
      <c r="V36" s="60">
        <f t="shared" si="19"/>
        <v>-1.2837021288099444</v>
      </c>
      <c r="W36" s="60">
        <f t="shared" si="20"/>
        <v>-6.490035424850197E-05</v>
      </c>
      <c r="X36" s="60">
        <f t="shared" si="21"/>
        <v>-0.5479263438757388</v>
      </c>
      <c r="Y36" s="60">
        <f t="shared" si="22"/>
        <v>-0.04087120425508244</v>
      </c>
      <c r="Z36" s="60">
        <f t="shared" si="23"/>
        <v>0.10129318562413979</v>
      </c>
      <c r="AA36" s="60">
        <f t="shared" si="24"/>
        <v>14.588394362437016</v>
      </c>
      <c r="AB36" s="60">
        <f t="shared" si="25"/>
        <v>-36.8650637351449</v>
      </c>
    </row>
    <row r="37" spans="1:28" ht="12.75">
      <c r="A37" s="12" t="s">
        <v>47</v>
      </c>
      <c r="B37" s="1">
        <f>'DATOS MENSUALES'!F234</f>
        <v>1.8317534535</v>
      </c>
      <c r="C37" s="1">
        <f>'DATOS MENSUALES'!F235</f>
        <v>2.7941240119</v>
      </c>
      <c r="D37" s="1">
        <f>'DATOS MENSUALES'!F236</f>
        <v>12.99257838486</v>
      </c>
      <c r="E37" s="1">
        <f>'DATOS MENSUALES'!F237</f>
        <v>14.36270646768</v>
      </c>
      <c r="F37" s="1">
        <f>'DATOS MENSUALES'!F238</f>
        <v>31.763743384</v>
      </c>
      <c r="G37" s="1">
        <f>'DATOS MENSUALES'!F239</f>
        <v>15.11576187524</v>
      </c>
      <c r="H37" s="1">
        <f>'DATOS MENSUALES'!F240</f>
        <v>2.80886505495</v>
      </c>
      <c r="I37" s="1">
        <f>'DATOS MENSUALES'!F241</f>
        <v>1.29409937052</v>
      </c>
      <c r="J37" s="1">
        <f>'DATOS MENSUALES'!F242</f>
        <v>0.88779780837</v>
      </c>
      <c r="K37" s="1">
        <f>'DATOS MENSUALES'!F243</f>
        <v>0.64800140106</v>
      </c>
      <c r="L37" s="1">
        <f>'DATOS MENSUALES'!F244</f>
        <v>0.69603298365</v>
      </c>
      <c r="M37" s="1">
        <f>'DATOS MENSUALES'!F245</f>
        <v>0.8218915581</v>
      </c>
      <c r="N37" s="1">
        <f t="shared" si="12"/>
        <v>86.01735575383</v>
      </c>
      <c r="O37" s="10"/>
      <c r="P37" s="60">
        <f t="shared" si="13"/>
        <v>0.5751711699119981</v>
      </c>
      <c r="Q37" s="60">
        <f t="shared" si="14"/>
        <v>0.236999813294534</v>
      </c>
      <c r="R37" s="60">
        <f t="shared" si="15"/>
        <v>845.9607130115362</v>
      </c>
      <c r="S37" s="60">
        <f t="shared" si="16"/>
        <v>722.9672096854131</v>
      </c>
      <c r="T37" s="60">
        <f t="shared" si="17"/>
        <v>17663.010619226283</v>
      </c>
      <c r="U37" s="60">
        <f t="shared" si="18"/>
        <v>1172.6009420098767</v>
      </c>
      <c r="V37" s="60">
        <f t="shared" si="19"/>
        <v>-1.1090498038465335</v>
      </c>
      <c r="W37" s="60">
        <f t="shared" si="20"/>
        <v>-5.529689193662722</v>
      </c>
      <c r="X37" s="60">
        <f t="shared" si="21"/>
        <v>-0.159636995446764</v>
      </c>
      <c r="Y37" s="60">
        <f t="shared" si="22"/>
        <v>0.002462700612735348</v>
      </c>
      <c r="Z37" s="60">
        <f t="shared" si="23"/>
        <v>0.0132060705323646</v>
      </c>
      <c r="AA37" s="60">
        <f t="shared" si="24"/>
        <v>0.0021585111945602036</v>
      </c>
      <c r="AB37" s="60">
        <f t="shared" si="25"/>
        <v>154213.8668165379</v>
      </c>
    </row>
    <row r="38" spans="1:28" ht="12.75">
      <c r="A38" s="12" t="s">
        <v>48</v>
      </c>
      <c r="B38" s="1">
        <f>'DATOS MENSUALES'!F246</f>
        <v>6.42298115051</v>
      </c>
      <c r="C38" s="1">
        <f>'DATOS MENSUALES'!F247</f>
        <v>8.09091046984</v>
      </c>
      <c r="D38" s="1">
        <f>'DATOS MENSUALES'!F248</f>
        <v>8.39523172906</v>
      </c>
      <c r="E38" s="1">
        <f>'DATOS MENSUALES'!F249</f>
        <v>11.55942054072</v>
      </c>
      <c r="F38" s="1">
        <f>'DATOS MENSUALES'!F250</f>
        <v>5.74229524716</v>
      </c>
      <c r="G38" s="1">
        <f>'DATOS MENSUALES'!F251</f>
        <v>3.7304655290000004</v>
      </c>
      <c r="H38" s="1">
        <f>'DATOS MENSUALES'!F252</f>
        <v>2.0231481081</v>
      </c>
      <c r="I38" s="1">
        <f>'DATOS MENSUALES'!F253</f>
        <v>1.59474362172</v>
      </c>
      <c r="J38" s="1">
        <f>'DATOS MENSUALES'!F254</f>
        <v>0.9342709848899999</v>
      </c>
      <c r="K38" s="1">
        <f>'DATOS MENSUALES'!F255</f>
        <v>0.253113816</v>
      </c>
      <c r="L38" s="1">
        <f>'DATOS MENSUALES'!F256</f>
        <v>0.5130560232</v>
      </c>
      <c r="M38" s="1">
        <f>'DATOS MENSUALES'!F257</f>
        <v>0.94070750755</v>
      </c>
      <c r="N38" s="1">
        <f t="shared" si="12"/>
        <v>50.20034472775001</v>
      </c>
      <c r="O38" s="10"/>
      <c r="P38" s="60">
        <f t="shared" si="13"/>
        <v>159.47244276654763</v>
      </c>
      <c r="Q38" s="60">
        <f t="shared" si="14"/>
        <v>207.01583875551503</v>
      </c>
      <c r="R38" s="60">
        <f t="shared" si="15"/>
        <v>114.81299916076776</v>
      </c>
      <c r="S38" s="60">
        <f t="shared" si="16"/>
        <v>235.0929135040104</v>
      </c>
      <c r="T38" s="60">
        <f t="shared" si="17"/>
        <v>9.780987114435137E-06</v>
      </c>
      <c r="U38" s="60">
        <f t="shared" si="18"/>
        <v>-0.5931517574723203</v>
      </c>
      <c r="V38" s="60">
        <f t="shared" si="19"/>
        <v>-6.036722393063381</v>
      </c>
      <c r="W38" s="60">
        <f t="shared" si="20"/>
        <v>-3.1616385364408024</v>
      </c>
      <c r="X38" s="60">
        <f t="shared" si="21"/>
        <v>-0.12202354860069198</v>
      </c>
      <c r="Y38" s="60">
        <f t="shared" si="22"/>
        <v>-0.01754459754605544</v>
      </c>
      <c r="Z38" s="60">
        <f t="shared" si="23"/>
        <v>0.00015220840956495053</v>
      </c>
      <c r="AA38" s="60">
        <f t="shared" si="24"/>
        <v>0.015262648560365487</v>
      </c>
      <c r="AB38" s="60">
        <f t="shared" si="25"/>
        <v>5648.19146485766</v>
      </c>
    </row>
    <row r="39" spans="1:28" ht="12.75">
      <c r="A39" s="12" t="s">
        <v>49</v>
      </c>
      <c r="B39" s="1">
        <f>'DATOS MENSUALES'!F258</f>
        <v>1.5346741191900002</v>
      </c>
      <c r="C39" s="1">
        <f>'DATOS MENSUALES'!F259</f>
        <v>8.61157879075</v>
      </c>
      <c r="D39" s="1">
        <f>'DATOS MENSUALES'!F260</f>
        <v>4.88408434452</v>
      </c>
      <c r="E39" s="1">
        <f>'DATOS MENSUALES'!F261</f>
        <v>8.271253393</v>
      </c>
      <c r="F39" s="1">
        <f>'DATOS MENSUALES'!F262</f>
        <v>2.4356192025</v>
      </c>
      <c r="G39" s="1">
        <f>'DATOS MENSUALES'!F263</f>
        <v>10.06578355429</v>
      </c>
      <c r="H39" s="1">
        <f>'DATOS MENSUALES'!F264</f>
        <v>5.2364438508</v>
      </c>
      <c r="I39" s="1">
        <f>'DATOS MENSUALES'!F265</f>
        <v>2.2417390511099997</v>
      </c>
      <c r="J39" s="1">
        <f>'DATOS MENSUALES'!F266</f>
        <v>2.32459827327</v>
      </c>
      <c r="K39" s="1">
        <f>'DATOS MENSUALES'!F267</f>
        <v>0.30518635658</v>
      </c>
      <c r="L39" s="1">
        <f>'DATOS MENSUALES'!F268</f>
        <v>0.47433496248</v>
      </c>
      <c r="M39" s="1">
        <f>'DATOS MENSUALES'!F269</f>
        <v>1.7515709018599999</v>
      </c>
      <c r="N39" s="1">
        <f t="shared" si="12"/>
        <v>48.136866800350006</v>
      </c>
      <c r="O39" s="10"/>
      <c r="P39" s="60">
        <f t="shared" si="13"/>
        <v>0.15274851457422178</v>
      </c>
      <c r="Q39" s="60">
        <f t="shared" si="14"/>
        <v>266.6300024052819</v>
      </c>
      <c r="R39" s="60">
        <f t="shared" si="15"/>
        <v>2.455782142975942</v>
      </c>
      <c r="S39" s="60">
        <f t="shared" si="16"/>
        <v>23.978856445668168</v>
      </c>
      <c r="T39" s="60">
        <f t="shared" si="17"/>
        <v>-35.458567954930416</v>
      </c>
      <c r="U39" s="60">
        <f t="shared" si="18"/>
        <v>165.93131466409423</v>
      </c>
      <c r="V39" s="60">
        <f t="shared" si="19"/>
        <v>2.699993425051532</v>
      </c>
      <c r="W39" s="60">
        <f t="shared" si="20"/>
        <v>-0.5527912410962882</v>
      </c>
      <c r="X39" s="60">
        <f t="shared" si="21"/>
        <v>0.7153032727656046</v>
      </c>
      <c r="Y39" s="60">
        <f t="shared" si="22"/>
        <v>-0.008969419539096357</v>
      </c>
      <c r="Z39" s="60">
        <f t="shared" si="23"/>
        <v>3.1579877644872067E-06</v>
      </c>
      <c r="AA39" s="60">
        <f t="shared" si="24"/>
        <v>1.1873648427646128</v>
      </c>
      <c r="AB39" s="60">
        <f t="shared" si="25"/>
        <v>3903.5594605234605</v>
      </c>
    </row>
    <row r="40" spans="1:28" ht="12.75">
      <c r="A40" s="12" t="s">
        <v>50</v>
      </c>
      <c r="B40" s="1">
        <f>'DATOS MENSUALES'!F270</f>
        <v>1.46705715568</v>
      </c>
      <c r="C40" s="1">
        <f>'DATOS MENSUALES'!F271</f>
        <v>1.7640148791</v>
      </c>
      <c r="D40" s="1">
        <f>'DATOS MENSUALES'!F272</f>
        <v>2.0776396152</v>
      </c>
      <c r="E40" s="1">
        <f>'DATOS MENSUALES'!F273</f>
        <v>6.394705919190001</v>
      </c>
      <c r="F40" s="1">
        <f>'DATOS MENSUALES'!F274</f>
        <v>9.33702673178</v>
      </c>
      <c r="G40" s="1">
        <f>'DATOS MENSUALES'!F275</f>
        <v>7.8299439378999995</v>
      </c>
      <c r="H40" s="1">
        <f>'DATOS MENSUALES'!F276</f>
        <v>7.41161997</v>
      </c>
      <c r="I40" s="1">
        <f>'DATOS MENSUALES'!F277</f>
        <v>1.88934630634</v>
      </c>
      <c r="J40" s="1">
        <f>'DATOS MENSUALES'!F278</f>
        <v>3.091746536</v>
      </c>
      <c r="K40" s="1">
        <f>'DATOS MENSUALES'!F279</f>
        <v>0.7613529985599999</v>
      </c>
      <c r="L40" s="1">
        <f>'DATOS MENSUALES'!F280</f>
        <v>0.52963136696</v>
      </c>
      <c r="M40" s="1">
        <f>'DATOS MENSUALES'!F281</f>
        <v>1.47573138315</v>
      </c>
      <c r="N40" s="1">
        <f t="shared" si="12"/>
        <v>44.02981679986</v>
      </c>
      <c r="O40" s="10"/>
      <c r="P40" s="60">
        <f t="shared" si="13"/>
        <v>0.10180697597208704</v>
      </c>
      <c r="Q40" s="60">
        <f t="shared" si="14"/>
        <v>-0.06955990466044305</v>
      </c>
      <c r="R40" s="60">
        <f t="shared" si="15"/>
        <v>-3.09480817602867</v>
      </c>
      <c r="S40" s="60">
        <f t="shared" si="16"/>
        <v>1.0214648377529931</v>
      </c>
      <c r="T40" s="60">
        <f t="shared" si="17"/>
        <v>47.2854536767238</v>
      </c>
      <c r="U40" s="60">
        <f t="shared" si="18"/>
        <v>34.622609138385194</v>
      </c>
      <c r="V40" s="60">
        <f t="shared" si="19"/>
        <v>45.40956317141979</v>
      </c>
      <c r="W40" s="60">
        <f t="shared" si="20"/>
        <v>-1.6143679996869207</v>
      </c>
      <c r="X40" s="60">
        <f t="shared" si="21"/>
        <v>4.586509278782653</v>
      </c>
      <c r="Y40" s="60">
        <f t="shared" si="22"/>
        <v>0.015325827370290224</v>
      </c>
      <c r="Z40" s="60">
        <f t="shared" si="23"/>
        <v>0.000342526243863892</v>
      </c>
      <c r="AA40" s="60">
        <f t="shared" si="24"/>
        <v>0.48018885321943283</v>
      </c>
      <c r="AB40" s="60">
        <f t="shared" si="25"/>
        <v>1576.4269165808548</v>
      </c>
    </row>
    <row r="41" spans="1:28" ht="12.75">
      <c r="A41" s="12" t="s">
        <v>51</v>
      </c>
      <c r="B41" s="1">
        <f>'DATOS MENSUALES'!F282</f>
        <v>0.83821906274</v>
      </c>
      <c r="C41" s="1">
        <f>'DATOS MENSUALES'!F283</f>
        <v>7.25267103882</v>
      </c>
      <c r="D41" s="1">
        <f>'DATOS MENSUALES'!F284</f>
        <v>11.226488463</v>
      </c>
      <c r="E41" s="1">
        <f>'DATOS MENSUALES'!F285</f>
        <v>2.0624667203400002</v>
      </c>
      <c r="F41" s="1">
        <f>'DATOS MENSUALES'!F286</f>
        <v>8.71231623924</v>
      </c>
      <c r="G41" s="1">
        <f>'DATOS MENSUALES'!F287</f>
        <v>6.5136941844</v>
      </c>
      <c r="H41" s="1">
        <f>'DATOS MENSUALES'!F288</f>
        <v>6.06108954402</v>
      </c>
      <c r="I41" s="1">
        <f>'DATOS MENSUALES'!F289</f>
        <v>1.61933046196</v>
      </c>
      <c r="J41" s="1">
        <f>'DATOS MENSUALES'!F290</f>
        <v>1.7144681489</v>
      </c>
      <c r="K41" s="1">
        <f>'DATOS MENSUALES'!F291</f>
        <v>0.89237360498</v>
      </c>
      <c r="L41" s="1">
        <f>'DATOS MENSUALES'!F292</f>
        <v>0.54160905744</v>
      </c>
      <c r="M41" s="1">
        <f>'DATOS MENSUALES'!F293</f>
        <v>0.9544912514199999</v>
      </c>
      <c r="N41" s="1">
        <f t="shared" si="12"/>
        <v>48.38921777726</v>
      </c>
      <c r="O41" s="10"/>
      <c r="P41" s="60">
        <f t="shared" si="13"/>
        <v>-0.0042436703165422834</v>
      </c>
      <c r="Q41" s="60">
        <f t="shared" si="14"/>
        <v>130.89479458184414</v>
      </c>
      <c r="R41" s="60">
        <f t="shared" si="15"/>
        <v>455.0340550813968</v>
      </c>
      <c r="S41" s="60">
        <f t="shared" si="16"/>
        <v>-36.7644256707219</v>
      </c>
      <c r="T41" s="60">
        <f t="shared" si="17"/>
        <v>26.7686500655029</v>
      </c>
      <c r="U41" s="60">
        <f t="shared" si="18"/>
        <v>7.335503419081527</v>
      </c>
      <c r="V41" s="60">
        <f t="shared" si="19"/>
        <v>10.898539728755425</v>
      </c>
      <c r="W41" s="60">
        <f t="shared" si="20"/>
        <v>-3.005394591811122</v>
      </c>
      <c r="X41" s="60">
        <f t="shared" si="21"/>
        <v>0.022954171694281298</v>
      </c>
      <c r="Y41" s="60">
        <f t="shared" si="22"/>
        <v>0.0546188494914314</v>
      </c>
      <c r="Z41" s="60">
        <f t="shared" si="23"/>
        <v>0.0005502682953111119</v>
      </c>
      <c r="AA41" s="60">
        <f t="shared" si="24"/>
        <v>0.017950990377782878</v>
      </c>
      <c r="AB41" s="60">
        <f t="shared" si="25"/>
        <v>4094.270255677137</v>
      </c>
    </row>
    <row r="42" spans="1:28" ht="12.75">
      <c r="A42" s="12" t="s">
        <v>52</v>
      </c>
      <c r="B42" s="1">
        <f>'DATOS MENSUALES'!F294</f>
        <v>1.068783822</v>
      </c>
      <c r="C42" s="1">
        <f>'DATOS MENSUALES'!F295</f>
        <v>1.2141836748000001</v>
      </c>
      <c r="D42" s="1">
        <f>'DATOS MENSUALES'!F296</f>
        <v>1.5637708688</v>
      </c>
      <c r="E42" s="1">
        <f>'DATOS MENSUALES'!F297</f>
        <v>4.119201573250001</v>
      </c>
      <c r="F42" s="1">
        <f>'DATOS MENSUALES'!F298</f>
        <v>2.99055025353</v>
      </c>
      <c r="G42" s="1">
        <f>'DATOS MENSUALES'!F299</f>
        <v>7.9924614513600005</v>
      </c>
      <c r="H42" s="1">
        <f>'DATOS MENSUALES'!F300</f>
        <v>1.977748905</v>
      </c>
      <c r="I42" s="1">
        <f>'DATOS MENSUALES'!F301</f>
        <v>1.14866191089</v>
      </c>
      <c r="J42" s="1">
        <f>'DATOS MENSUALES'!F302</f>
        <v>0.69198074748</v>
      </c>
      <c r="K42" s="1">
        <f>'DATOS MENSUALES'!F303</f>
        <v>0.50969294607</v>
      </c>
      <c r="L42" s="1">
        <f>'DATOS MENSUALES'!F304</f>
        <v>0.5883227196</v>
      </c>
      <c r="M42" s="1">
        <f>'DATOS MENSUALES'!F305</f>
        <v>1.6650193125300001</v>
      </c>
      <c r="N42" s="1">
        <f t="shared" si="12"/>
        <v>25.53037818531</v>
      </c>
      <c r="O42" s="10"/>
      <c r="P42" s="60">
        <f t="shared" si="13"/>
        <v>0.00032374206577473236</v>
      </c>
      <c r="Q42" s="60">
        <f t="shared" si="14"/>
        <v>-0.8877647584418711</v>
      </c>
      <c r="R42" s="60">
        <f t="shared" si="15"/>
        <v>-7.658816870480732</v>
      </c>
      <c r="S42" s="60">
        <f t="shared" si="16"/>
        <v>-2.040650787991584</v>
      </c>
      <c r="T42" s="60">
        <f t="shared" si="17"/>
        <v>-20.354446889273014</v>
      </c>
      <c r="U42" s="60">
        <f t="shared" si="18"/>
        <v>40.0643355978976</v>
      </c>
      <c r="V42" s="60">
        <f t="shared" si="19"/>
        <v>-6.4996222607936</v>
      </c>
      <c r="W42" s="60">
        <f t="shared" si="20"/>
        <v>-7.00934530966614</v>
      </c>
      <c r="X42" s="60">
        <f t="shared" si="21"/>
        <v>-0.40242082839733306</v>
      </c>
      <c r="Y42" s="60">
        <f t="shared" si="22"/>
        <v>-3.48354866394245E-08</v>
      </c>
      <c r="Z42" s="60">
        <f t="shared" si="23"/>
        <v>0.0021297156549103502</v>
      </c>
      <c r="AA42" s="60">
        <f t="shared" si="24"/>
        <v>0.9193625061873608</v>
      </c>
      <c r="AB42" s="60">
        <f t="shared" si="25"/>
        <v>-322.98307325777233</v>
      </c>
    </row>
    <row r="43" spans="1:28" ht="12.75">
      <c r="A43" s="12" t="s">
        <v>53</v>
      </c>
      <c r="B43" s="1">
        <f>'DATOS MENSUALES'!F306</f>
        <v>2.20854735099</v>
      </c>
      <c r="C43" s="1">
        <f>'DATOS MENSUALES'!F307</f>
        <v>7.56285957196</v>
      </c>
      <c r="D43" s="1">
        <f>'DATOS MENSUALES'!F308</f>
        <v>6.127150986</v>
      </c>
      <c r="E43" s="1">
        <f>'DATOS MENSUALES'!F309</f>
        <v>22.064656937400002</v>
      </c>
      <c r="F43" s="1">
        <f>'DATOS MENSUALES'!F310</f>
        <v>12.43564546586</v>
      </c>
      <c r="G43" s="1">
        <f>'DATOS MENSUALES'!F311</f>
        <v>2.07704532672</v>
      </c>
      <c r="H43" s="1">
        <f>'DATOS MENSUALES'!F312</f>
        <v>6.82282888655</v>
      </c>
      <c r="I43" s="1">
        <f>'DATOS MENSUALES'!F313</f>
        <v>2.00415602332</v>
      </c>
      <c r="J43" s="1">
        <f>'DATOS MENSUALES'!F314</f>
        <v>2.10261950228</v>
      </c>
      <c r="K43" s="1">
        <f>'DATOS MENSUALES'!F315</f>
        <v>0.48086783853000004</v>
      </c>
      <c r="L43" s="1">
        <f>'DATOS MENSUALES'!F316</f>
        <v>0.27991415366</v>
      </c>
      <c r="M43" s="1">
        <f>'DATOS MENSUALES'!F317</f>
        <v>0.53141444728</v>
      </c>
      <c r="N43" s="1">
        <f t="shared" si="12"/>
        <v>64.69770649054999</v>
      </c>
      <c r="O43" s="10"/>
      <c r="P43" s="60">
        <f t="shared" si="13"/>
        <v>1.7646659399549136</v>
      </c>
      <c r="Q43" s="60">
        <f t="shared" si="14"/>
        <v>156.38014118625907</v>
      </c>
      <c r="R43" s="60">
        <f t="shared" si="15"/>
        <v>17.41881600830123</v>
      </c>
      <c r="S43" s="60">
        <f t="shared" si="16"/>
        <v>4638.292282081742</v>
      </c>
      <c r="T43" s="60">
        <f t="shared" si="17"/>
        <v>302.75188128777313</v>
      </c>
      <c r="U43" s="60">
        <f t="shared" si="18"/>
        <v>-15.505897808652332</v>
      </c>
      <c r="V43" s="60">
        <f t="shared" si="19"/>
        <v>26.43324743758149</v>
      </c>
      <c r="W43" s="60">
        <f t="shared" si="20"/>
        <v>-1.1852544196836405</v>
      </c>
      <c r="X43" s="60">
        <f t="shared" si="21"/>
        <v>0.30393755939023315</v>
      </c>
      <c r="Y43" s="60">
        <f t="shared" si="22"/>
        <v>-3.304847351063692E-05</v>
      </c>
      <c r="Z43" s="60">
        <f t="shared" si="23"/>
        <v>-0.0058076810489092945</v>
      </c>
      <c r="AA43" s="60">
        <f t="shared" si="24"/>
        <v>-0.004192029330664303</v>
      </c>
      <c r="AB43" s="60">
        <f t="shared" si="25"/>
        <v>33717.789028903615</v>
      </c>
    </row>
    <row r="44" spans="1:28" ht="12.75">
      <c r="A44" s="12" t="s">
        <v>54</v>
      </c>
      <c r="B44" s="1">
        <f>'DATOS MENSUALES'!F318</f>
        <v>2.80804936935</v>
      </c>
      <c r="C44" s="1">
        <f>'DATOS MENSUALES'!F319</f>
        <v>6.85480153372</v>
      </c>
      <c r="D44" s="1">
        <f>'DATOS MENSUALES'!F320</f>
        <v>2.1572926725</v>
      </c>
      <c r="E44" s="1">
        <f>'DATOS MENSUALES'!F321</f>
        <v>3.23129032653</v>
      </c>
      <c r="F44" s="1">
        <f>'DATOS MENSUALES'!F322</f>
        <v>5.5321075656</v>
      </c>
      <c r="G44" s="1">
        <f>'DATOS MENSUALES'!F323</f>
        <v>5.52757432464</v>
      </c>
      <c r="H44" s="1">
        <f>'DATOS MENSUALES'!F324</f>
        <v>3.37729769112</v>
      </c>
      <c r="I44" s="1">
        <f>'DATOS MENSUALES'!F325</f>
        <v>3.68004897975</v>
      </c>
      <c r="J44" s="1">
        <f>'DATOS MENSUALES'!F326</f>
        <v>0.94245698898</v>
      </c>
      <c r="K44" s="1">
        <f>'DATOS MENSUALES'!F327</f>
        <v>0.61364221853</v>
      </c>
      <c r="L44" s="1">
        <f>'DATOS MENSUALES'!F328</f>
        <v>0.6097153519799999</v>
      </c>
      <c r="M44" s="1">
        <f>'DATOS MENSUALES'!F329</f>
        <v>0.7126377673500001</v>
      </c>
      <c r="N44" s="1">
        <f t="shared" si="12"/>
        <v>36.04691479005</v>
      </c>
      <c r="O44" s="10"/>
      <c r="P44" s="60">
        <f t="shared" si="13"/>
        <v>5.909421354699956</v>
      </c>
      <c r="Q44" s="60">
        <f t="shared" si="14"/>
        <v>102.47193461021001</v>
      </c>
      <c r="R44" s="60">
        <f t="shared" si="15"/>
        <v>-2.614567619138653</v>
      </c>
      <c r="S44" s="60">
        <f t="shared" si="16"/>
        <v>-10.026153260640577</v>
      </c>
      <c r="T44" s="60">
        <f t="shared" si="17"/>
        <v>-0.0067300494265853696</v>
      </c>
      <c r="U44" s="60">
        <f t="shared" si="18"/>
        <v>0.8761854140546477</v>
      </c>
      <c r="V44" s="60">
        <f t="shared" si="19"/>
        <v>-0.10163222549820199</v>
      </c>
      <c r="W44" s="60">
        <f t="shared" si="20"/>
        <v>0.23557672073498306</v>
      </c>
      <c r="X44" s="60">
        <f t="shared" si="21"/>
        <v>-0.11608106065279453</v>
      </c>
      <c r="Y44" s="60">
        <f t="shared" si="22"/>
        <v>0.0010206405834888982</v>
      </c>
      <c r="Z44" s="60">
        <f t="shared" si="23"/>
        <v>0.003378493780570589</v>
      </c>
      <c r="AA44" s="60">
        <f t="shared" si="24"/>
        <v>7.979119516102455E-06</v>
      </c>
      <c r="AB44" s="60">
        <f t="shared" si="25"/>
        <v>48.84504977149074</v>
      </c>
    </row>
    <row r="45" spans="1:28" ht="12.75">
      <c r="A45" s="12" t="s">
        <v>55</v>
      </c>
      <c r="B45" s="1">
        <f>'DATOS MENSUALES'!F330</f>
        <v>1.43409126597</v>
      </c>
      <c r="C45" s="1">
        <f>'DATOS MENSUALES'!F331</f>
        <v>6.4204535605</v>
      </c>
      <c r="D45" s="1">
        <f>'DATOS MENSUALES'!F332</f>
        <v>1.72593239424</v>
      </c>
      <c r="E45" s="1">
        <f>'DATOS MENSUALES'!F333</f>
        <v>1.21439035781</v>
      </c>
      <c r="F45" s="1">
        <f>'DATOS MENSUALES'!F334</f>
        <v>5.4352422729</v>
      </c>
      <c r="G45" s="1">
        <f>'DATOS MENSUALES'!F335</f>
        <v>5.39892399084</v>
      </c>
      <c r="H45" s="1">
        <f>'DATOS MENSUALES'!F336</f>
        <v>4.0587313217</v>
      </c>
      <c r="I45" s="1">
        <f>'DATOS MENSUALES'!F337</f>
        <v>3.85399957792</v>
      </c>
      <c r="J45" s="1">
        <f>'DATOS MENSUALES'!F338</f>
        <v>0.8042031675</v>
      </c>
      <c r="K45" s="1">
        <f>'DATOS MENSUALES'!F339</f>
        <v>0.48750216372</v>
      </c>
      <c r="L45" s="1">
        <f>'DATOS MENSUALES'!F340</f>
        <v>0.531570974</v>
      </c>
      <c r="M45" s="1">
        <f>'DATOS MENSUALES'!F341</f>
        <v>0.8768698067999999</v>
      </c>
      <c r="N45" s="1">
        <f t="shared" si="12"/>
        <v>32.2419108539</v>
      </c>
      <c r="O45" s="10"/>
      <c r="P45" s="60">
        <f t="shared" si="13"/>
        <v>0.08173072136580702</v>
      </c>
      <c r="Q45" s="60">
        <f t="shared" si="14"/>
        <v>76.50450283547833</v>
      </c>
      <c r="R45" s="60">
        <f t="shared" si="15"/>
        <v>-5.919844520519778</v>
      </c>
      <c r="S45" s="60">
        <f t="shared" si="16"/>
        <v>-72.67936009816191</v>
      </c>
      <c r="T45" s="60">
        <f t="shared" si="17"/>
        <v>-0.023312054714088537</v>
      </c>
      <c r="U45" s="60">
        <f t="shared" si="18"/>
        <v>0.5681716995822089</v>
      </c>
      <c r="V45" s="60">
        <f t="shared" si="19"/>
        <v>0.009905543950942996</v>
      </c>
      <c r="W45" s="60">
        <f t="shared" si="20"/>
        <v>0.4959572516176413</v>
      </c>
      <c r="X45" s="60">
        <f t="shared" si="21"/>
        <v>-0.24539349544251893</v>
      </c>
      <c r="Y45" s="60">
        <f t="shared" si="22"/>
        <v>-1.6497081050542754E-05</v>
      </c>
      <c r="Z45" s="60">
        <f t="shared" si="23"/>
        <v>0.00037180917589071596</v>
      </c>
      <c r="AA45" s="60">
        <f t="shared" si="24"/>
        <v>0.006251328355749369</v>
      </c>
      <c r="AB45" s="60">
        <f t="shared" si="25"/>
        <v>-0.0033453542700036904</v>
      </c>
    </row>
    <row r="46" spans="1:28" ht="12.75">
      <c r="A46" s="12" t="s">
        <v>56</v>
      </c>
      <c r="B46" s="1">
        <f>'DATOS MENSUALES'!F342</f>
        <v>0.66460905391</v>
      </c>
      <c r="C46" s="1">
        <f>'DATOS MENSUALES'!F343</f>
        <v>1.2684460293</v>
      </c>
      <c r="D46" s="1">
        <f>'DATOS MENSUALES'!F344</f>
        <v>4.81364208024</v>
      </c>
      <c r="E46" s="1">
        <f>'DATOS MENSUALES'!F345</f>
        <v>3.7945364977800002</v>
      </c>
      <c r="F46" s="1">
        <f>'DATOS MENSUALES'!F346</f>
        <v>2.7339237672000003</v>
      </c>
      <c r="G46" s="1">
        <f>'DATOS MENSUALES'!F347</f>
        <v>13.781664712640001</v>
      </c>
      <c r="H46" s="1">
        <f>'DATOS MENSUALES'!F348</f>
        <v>2.4392093715</v>
      </c>
      <c r="I46" s="1">
        <f>'DATOS MENSUALES'!F349</f>
        <v>4.1514306427</v>
      </c>
      <c r="J46" s="1">
        <f>'DATOS MENSUALES'!F350</f>
        <v>1.9625388573</v>
      </c>
      <c r="K46" s="1">
        <f>'DATOS MENSUALES'!F351</f>
        <v>0.53140155768</v>
      </c>
      <c r="L46" s="1">
        <f>'DATOS MENSUALES'!F352</f>
        <v>0.30852326729999996</v>
      </c>
      <c r="M46" s="1">
        <f>'DATOS MENSUALES'!F353</f>
        <v>1.3660834453000001</v>
      </c>
      <c r="N46" s="1">
        <f t="shared" si="12"/>
        <v>37.81600928284999</v>
      </c>
      <c r="O46" s="10"/>
      <c r="P46" s="60">
        <f t="shared" si="13"/>
        <v>-0.037767389534336074</v>
      </c>
      <c r="Q46" s="60">
        <f t="shared" si="14"/>
        <v>-0.7457277812508621</v>
      </c>
      <c r="R46" s="60">
        <f t="shared" si="15"/>
        <v>2.0908530186543053</v>
      </c>
      <c r="S46" s="60">
        <f t="shared" si="16"/>
        <v>-4.042970227858974</v>
      </c>
      <c r="T46" s="60">
        <f t="shared" si="17"/>
        <v>-26.650132790543474</v>
      </c>
      <c r="U46" s="60">
        <f t="shared" si="18"/>
        <v>781.4813331081568</v>
      </c>
      <c r="V46" s="60">
        <f t="shared" si="19"/>
        <v>-2.772077910085343</v>
      </c>
      <c r="W46" s="60">
        <f t="shared" si="20"/>
        <v>1.2914204556783033</v>
      </c>
      <c r="X46" s="60">
        <f t="shared" si="21"/>
        <v>0.15079677162943667</v>
      </c>
      <c r="Y46" s="60">
        <f t="shared" si="22"/>
        <v>6.2729522572000885E-06</v>
      </c>
      <c r="Z46" s="60">
        <f t="shared" si="23"/>
        <v>-0.003452559794882226</v>
      </c>
      <c r="AA46" s="60">
        <f t="shared" si="24"/>
        <v>0.30540350474342254</v>
      </c>
      <c r="AB46" s="60">
        <f t="shared" si="25"/>
        <v>159.62043422143768</v>
      </c>
    </row>
    <row r="47" spans="1:28" ht="12.75">
      <c r="A47" s="12" t="s">
        <v>57</v>
      </c>
      <c r="B47" s="1">
        <f>'DATOS MENSUALES'!F354</f>
        <v>0.63708276951</v>
      </c>
      <c r="C47" s="1">
        <f>'DATOS MENSUALES'!F355</f>
        <v>1.9233591567300001</v>
      </c>
      <c r="D47" s="1">
        <f>'DATOS MENSUALES'!F356</f>
        <v>2.00672180285</v>
      </c>
      <c r="E47" s="1">
        <f>'DATOS MENSUALES'!F357</f>
        <v>10.26612947052</v>
      </c>
      <c r="F47" s="1">
        <f>'DATOS MENSUALES'!F358</f>
        <v>1.97822117768</v>
      </c>
      <c r="G47" s="1">
        <f>'DATOS MENSUALES'!F359</f>
        <v>2.1051566694</v>
      </c>
      <c r="H47" s="1">
        <f>'DATOS MENSUALES'!F360</f>
        <v>1.64079817148</v>
      </c>
      <c r="I47" s="1">
        <f>'DATOS MENSUALES'!F361</f>
        <v>3.3229753846</v>
      </c>
      <c r="J47" s="1">
        <f>'DATOS MENSUALES'!F362</f>
        <v>1.17275209419</v>
      </c>
      <c r="K47" s="1">
        <f>'DATOS MENSUALES'!F363</f>
        <v>0.6422861143</v>
      </c>
      <c r="L47" s="1">
        <f>'DATOS MENSUALES'!F364</f>
        <v>0.62300726472</v>
      </c>
      <c r="M47" s="1">
        <f>'DATOS MENSUALES'!F365</f>
        <v>0.64671141066</v>
      </c>
      <c r="N47" s="1">
        <f t="shared" si="12"/>
        <v>26.965201486639994</v>
      </c>
      <c r="O47" s="10"/>
      <c r="P47" s="60">
        <f t="shared" si="13"/>
        <v>-0.04784654898981871</v>
      </c>
      <c r="Q47" s="60">
        <f t="shared" si="14"/>
        <v>-0.01598753226484054</v>
      </c>
      <c r="R47" s="60">
        <f t="shared" si="15"/>
        <v>-3.56897268039112</v>
      </c>
      <c r="S47" s="60">
        <f t="shared" si="16"/>
        <v>116.10913260730108</v>
      </c>
      <c r="T47" s="60">
        <f t="shared" si="17"/>
        <v>-52.426508153120714</v>
      </c>
      <c r="U47" s="60">
        <f t="shared" si="18"/>
        <v>-14.987381590142997</v>
      </c>
      <c r="V47" s="60">
        <f t="shared" si="19"/>
        <v>-10.694097077812037</v>
      </c>
      <c r="W47" s="60">
        <f t="shared" si="20"/>
        <v>0.01768398566473026</v>
      </c>
      <c r="X47" s="60">
        <f t="shared" si="21"/>
        <v>-0.017077512938003296</v>
      </c>
      <c r="Y47" s="60">
        <f t="shared" si="22"/>
        <v>0.0021630670318575776</v>
      </c>
      <c r="Z47" s="60">
        <f t="shared" si="23"/>
        <v>0.004358196468103661</v>
      </c>
      <c r="AA47" s="60">
        <f t="shared" si="24"/>
        <v>-9.697950238544171E-05</v>
      </c>
      <c r="AB47" s="60">
        <f t="shared" si="25"/>
        <v>-159.77319853615447</v>
      </c>
    </row>
    <row r="48" spans="1:28" ht="12.75">
      <c r="A48" s="12" t="s">
        <v>58</v>
      </c>
      <c r="B48" s="1">
        <f>'DATOS MENSUALES'!F366</f>
        <v>1.1651752581300001</v>
      </c>
      <c r="C48" s="1">
        <f>'DATOS MENSUALES'!F367</f>
        <v>1.55731564944</v>
      </c>
      <c r="D48" s="1">
        <f>'DATOS MENSUALES'!F368</f>
        <v>1.2419952515000001</v>
      </c>
      <c r="E48" s="1">
        <f>'DATOS MENSUALES'!F369</f>
        <v>3.3717149720600004</v>
      </c>
      <c r="F48" s="1">
        <f>'DATOS MENSUALES'!F370</f>
        <v>2.59821513</v>
      </c>
      <c r="G48" s="1">
        <f>'DATOS MENSUALES'!F371</f>
        <v>2.6105274649999997</v>
      </c>
      <c r="H48" s="1">
        <f>'DATOS MENSUALES'!F372</f>
        <v>5.44265460816</v>
      </c>
      <c r="I48" s="1">
        <f>'DATOS MENSUALES'!F373</f>
        <v>6.932099663400001</v>
      </c>
      <c r="J48" s="1">
        <f>'DATOS MENSUALES'!F374</f>
        <v>3.96657404745</v>
      </c>
      <c r="K48" s="1">
        <f>'DATOS MENSUALES'!F375</f>
        <v>0.43519384456</v>
      </c>
      <c r="L48" s="1">
        <f>'DATOS MENSUALES'!F376</f>
        <v>0.40387578777</v>
      </c>
      <c r="M48" s="1">
        <f>'DATOS MENSUALES'!F377</f>
        <v>0.7589673900899999</v>
      </c>
      <c r="N48" s="1">
        <f t="shared" si="12"/>
        <v>30.48430906756</v>
      </c>
      <c r="O48" s="10"/>
      <c r="P48" s="60">
        <f t="shared" si="13"/>
        <v>0.004496705244721152</v>
      </c>
      <c r="Q48" s="60">
        <f t="shared" si="14"/>
        <v>-0.2359857803200959</v>
      </c>
      <c r="R48" s="60">
        <f t="shared" si="15"/>
        <v>-12.055138042908963</v>
      </c>
      <c r="S48" s="60">
        <f t="shared" si="16"/>
        <v>-8.19215742353265</v>
      </c>
      <c r="T48" s="60">
        <f t="shared" si="17"/>
        <v>-30.450075680593102</v>
      </c>
      <c r="U48" s="60">
        <f t="shared" si="18"/>
        <v>-7.531259508538885</v>
      </c>
      <c r="V48" s="60">
        <f t="shared" si="19"/>
        <v>4.085918890324965</v>
      </c>
      <c r="W48" s="60">
        <f t="shared" si="20"/>
        <v>57.94513319563734</v>
      </c>
      <c r="X48" s="60">
        <f t="shared" si="21"/>
        <v>16.31562473962952</v>
      </c>
      <c r="Y48" s="60">
        <f t="shared" si="22"/>
        <v>-0.00047027631888738784</v>
      </c>
      <c r="Z48" s="60">
        <f t="shared" si="23"/>
        <v>-0.0001736273863499767</v>
      </c>
      <c r="AA48" s="60">
        <f t="shared" si="24"/>
        <v>0.000291595253526142</v>
      </c>
      <c r="AB48" s="60">
        <f t="shared" si="25"/>
        <v>-6.936849545280859</v>
      </c>
    </row>
    <row r="49" spans="1:28" ht="12.75">
      <c r="A49" s="12" t="s">
        <v>59</v>
      </c>
      <c r="B49" s="1">
        <f>'DATOS MENSUALES'!F378</f>
        <v>0.45647642555999995</v>
      </c>
      <c r="C49" s="1">
        <f>'DATOS MENSUALES'!F379</f>
        <v>0.9991691759</v>
      </c>
      <c r="D49" s="1">
        <f>'DATOS MENSUALES'!F380</f>
        <v>1.4359591359000001</v>
      </c>
      <c r="E49" s="1">
        <f>'DATOS MENSUALES'!F381</f>
        <v>2.0882562288</v>
      </c>
      <c r="F49" s="1">
        <f>'DATOS MENSUALES'!F382</f>
        <v>10.36591268672</v>
      </c>
      <c r="G49" s="1">
        <f>'DATOS MENSUALES'!F383</f>
        <v>9.15548731984</v>
      </c>
      <c r="H49" s="1">
        <f>'DATOS MENSUALES'!F384</f>
        <v>3.93731806325</v>
      </c>
      <c r="I49" s="1">
        <f>'DATOS MENSUALES'!F385</f>
        <v>3.25809547908</v>
      </c>
      <c r="J49" s="1">
        <f>'DATOS MENSUALES'!F386</f>
        <v>2.0477544120799998</v>
      </c>
      <c r="K49" s="1">
        <f>'DATOS MENSUALES'!F387</f>
        <v>1.17531468747</v>
      </c>
      <c r="L49" s="1">
        <f>'DATOS MENSUALES'!F388</f>
        <v>0.99069205182</v>
      </c>
      <c r="M49" s="1">
        <f>'DATOS MENSUALES'!F389</f>
        <v>1.63766259964</v>
      </c>
      <c r="N49" s="1">
        <f t="shared" si="12"/>
        <v>37.54809826606</v>
      </c>
      <c r="O49" s="10"/>
      <c r="P49" s="60">
        <f t="shared" si="13"/>
        <v>-0.160672242971981</v>
      </c>
      <c r="Q49" s="60">
        <f t="shared" si="14"/>
        <v>-1.6268308986686573</v>
      </c>
      <c r="R49" s="60">
        <f t="shared" si="15"/>
        <v>-9.247323750231633</v>
      </c>
      <c r="S49" s="60">
        <f t="shared" si="16"/>
        <v>-35.91561636490227</v>
      </c>
      <c r="T49" s="60">
        <f t="shared" si="17"/>
        <v>100.22085238570433</v>
      </c>
      <c r="U49" s="60">
        <f t="shared" si="18"/>
        <v>96.37493953486478</v>
      </c>
      <c r="V49" s="60">
        <f t="shared" si="19"/>
        <v>0.0008134656701452703</v>
      </c>
      <c r="W49" s="60">
        <f t="shared" si="20"/>
        <v>0.0074894413059648016</v>
      </c>
      <c r="X49" s="60">
        <f t="shared" si="21"/>
        <v>0.2354382523443333</v>
      </c>
      <c r="Y49" s="60">
        <f t="shared" si="22"/>
        <v>0.29058557193429885</v>
      </c>
      <c r="Z49" s="60">
        <f t="shared" si="23"/>
        <v>0.14974535064083622</v>
      </c>
      <c r="AA49" s="60">
        <f t="shared" si="24"/>
        <v>0.8439284951213181</v>
      </c>
      <c r="AB49" s="60">
        <f t="shared" si="25"/>
        <v>137.11891946238333</v>
      </c>
    </row>
    <row r="50" spans="1:28" ht="12.75">
      <c r="A50" s="12" t="s">
        <v>60</v>
      </c>
      <c r="B50" s="1">
        <f>'DATOS MENSUALES'!F390</f>
        <v>2.11195575776</v>
      </c>
      <c r="C50" s="1">
        <f>'DATOS MENSUALES'!F391</f>
        <v>2.9769017022299997</v>
      </c>
      <c r="D50" s="1">
        <f>'DATOS MENSUALES'!F392</f>
        <v>5.7770667339</v>
      </c>
      <c r="E50" s="1">
        <f>'DATOS MENSUALES'!F393</f>
        <v>2.48996274356</v>
      </c>
      <c r="F50" s="1">
        <f>'DATOS MENSUALES'!F394</f>
        <v>1.49696874249</v>
      </c>
      <c r="G50" s="1">
        <f>'DATOS MENSUALES'!F395</f>
        <v>1.70163439328</v>
      </c>
      <c r="H50" s="1">
        <f>'DATOS MENSUALES'!F396</f>
        <v>1.60491687031</v>
      </c>
      <c r="I50" s="1">
        <f>'DATOS MENSUALES'!F397</f>
        <v>1.5623252382200001</v>
      </c>
      <c r="J50" s="1">
        <f>'DATOS MENSUALES'!F398</f>
        <v>2.9768890432</v>
      </c>
      <c r="K50" s="1">
        <f>'DATOS MENSUALES'!F399</f>
        <v>0.78635029884</v>
      </c>
      <c r="L50" s="1">
        <f>'DATOS MENSUALES'!F400</f>
        <v>0.8180136315000001</v>
      </c>
      <c r="M50" s="1">
        <f>'DATOS MENSUALES'!F401</f>
        <v>0.38293045226</v>
      </c>
      <c r="N50" s="1">
        <f t="shared" si="12"/>
        <v>24.685915607549997</v>
      </c>
      <c r="O50" s="10"/>
      <c r="P50" s="60">
        <f t="shared" si="13"/>
        <v>1.3744307129562408</v>
      </c>
      <c r="Q50" s="60">
        <f t="shared" si="14"/>
        <v>0.5151240362080359</v>
      </c>
      <c r="R50" s="60">
        <f t="shared" si="15"/>
        <v>11.27169548785236</v>
      </c>
      <c r="S50" s="60">
        <f t="shared" si="16"/>
        <v>-24.32947594685674</v>
      </c>
      <c r="T50" s="60">
        <f t="shared" si="17"/>
        <v>-75.36217216248457</v>
      </c>
      <c r="U50" s="60">
        <f t="shared" si="18"/>
        <v>-23.616253067404028</v>
      </c>
      <c r="V50" s="60">
        <f t="shared" si="19"/>
        <v>-11.225151873102016</v>
      </c>
      <c r="W50" s="60">
        <f t="shared" si="20"/>
        <v>-3.375801689919973</v>
      </c>
      <c r="X50" s="60">
        <f t="shared" si="21"/>
        <v>3.699556567811428</v>
      </c>
      <c r="Y50" s="60">
        <f t="shared" si="22"/>
        <v>0.020434058871950083</v>
      </c>
      <c r="Z50" s="60">
        <f t="shared" si="23"/>
        <v>0.04601742404515456</v>
      </c>
      <c r="AA50" s="60">
        <f t="shared" si="24"/>
        <v>-0.029711710295760713</v>
      </c>
      <c r="AB50" s="60">
        <f t="shared" si="25"/>
        <v>-457.5217377499988</v>
      </c>
    </row>
    <row r="51" spans="1:28" ht="12.75">
      <c r="A51" s="12" t="s">
        <v>61</v>
      </c>
      <c r="B51" s="1">
        <f>'DATOS MENSUALES'!F402</f>
        <v>0.92107096822</v>
      </c>
      <c r="C51" s="1">
        <f>'DATOS MENSUALES'!F403</f>
        <v>1.4567507500199999</v>
      </c>
      <c r="D51" s="1">
        <f>'DATOS MENSUALES'!F404</f>
        <v>1.9065579175499998</v>
      </c>
      <c r="E51" s="1">
        <f>'DATOS MENSUALES'!F405</f>
        <v>4.94846106315</v>
      </c>
      <c r="F51" s="1">
        <f>'DATOS MENSUALES'!F406</f>
        <v>5.09935536357</v>
      </c>
      <c r="G51" s="1">
        <f>'DATOS MENSUALES'!F407</f>
        <v>7.1499297837</v>
      </c>
      <c r="H51" s="1">
        <f>'DATOS MENSUALES'!F408</f>
        <v>3.65216615478</v>
      </c>
      <c r="I51" s="1">
        <f>'DATOS MENSUALES'!F409</f>
        <v>2.5588249207200002</v>
      </c>
      <c r="J51" s="1">
        <f>'DATOS MENSUALES'!F410</f>
        <v>0.99805416216</v>
      </c>
      <c r="K51" s="1">
        <f>'DATOS MENSUALES'!F411</f>
        <v>0.81107413786</v>
      </c>
      <c r="L51" s="1">
        <f>'DATOS MENSUALES'!F412</f>
        <v>0.7419966114</v>
      </c>
      <c r="M51" s="1">
        <f>'DATOS MENSUALES'!F413</f>
        <v>0.52837209408</v>
      </c>
      <c r="N51" s="1">
        <f t="shared" si="12"/>
        <v>30.772613927210003</v>
      </c>
      <c r="O51" s="10"/>
      <c r="P51" s="60">
        <f t="shared" si="13"/>
        <v>-0.0004939425626698956</v>
      </c>
      <c r="Q51" s="60">
        <f t="shared" si="14"/>
        <v>-0.37096210331498947</v>
      </c>
      <c r="R51" s="60">
        <f t="shared" si="15"/>
        <v>-4.317743715085566</v>
      </c>
      <c r="S51" s="60">
        <f t="shared" si="16"/>
        <v>-0.08468577776945774</v>
      </c>
      <c r="T51" s="60">
        <f t="shared" si="17"/>
        <v>-0.24012454753608062</v>
      </c>
      <c r="U51" s="60">
        <f t="shared" si="18"/>
        <v>17.158594981483088</v>
      </c>
      <c r="V51" s="60">
        <f t="shared" si="19"/>
        <v>-0.007056032808431733</v>
      </c>
      <c r="W51" s="60">
        <f t="shared" si="20"/>
        <v>-0.12773400170955065</v>
      </c>
      <c r="X51" s="60">
        <f t="shared" si="21"/>
        <v>-0.0807427277431084</v>
      </c>
      <c r="Y51" s="60">
        <f t="shared" si="22"/>
        <v>0.026494310156743476</v>
      </c>
      <c r="Z51" s="60">
        <f t="shared" si="23"/>
        <v>0.022505306631584794</v>
      </c>
      <c r="AA51" s="60">
        <f t="shared" si="24"/>
        <v>-0.004433825323049104</v>
      </c>
      <c r="AB51" s="60">
        <f t="shared" si="25"/>
        <v>-4.242530865083132</v>
      </c>
    </row>
    <row r="52" spans="1:28" ht="12.75">
      <c r="A52" s="12" t="s">
        <v>62</v>
      </c>
      <c r="B52" s="1">
        <f>'DATOS MENSUALES'!F414</f>
        <v>0.9995645971</v>
      </c>
      <c r="C52" s="1">
        <f>'DATOS MENSUALES'!F415</f>
        <v>1.36570622997</v>
      </c>
      <c r="D52" s="1">
        <f>'DATOS MENSUALES'!F416</f>
        <v>0.616875</v>
      </c>
      <c r="E52" s="1">
        <f>'DATOS MENSUALES'!F417</f>
        <v>3.05256890169</v>
      </c>
      <c r="F52" s="1">
        <f>'DATOS MENSUALES'!F418</f>
        <v>3.52511562396</v>
      </c>
      <c r="G52" s="1">
        <f>'DATOS MENSUALES'!F419</f>
        <v>2.9925896094</v>
      </c>
      <c r="H52" s="1">
        <f>'DATOS MENSUALES'!F420</f>
        <v>5.072683176</v>
      </c>
      <c r="I52" s="1">
        <f>'DATOS MENSUALES'!F421</f>
        <v>4.1262927188</v>
      </c>
      <c r="J52" s="1">
        <f>'DATOS MENSUALES'!F422</f>
        <v>4.07757002608</v>
      </c>
      <c r="K52" s="1">
        <f>'DATOS MENSUALES'!F423</f>
        <v>0.3088382031</v>
      </c>
      <c r="L52" s="1">
        <f>'DATOS MENSUALES'!F424</f>
        <v>0.71484391316</v>
      </c>
      <c r="M52" s="1">
        <f>'DATOS MENSUALES'!F425</f>
        <v>0.8694557106</v>
      </c>
      <c r="N52" s="1">
        <f t="shared" si="12"/>
        <v>27.722103709859997</v>
      </c>
      <c r="O52" s="10"/>
      <c r="P52" s="60">
        <f t="shared" si="13"/>
        <v>-1.7058559276527875E-10</v>
      </c>
      <c r="Q52" s="60">
        <f t="shared" si="14"/>
        <v>-0.5305983603117186</v>
      </c>
      <c r="R52" s="60">
        <f t="shared" si="15"/>
        <v>-24.847239218181922</v>
      </c>
      <c r="S52" s="60">
        <f t="shared" si="16"/>
        <v>-12.731479639879874</v>
      </c>
      <c r="T52" s="60">
        <f t="shared" si="17"/>
        <v>-10.58704153695514</v>
      </c>
      <c r="U52" s="60">
        <f t="shared" si="18"/>
        <v>-3.930005428385889</v>
      </c>
      <c r="V52" s="60">
        <f t="shared" si="19"/>
        <v>1.8550401592737678</v>
      </c>
      <c r="W52" s="60">
        <f t="shared" si="20"/>
        <v>1.204036430353257</v>
      </c>
      <c r="X52" s="60">
        <f t="shared" si="21"/>
        <v>18.55279156299006</v>
      </c>
      <c r="Y52" s="60">
        <f t="shared" si="22"/>
        <v>-0.008504739089178356</v>
      </c>
      <c r="Z52" s="60">
        <f t="shared" si="23"/>
        <v>0.016616572491301714</v>
      </c>
      <c r="AA52" s="60">
        <f t="shared" si="24"/>
        <v>0.00552650631576026</v>
      </c>
      <c r="AB52" s="60">
        <f t="shared" si="25"/>
        <v>-101.80613099680184</v>
      </c>
    </row>
    <row r="53" spans="1:28" ht="12.75">
      <c r="A53" s="12" t="s">
        <v>63</v>
      </c>
      <c r="B53" s="1">
        <f>'DATOS MENSUALES'!F426</f>
        <v>0.44933764752</v>
      </c>
      <c r="C53" s="1">
        <f>'DATOS MENSUALES'!F427</f>
        <v>1.00752383494</v>
      </c>
      <c r="D53" s="1">
        <f>'DATOS MENSUALES'!F428</f>
        <v>1.1697032253600002</v>
      </c>
      <c r="E53" s="1">
        <f>'DATOS MENSUALES'!F429</f>
        <v>1.11643510151</v>
      </c>
      <c r="F53" s="1">
        <f>'DATOS MENSUALES'!F430</f>
        <v>1.03208733836</v>
      </c>
      <c r="G53" s="1">
        <f>'DATOS MENSUALES'!F431</f>
        <v>1.3515133148499998</v>
      </c>
      <c r="H53" s="1">
        <f>'DATOS MENSUALES'!F432</f>
        <v>2.59004499702</v>
      </c>
      <c r="I53" s="1">
        <f>'DATOS MENSUALES'!F433</f>
        <v>1.5163487729999998</v>
      </c>
      <c r="J53" s="1">
        <f>'DATOS MENSUALES'!F434</f>
        <v>0.7039237673700001</v>
      </c>
      <c r="K53" s="1">
        <f>'DATOS MENSUALES'!F435</f>
        <v>1.31075958262</v>
      </c>
      <c r="L53" s="1">
        <f>'DATOS MENSUALES'!F436</f>
        <v>0.8762039664</v>
      </c>
      <c r="M53" s="1">
        <f>'DATOS MENSUALES'!F437</f>
        <v>1.0465745541</v>
      </c>
      <c r="N53" s="1">
        <f t="shared" si="12"/>
        <v>14.170456103049998</v>
      </c>
      <c r="O53" s="10"/>
      <c r="P53" s="60">
        <f t="shared" si="13"/>
        <v>-0.1670852656404038</v>
      </c>
      <c r="Q53" s="60">
        <f t="shared" si="14"/>
        <v>-1.5924073054848207</v>
      </c>
      <c r="R53" s="60">
        <f t="shared" si="15"/>
        <v>-13.231697043074934</v>
      </c>
      <c r="S53" s="60">
        <f t="shared" si="16"/>
        <v>-77.91830444864382</v>
      </c>
      <c r="T53" s="60">
        <f t="shared" si="17"/>
        <v>-103.0839947869821</v>
      </c>
      <c r="U53" s="60">
        <f t="shared" si="18"/>
        <v>-33.360241058552496</v>
      </c>
      <c r="V53" s="60">
        <f t="shared" si="19"/>
        <v>-1.9715734105814013</v>
      </c>
      <c r="W53" s="60">
        <f t="shared" si="20"/>
        <v>-3.6958021722529715</v>
      </c>
      <c r="X53" s="60">
        <f t="shared" si="21"/>
        <v>-0.383205637909798</v>
      </c>
      <c r="Y53" s="60">
        <f t="shared" si="22"/>
        <v>0.5077889484206752</v>
      </c>
      <c r="Z53" s="60">
        <f t="shared" si="23"/>
        <v>0.07227219624514293</v>
      </c>
      <c r="AA53" s="60">
        <f t="shared" si="24"/>
        <v>0.04433155866220087</v>
      </c>
      <c r="AB53" s="60">
        <f t="shared" si="25"/>
        <v>-6049.474413612416</v>
      </c>
    </row>
    <row r="54" spans="1:28" ht="12.75">
      <c r="A54" s="12" t="s">
        <v>64</v>
      </c>
      <c r="B54" s="1">
        <f>'DATOS MENSUALES'!F438</f>
        <v>1.35227313018</v>
      </c>
      <c r="C54" s="1">
        <f>'DATOS MENSUALES'!F439</f>
        <v>4.5209263597</v>
      </c>
      <c r="D54" s="1">
        <f>'DATOS MENSUALES'!F440</f>
        <v>5.85634129332</v>
      </c>
      <c r="E54" s="1">
        <f>'DATOS MENSUALES'!F441</f>
        <v>17.6491406484</v>
      </c>
      <c r="F54" s="1">
        <f>'DATOS MENSUALES'!F442</f>
        <v>11.340439547719999</v>
      </c>
      <c r="G54" s="1">
        <f>'DATOS MENSUALES'!F443</f>
        <v>3.6519900802</v>
      </c>
      <c r="H54" s="1">
        <f>'DATOS MENSUALES'!F444</f>
        <v>2.8370084746899997</v>
      </c>
      <c r="I54" s="1">
        <f>'DATOS MENSUALES'!F445</f>
        <v>4.523531625</v>
      </c>
      <c r="J54" s="1">
        <f>'DATOS MENSUALES'!F446</f>
        <v>4.60363486878</v>
      </c>
      <c r="K54" s="1">
        <f>'DATOS MENSUALES'!F447</f>
        <v>1.5052854096</v>
      </c>
      <c r="L54" s="1">
        <f>'DATOS MENSUALES'!F448</f>
        <v>0.5321091906</v>
      </c>
      <c r="M54" s="1">
        <f>'DATOS MENSUALES'!F449</f>
        <v>0.49220215046000004</v>
      </c>
      <c r="N54" s="1">
        <f t="shared" si="12"/>
        <v>58.86488277865</v>
      </c>
      <c r="O54" s="10"/>
      <c r="P54" s="60">
        <f t="shared" si="13"/>
        <v>0.04367145136299944</v>
      </c>
      <c r="Q54" s="60">
        <f t="shared" si="14"/>
        <v>12.905914301626643</v>
      </c>
      <c r="R54" s="60">
        <f t="shared" si="15"/>
        <v>12.510052808833303</v>
      </c>
      <c r="S54" s="60">
        <f t="shared" si="16"/>
        <v>1843.4652710817236</v>
      </c>
      <c r="T54" s="60">
        <f t="shared" si="17"/>
        <v>177.45981686314394</v>
      </c>
      <c r="U54" s="60">
        <f t="shared" si="18"/>
        <v>-0.7753585867615145</v>
      </c>
      <c r="V54" s="60">
        <f t="shared" si="19"/>
        <v>-1.0210252249262888</v>
      </c>
      <c r="W54" s="60">
        <f t="shared" si="20"/>
        <v>3.1190963416286706</v>
      </c>
      <c r="X54" s="60">
        <f t="shared" si="21"/>
        <v>31.956546506517697</v>
      </c>
      <c r="Y54" s="60">
        <f t="shared" si="22"/>
        <v>0.9771557856515005</v>
      </c>
      <c r="Z54" s="60">
        <f t="shared" si="23"/>
        <v>0.00038022064118665115</v>
      </c>
      <c r="AA54" s="60">
        <f t="shared" si="24"/>
        <v>-0.008054487130494996</v>
      </c>
      <c r="AB54" s="60">
        <f t="shared" si="25"/>
        <v>18553.6677808604</v>
      </c>
    </row>
    <row r="55" spans="1:28" ht="12.75">
      <c r="A55" s="12" t="s">
        <v>65</v>
      </c>
      <c r="B55" s="1">
        <f>'DATOS MENSUALES'!F450</f>
        <v>1.27520856246</v>
      </c>
      <c r="C55" s="1">
        <f>'DATOS MENSUALES'!F451</f>
        <v>0.8472971048</v>
      </c>
      <c r="D55" s="1">
        <f>'DATOS MENSUALES'!F452</f>
        <v>3.0073865017999997</v>
      </c>
      <c r="E55" s="1">
        <f>'DATOS MENSUALES'!F453</f>
        <v>4.48241462889</v>
      </c>
      <c r="F55" s="1">
        <f>'DATOS MENSUALES'!F454</f>
        <v>13.56497227512</v>
      </c>
      <c r="G55" s="1">
        <f>'DATOS MENSUALES'!F455</f>
        <v>8.00918069268</v>
      </c>
      <c r="H55" s="1">
        <f>'DATOS MENSUALES'!F456</f>
        <v>4.44675431025</v>
      </c>
      <c r="I55" s="1">
        <f>'DATOS MENSUALES'!F457</f>
        <v>4.64358534944</v>
      </c>
      <c r="J55" s="1">
        <f>'DATOS MENSUALES'!F458</f>
        <v>2.76391893561</v>
      </c>
      <c r="K55" s="1">
        <f>'DATOS MENSUALES'!F459</f>
        <v>0.58694233386</v>
      </c>
      <c r="L55" s="1">
        <f>'DATOS MENSUALES'!F460</f>
        <v>0.51667134464</v>
      </c>
      <c r="M55" s="1">
        <f>'DATOS MENSUALES'!F461</f>
        <v>0.51481994325</v>
      </c>
      <c r="N55" s="1">
        <f t="shared" si="12"/>
        <v>44.65915198280001</v>
      </c>
      <c r="O55" s="10"/>
      <c r="P55" s="60">
        <f t="shared" si="13"/>
        <v>0.02081715608928857</v>
      </c>
      <c r="Q55" s="60">
        <f t="shared" si="14"/>
        <v>-2.3419379360738217</v>
      </c>
      <c r="R55" s="60">
        <f t="shared" si="15"/>
        <v>-0.14681222489085394</v>
      </c>
      <c r="S55" s="60">
        <f t="shared" si="16"/>
        <v>-0.741677035062421</v>
      </c>
      <c r="T55" s="60">
        <f t="shared" si="17"/>
        <v>482.6398835125423</v>
      </c>
      <c r="U55" s="60">
        <f t="shared" si="18"/>
        <v>40.654486946057325</v>
      </c>
      <c r="V55" s="60">
        <f t="shared" si="19"/>
        <v>0.21902285021560963</v>
      </c>
      <c r="W55" s="60">
        <f t="shared" si="20"/>
        <v>3.9528659877023924</v>
      </c>
      <c r="X55" s="60">
        <f t="shared" si="21"/>
        <v>2.372051526510409</v>
      </c>
      <c r="Y55" s="60">
        <f t="shared" si="22"/>
        <v>0.00040495225322543344</v>
      </c>
      <c r="Z55" s="60">
        <f t="shared" si="23"/>
        <v>0.00018526839861580336</v>
      </c>
      <c r="AA55" s="60">
        <f t="shared" si="24"/>
        <v>-0.005624105692011296</v>
      </c>
      <c r="AB55" s="60">
        <f t="shared" si="25"/>
        <v>1846.2371630608964</v>
      </c>
    </row>
    <row r="56" spans="1:28" ht="12.75">
      <c r="A56" s="12" t="s">
        <v>66</v>
      </c>
      <c r="B56" s="1">
        <f>'DATOS MENSUALES'!F462</f>
        <v>0.31120169332000003</v>
      </c>
      <c r="C56" s="1">
        <f>'DATOS MENSUALES'!F463</f>
        <v>0.3658752177</v>
      </c>
      <c r="D56" s="1">
        <f>'DATOS MENSUALES'!F464</f>
        <v>2.8723170253399997</v>
      </c>
      <c r="E56" s="1">
        <f>'DATOS MENSUALES'!F465</f>
        <v>6.30210630807</v>
      </c>
      <c r="F56" s="1">
        <f>'DATOS MENSUALES'!F466</f>
        <v>16.494881985059997</v>
      </c>
      <c r="G56" s="1">
        <f>'DATOS MENSUALES'!F467</f>
        <v>5.845705318399999</v>
      </c>
      <c r="H56" s="1">
        <f>'DATOS MENSUALES'!F468</f>
        <v>7.1482829511</v>
      </c>
      <c r="I56" s="1">
        <f>'DATOS MENSUALES'!F469</f>
        <v>3.14862980952</v>
      </c>
      <c r="J56" s="1">
        <f>'DATOS MENSUALES'!F470</f>
        <v>1.96265905006</v>
      </c>
      <c r="K56" s="1">
        <f>'DATOS MENSUALES'!F471</f>
        <v>1.41490514914</v>
      </c>
      <c r="L56" s="1">
        <f>'DATOS MENSUALES'!F472</f>
        <v>0.69605240085</v>
      </c>
      <c r="M56" s="1">
        <f>'DATOS MENSUALES'!F473</f>
        <v>1.469298244</v>
      </c>
      <c r="N56" s="1">
        <f t="shared" si="12"/>
        <v>48.031915152559996</v>
      </c>
      <c r="O56" s="10"/>
      <c r="P56" s="60">
        <f t="shared" si="13"/>
        <v>-0.32696529667117985</v>
      </c>
      <c r="Q56" s="60">
        <f t="shared" si="14"/>
        <v>-5.923872301846473</v>
      </c>
      <c r="R56" s="60">
        <f t="shared" si="15"/>
        <v>-0.2909174497119786</v>
      </c>
      <c r="S56" s="60">
        <f t="shared" si="16"/>
        <v>0.7648176246013028</v>
      </c>
      <c r="T56" s="60">
        <f t="shared" si="17"/>
        <v>1250.626436869591</v>
      </c>
      <c r="U56" s="60">
        <f t="shared" si="18"/>
        <v>2.072809976557914</v>
      </c>
      <c r="V56" s="60">
        <f t="shared" si="19"/>
        <v>36.07814301616927</v>
      </c>
      <c r="W56" s="60">
        <f t="shared" si="20"/>
        <v>0.0006401877069221618</v>
      </c>
      <c r="X56" s="60">
        <f t="shared" si="21"/>
        <v>0.15089895000423983</v>
      </c>
      <c r="Y56" s="60">
        <f t="shared" si="22"/>
        <v>0.7337396707331024</v>
      </c>
      <c r="Z56" s="60">
        <f t="shared" si="23"/>
        <v>0.013209325344621391</v>
      </c>
      <c r="AA56" s="60">
        <f t="shared" si="24"/>
        <v>0.46845124681576267</v>
      </c>
      <c r="AB56" s="60">
        <f t="shared" si="25"/>
        <v>3826.0205507390556</v>
      </c>
    </row>
    <row r="57" spans="1:28" ht="12.75">
      <c r="A57" s="12" t="s">
        <v>67</v>
      </c>
      <c r="B57" s="1">
        <f>'DATOS MENSUALES'!F474</f>
        <v>1.65013735614</v>
      </c>
      <c r="C57" s="1">
        <f>'DATOS MENSUALES'!F475</f>
        <v>3.87102750732</v>
      </c>
      <c r="D57" s="1">
        <f>'DATOS MENSUALES'!F476</f>
        <v>3.12995436362</v>
      </c>
      <c r="E57" s="1">
        <f>'DATOS MENSUALES'!F477</f>
        <v>3.858199356</v>
      </c>
      <c r="F57" s="1">
        <f>'DATOS MENSUALES'!F478</f>
        <v>3.2931993129999997</v>
      </c>
      <c r="G57" s="1">
        <f>'DATOS MENSUALES'!F479</f>
        <v>4.9024449820800005</v>
      </c>
      <c r="H57" s="1">
        <f>'DATOS MENSUALES'!F480</f>
        <v>4.0964551628</v>
      </c>
      <c r="I57" s="1">
        <f>'DATOS MENSUALES'!F481</f>
        <v>7.87756950784</v>
      </c>
      <c r="J57" s="1">
        <f>'DATOS MENSUALES'!F482</f>
        <v>2.55014833848</v>
      </c>
      <c r="K57" s="1">
        <f>'DATOS MENSUALES'!F483</f>
        <v>0.8147047612</v>
      </c>
      <c r="L57" s="1">
        <f>'DATOS MENSUALES'!F484</f>
        <v>0.8977467405899999</v>
      </c>
      <c r="M57" s="1">
        <f>'DATOS MENSUALES'!F485</f>
        <v>0.7770113031200001</v>
      </c>
      <c r="N57" s="1">
        <f t="shared" si="12"/>
        <v>37.71859869219</v>
      </c>
      <c r="O57" s="10"/>
      <c r="P57" s="60">
        <f t="shared" si="13"/>
        <v>0.2746480157406658</v>
      </c>
      <c r="Q57" s="60">
        <f t="shared" si="14"/>
        <v>4.876241170041763</v>
      </c>
      <c r="R57" s="60">
        <f t="shared" si="15"/>
        <v>-0.06641562601436972</v>
      </c>
      <c r="S57" s="60">
        <f t="shared" si="16"/>
        <v>-3.5773805307235125</v>
      </c>
      <c r="T57" s="60">
        <f t="shared" si="17"/>
        <v>-14.308379131906687</v>
      </c>
      <c r="U57" s="60">
        <f t="shared" si="18"/>
        <v>0.036517699314011</v>
      </c>
      <c r="V57" s="60">
        <f t="shared" si="19"/>
        <v>0.01609593458716767</v>
      </c>
      <c r="W57" s="60">
        <f t="shared" si="20"/>
        <v>111.64077316892815</v>
      </c>
      <c r="X57" s="60">
        <f t="shared" si="21"/>
        <v>1.4044684824331057</v>
      </c>
      <c r="Y57" s="60">
        <f t="shared" si="22"/>
        <v>0.02747413674360369</v>
      </c>
      <c r="Z57" s="60">
        <f t="shared" si="23"/>
        <v>0.08407552532799545</v>
      </c>
      <c r="AA57" s="60">
        <f t="shared" si="24"/>
        <v>0.0006002743567291176</v>
      </c>
      <c r="AB57" s="60">
        <f t="shared" si="25"/>
        <v>151.17482558692075</v>
      </c>
    </row>
    <row r="58" spans="1:28" ht="12.75">
      <c r="A58" s="12" t="s">
        <v>68</v>
      </c>
      <c r="B58" s="1">
        <f>'DATOS MENSUALES'!F486</f>
        <v>0.7469252753200001</v>
      </c>
      <c r="C58" s="1">
        <f>'DATOS MENSUALES'!F487</f>
        <v>0.77908834913</v>
      </c>
      <c r="D58" s="1">
        <f>'DATOS MENSUALES'!F488</f>
        <v>0.8067281875200001</v>
      </c>
      <c r="E58" s="1">
        <f>'DATOS MENSUALES'!F489</f>
        <v>0.85561697921</v>
      </c>
      <c r="F58" s="1">
        <f>'DATOS MENSUALES'!F490</f>
        <v>1.4762309660400001</v>
      </c>
      <c r="G58" s="1">
        <f>'DATOS MENSUALES'!F491</f>
        <v>2.44898496232</v>
      </c>
      <c r="H58" s="1">
        <f>'DATOS MENSUALES'!F492</f>
        <v>5.977852431600001</v>
      </c>
      <c r="I58" s="1">
        <f>'DATOS MENSUALES'!F493</f>
        <v>4.10276785843</v>
      </c>
      <c r="J58" s="1">
        <f>'DATOS MENSUALES'!F494</f>
        <v>1.8582977646</v>
      </c>
      <c r="K58" s="1">
        <f>'DATOS MENSUALES'!F495</f>
        <v>0.57237288146</v>
      </c>
      <c r="L58" s="1">
        <f>'DATOS MENSUALES'!F496</f>
        <v>1.35009032493</v>
      </c>
      <c r="M58" s="1">
        <f>'DATOS MENSUALES'!F497</f>
        <v>0.6147890294</v>
      </c>
      <c r="N58" s="1">
        <f t="shared" si="12"/>
        <v>21.58974500996</v>
      </c>
      <c r="O58" s="10"/>
      <c r="P58" s="60">
        <f t="shared" si="13"/>
        <v>-0.016231543993028952</v>
      </c>
      <c r="Q58" s="60">
        <f t="shared" si="14"/>
        <v>-2.721655475215503</v>
      </c>
      <c r="R58" s="60">
        <f t="shared" si="15"/>
        <v>-20.30612438358653</v>
      </c>
      <c r="S58" s="60">
        <f t="shared" si="16"/>
        <v>-93.08190697112127</v>
      </c>
      <c r="T58" s="60">
        <f t="shared" si="17"/>
        <v>-76.4776206202675</v>
      </c>
      <c r="U58" s="60">
        <f t="shared" si="18"/>
        <v>-9.550960314764549</v>
      </c>
      <c r="V58" s="60">
        <f t="shared" si="19"/>
        <v>9.71655878740263</v>
      </c>
      <c r="W58" s="60">
        <f t="shared" si="20"/>
        <v>1.1259151905929736</v>
      </c>
      <c r="X58" s="60">
        <f t="shared" si="21"/>
        <v>0.07841775825908172</v>
      </c>
      <c r="Y58" s="60">
        <f t="shared" si="22"/>
        <v>0.00020973283353422663</v>
      </c>
      <c r="Z58" s="60">
        <f t="shared" si="23"/>
        <v>0.7059834886537489</v>
      </c>
      <c r="AA58" s="60">
        <f t="shared" si="24"/>
        <v>-0.0004721132236209291</v>
      </c>
      <c r="AB58" s="60">
        <f t="shared" si="25"/>
        <v>-1260.3158329124165</v>
      </c>
    </row>
    <row r="59" spans="1:28" ht="12.75">
      <c r="A59" s="12" t="s">
        <v>69</v>
      </c>
      <c r="B59" s="1">
        <f>'DATOS MENSUALES'!F498</f>
        <v>0.26759002746</v>
      </c>
      <c r="C59" s="1">
        <f>'DATOS MENSUALES'!F499</f>
        <v>0.2177577313</v>
      </c>
      <c r="D59" s="1">
        <f>'DATOS MENSUALES'!F500</f>
        <v>3.35808728865</v>
      </c>
      <c r="E59" s="1">
        <f>'DATOS MENSUALES'!F501</f>
        <v>1.3932410182400001</v>
      </c>
      <c r="F59" s="1">
        <f>'DATOS MENSUALES'!F502</f>
        <v>1.5350438023200002</v>
      </c>
      <c r="G59" s="1">
        <f>'DATOS MENSUALES'!F503</f>
        <v>1.2491781413999998</v>
      </c>
      <c r="H59" s="1">
        <f>'DATOS MENSUALES'!F504</f>
        <v>1.4912606358</v>
      </c>
      <c r="I59" s="1">
        <f>'DATOS MENSUALES'!F505</f>
        <v>1.53283509246</v>
      </c>
      <c r="J59" s="1">
        <f>'DATOS MENSUALES'!F506</f>
        <v>1.08367616008</v>
      </c>
      <c r="K59" s="1">
        <f>'DATOS MENSUALES'!F507</f>
        <v>0.3729763769</v>
      </c>
      <c r="L59" s="1">
        <f>'DATOS MENSUALES'!F508</f>
        <v>0.24582089628</v>
      </c>
      <c r="M59" s="1">
        <f>'DATOS MENSUALES'!F509</f>
        <v>0.53469705456</v>
      </c>
      <c r="N59" s="1">
        <f t="shared" si="12"/>
        <v>13.282164225450002</v>
      </c>
      <c r="O59" s="10"/>
      <c r="P59" s="60">
        <f t="shared" si="13"/>
        <v>-0.3930744103393963</v>
      </c>
      <c r="Q59" s="60">
        <f t="shared" si="14"/>
        <v>-7.500992563640154</v>
      </c>
      <c r="R59" s="60">
        <f t="shared" si="15"/>
        <v>-0.005529984246392596</v>
      </c>
      <c r="S59" s="60">
        <f t="shared" si="16"/>
        <v>-63.729687689524084</v>
      </c>
      <c r="T59" s="60">
        <f t="shared" si="17"/>
        <v>-73.3425189936952</v>
      </c>
      <c r="U59" s="60">
        <f t="shared" si="18"/>
        <v>-36.64395348256361</v>
      </c>
      <c r="V59" s="60">
        <f t="shared" si="19"/>
        <v>-13.022786448301241</v>
      </c>
      <c r="W59" s="60">
        <f t="shared" si="20"/>
        <v>-3.578831160792681</v>
      </c>
      <c r="X59" s="60">
        <f t="shared" si="21"/>
        <v>-0.04163554444849141</v>
      </c>
      <c r="Y59" s="60">
        <f t="shared" si="22"/>
        <v>-0.0027429712663197617</v>
      </c>
      <c r="Z59" s="60">
        <f t="shared" si="23"/>
        <v>-0.009778750647285629</v>
      </c>
      <c r="AA59" s="60">
        <f t="shared" si="24"/>
        <v>-0.003941176979643096</v>
      </c>
      <c r="AB59" s="60">
        <f t="shared" si="25"/>
        <v>-6978.060882230215</v>
      </c>
    </row>
    <row r="60" spans="1:28" ht="12.75">
      <c r="A60" s="12" t="s">
        <v>70</v>
      </c>
      <c r="B60" s="1">
        <f>'DATOS MENSUALES'!F510</f>
        <v>0.85820551572</v>
      </c>
      <c r="C60" s="1">
        <f>'DATOS MENSUALES'!F511</f>
        <v>3.5878878931200004</v>
      </c>
      <c r="D60" s="1">
        <f>'DATOS MENSUALES'!F512</f>
        <v>3.06667976852</v>
      </c>
      <c r="E60" s="1">
        <f>'DATOS MENSUALES'!F513</f>
        <v>0.98355430299</v>
      </c>
      <c r="F60" s="1">
        <f>'DATOS MENSUALES'!F514</f>
        <v>0.9085767197000001</v>
      </c>
      <c r="G60" s="1">
        <f>'DATOS MENSUALES'!F515</f>
        <v>0.85558632656</v>
      </c>
      <c r="H60" s="1">
        <f>'DATOS MENSUALES'!F516</f>
        <v>2.2089696706</v>
      </c>
      <c r="I60" s="1">
        <f>'DATOS MENSUALES'!F517</f>
        <v>3.33167763236</v>
      </c>
      <c r="J60" s="1">
        <f>'DATOS MENSUALES'!F518</f>
        <v>1.16999999883</v>
      </c>
      <c r="K60" s="1">
        <f>'DATOS MENSUALES'!F519</f>
        <v>0.53259111334</v>
      </c>
      <c r="L60" s="1">
        <f>'DATOS MENSUALES'!F520</f>
        <v>0.82268820257</v>
      </c>
      <c r="M60" s="1">
        <f>'DATOS MENSUALES'!F521</f>
        <v>0.30672811104</v>
      </c>
      <c r="N60" s="1">
        <f t="shared" si="12"/>
        <v>18.63314525535</v>
      </c>
      <c r="O60" s="10"/>
      <c r="P60" s="60">
        <f t="shared" si="13"/>
        <v>-0.002858069658289579</v>
      </c>
      <c r="Q60" s="60">
        <f t="shared" si="14"/>
        <v>2.818816625595207</v>
      </c>
      <c r="R60" s="60">
        <f t="shared" si="15"/>
        <v>-0.10266438309990679</v>
      </c>
      <c r="S60" s="60">
        <f t="shared" si="16"/>
        <v>-85.41928124377115</v>
      </c>
      <c r="T60" s="60">
        <f t="shared" si="17"/>
        <v>-111.44662313063888</v>
      </c>
      <c r="U60" s="60">
        <f t="shared" si="18"/>
        <v>-51.27530523805818</v>
      </c>
      <c r="V60" s="60">
        <f t="shared" si="19"/>
        <v>-4.370712132021073</v>
      </c>
      <c r="W60" s="60">
        <f t="shared" si="20"/>
        <v>0.019515871177121173</v>
      </c>
      <c r="X60" s="60">
        <f t="shared" si="21"/>
        <v>-0.017630906599900298</v>
      </c>
      <c r="Y60" s="60">
        <f t="shared" si="22"/>
        <v>7.5667462816447305E-06</v>
      </c>
      <c r="Z60" s="60">
        <f t="shared" si="23"/>
        <v>0.047841869227040465</v>
      </c>
      <c r="AA60" s="60">
        <f t="shared" si="24"/>
        <v>-0.05747986416123704</v>
      </c>
      <c r="AB60" s="60">
        <f t="shared" si="25"/>
        <v>-2604.334132998687</v>
      </c>
    </row>
    <row r="61" spans="1:28" ht="12.75">
      <c r="A61" s="12" t="s">
        <v>71</v>
      </c>
      <c r="B61" s="1">
        <f>'DATOS MENSUALES'!F522</f>
        <v>0.041923076860000005</v>
      </c>
      <c r="C61" s="1">
        <f>'DATOS MENSUALES'!F523</f>
        <v>0.1956853227</v>
      </c>
      <c r="D61" s="1">
        <f>'DATOS MENSUALES'!F524</f>
        <v>0.68076096516</v>
      </c>
      <c r="E61" s="1">
        <f>'DATOS MENSUALES'!F525</f>
        <v>2.33479516501</v>
      </c>
      <c r="F61" s="1">
        <f>'DATOS MENSUALES'!F526</f>
        <v>1.1251110164</v>
      </c>
      <c r="G61" s="1">
        <f>'DATOS MENSUALES'!F527</f>
        <v>1.81930913824</v>
      </c>
      <c r="H61" s="1">
        <f>'DATOS MENSUALES'!F528</f>
        <v>4.504540753440001</v>
      </c>
      <c r="I61" s="1">
        <f>'DATOS MENSUALES'!F529</f>
        <v>6.7979517109700005</v>
      </c>
      <c r="J61" s="1">
        <f>'DATOS MENSUALES'!F530</f>
        <v>4.6234404200500006</v>
      </c>
      <c r="K61" s="1">
        <f>'DATOS MENSUALES'!F531</f>
        <v>0.7764606857199999</v>
      </c>
      <c r="L61" s="1">
        <f>'DATOS MENSUALES'!F532</f>
        <v>0.5445033634399999</v>
      </c>
      <c r="M61" s="1">
        <f>'DATOS MENSUALES'!F533</f>
        <v>0.54187393475</v>
      </c>
      <c r="N61" s="1">
        <f t="shared" si="12"/>
        <v>23.986355552740005</v>
      </c>
      <c r="O61" s="10"/>
      <c r="P61" s="60">
        <f t="shared" si="13"/>
        <v>-0.8797580020665573</v>
      </c>
      <c r="Q61" s="60">
        <f t="shared" si="14"/>
        <v>-7.757601184826119</v>
      </c>
      <c r="R61" s="60">
        <f t="shared" si="15"/>
        <v>-23.250737911421023</v>
      </c>
      <c r="S61" s="60">
        <f t="shared" si="16"/>
        <v>-28.451016684323093</v>
      </c>
      <c r="T61" s="60">
        <f t="shared" si="17"/>
        <v>-97.06952149279601</v>
      </c>
      <c r="U61" s="60">
        <f t="shared" si="18"/>
        <v>-20.82792383406144</v>
      </c>
      <c r="V61" s="60">
        <f t="shared" si="19"/>
        <v>0.2882446905861373</v>
      </c>
      <c r="W61" s="60">
        <f t="shared" si="20"/>
        <v>52.12534140677167</v>
      </c>
      <c r="X61" s="60">
        <f t="shared" si="21"/>
        <v>32.55862868903372</v>
      </c>
      <c r="Y61" s="60">
        <f t="shared" si="22"/>
        <v>0.018295774160987637</v>
      </c>
      <c r="Z61" s="60">
        <f t="shared" si="23"/>
        <v>0.0006106581972831582</v>
      </c>
      <c r="AA61" s="60">
        <f t="shared" si="24"/>
        <v>-0.0034280093848118635</v>
      </c>
      <c r="AB61" s="60">
        <f t="shared" si="25"/>
        <v>-593.7873629921398</v>
      </c>
    </row>
    <row r="62" spans="1:28" ht="12.75">
      <c r="A62" s="12" t="s">
        <v>72</v>
      </c>
      <c r="B62" s="1">
        <f>'DATOS MENSUALES'!F534</f>
        <v>1.09598854918</v>
      </c>
      <c r="C62" s="1">
        <f>'DATOS MENSUALES'!F535</f>
        <v>2.7729140537999997</v>
      </c>
      <c r="D62" s="1">
        <f>'DATOS MENSUALES'!F536</f>
        <v>1.2123670500000001</v>
      </c>
      <c r="E62" s="1">
        <f>'DATOS MENSUALES'!F537</f>
        <v>1.86366455808</v>
      </c>
      <c r="F62" s="1">
        <f>'DATOS MENSUALES'!F538</f>
        <v>7.92630127208</v>
      </c>
      <c r="G62" s="1">
        <f>'DATOS MENSUALES'!F539</f>
        <v>3.4676626448</v>
      </c>
      <c r="H62" s="1">
        <f>'DATOS MENSUALES'!F540</f>
        <v>6.081026531619999</v>
      </c>
      <c r="I62" s="1">
        <f>'DATOS MENSUALES'!F541</f>
        <v>3.25518075522</v>
      </c>
      <c r="J62" s="1">
        <f>'DATOS MENSUALES'!F542</f>
        <v>0.7905757438</v>
      </c>
      <c r="K62" s="1">
        <f>'DATOS MENSUALES'!F543</f>
        <v>0.14164130708</v>
      </c>
      <c r="L62" s="1">
        <f>'DATOS MENSUALES'!F544</f>
        <v>0.11149407134</v>
      </c>
      <c r="M62" s="1">
        <f>'DATOS MENSUALES'!F545</f>
        <v>0.07867352768</v>
      </c>
      <c r="N62" s="1">
        <f t="shared" si="12"/>
        <v>28.797490064679998</v>
      </c>
      <c r="O62" s="10"/>
      <c r="P62" s="60">
        <f t="shared" si="13"/>
        <v>0.0008811287276005099</v>
      </c>
      <c r="Q62" s="60">
        <f t="shared" si="14"/>
        <v>0.21345709281582229</v>
      </c>
      <c r="R62" s="60">
        <f t="shared" si="15"/>
        <v>-12.528515611839952</v>
      </c>
      <c r="S62" s="60">
        <f t="shared" si="16"/>
        <v>-43.760714999823605</v>
      </c>
      <c r="T62" s="60">
        <f t="shared" si="17"/>
        <v>10.726482809360146</v>
      </c>
      <c r="U62" s="60">
        <f t="shared" si="18"/>
        <v>-1.3419721267722957</v>
      </c>
      <c r="V62" s="60">
        <f t="shared" si="19"/>
        <v>11.195199812631394</v>
      </c>
      <c r="W62" s="60">
        <f t="shared" si="20"/>
        <v>0.00715968054772048</v>
      </c>
      <c r="X62" s="60">
        <f t="shared" si="21"/>
        <v>-0.2617690461691628</v>
      </c>
      <c r="Y62" s="60">
        <f t="shared" si="22"/>
        <v>-0.05119605613041575</v>
      </c>
      <c r="Z62" s="60">
        <f t="shared" si="23"/>
        <v>-0.042205817485503665</v>
      </c>
      <c r="AA62" s="60">
        <f t="shared" si="24"/>
        <v>-0.23145479690960574</v>
      </c>
      <c r="AB62" s="60">
        <f t="shared" si="25"/>
        <v>-46.42234524012486</v>
      </c>
    </row>
    <row r="63" spans="1:28" ht="12.75">
      <c r="A63" s="12" t="s">
        <v>73</v>
      </c>
      <c r="B63" s="1">
        <f>'DATOS MENSUALES'!F546</f>
        <v>0.07894869633</v>
      </c>
      <c r="C63" s="1">
        <f>'DATOS MENSUALES'!F547</f>
        <v>0.34542021383</v>
      </c>
      <c r="D63" s="1">
        <f>'DATOS MENSUALES'!F548</f>
        <v>0.41323113894</v>
      </c>
      <c r="E63" s="1">
        <f>'DATOS MENSUALES'!F549</f>
        <v>1.0115539196</v>
      </c>
      <c r="F63" s="1">
        <f>'DATOS MENSUALES'!F550</f>
        <v>4.63763513548</v>
      </c>
      <c r="G63" s="1">
        <f>'DATOS MENSUALES'!F551</f>
        <v>3.26458969258</v>
      </c>
      <c r="H63" s="1">
        <f>'DATOS MENSUALES'!F552</f>
        <v>4.5028643172</v>
      </c>
      <c r="I63" s="1">
        <f>'DATOS MENSUALES'!F553</f>
        <v>3.9357009395199998</v>
      </c>
      <c r="J63" s="1">
        <f>'DATOS MENSUALES'!F554</f>
        <v>0.54036202584</v>
      </c>
      <c r="K63" s="1">
        <f>'DATOS MENSUALES'!F555</f>
        <v>0.26811627948</v>
      </c>
      <c r="L63" s="1">
        <f>'DATOS MENSUALES'!F556</f>
        <v>0.20105833607999998</v>
      </c>
      <c r="M63" s="1">
        <f>'DATOS MENSUALES'!F557</f>
        <v>0.40565272488</v>
      </c>
      <c r="N63" s="1">
        <f t="shared" si="12"/>
        <v>19.605133419759998</v>
      </c>
      <c r="O63" s="10"/>
      <c r="P63" s="60">
        <f t="shared" si="13"/>
        <v>-0.7816639215411609</v>
      </c>
      <c r="Q63" s="60">
        <f t="shared" si="14"/>
        <v>-6.127057308677161</v>
      </c>
      <c r="R63" s="60">
        <f t="shared" si="15"/>
        <v>-30.420817997293234</v>
      </c>
      <c r="S63" s="60">
        <f t="shared" si="16"/>
        <v>-83.8004065246802</v>
      </c>
      <c r="T63" s="60">
        <f t="shared" si="17"/>
        <v>-1.2712038856192724</v>
      </c>
      <c r="U63" s="60">
        <f t="shared" si="18"/>
        <v>-2.2280073970439522</v>
      </c>
      <c r="V63" s="60">
        <f t="shared" si="19"/>
        <v>0.2860556867091182</v>
      </c>
      <c r="W63" s="60">
        <f t="shared" si="20"/>
        <v>0.6659262583711567</v>
      </c>
      <c r="X63" s="60">
        <f t="shared" si="21"/>
        <v>-0.7047514344613701</v>
      </c>
      <c r="Y63" s="60">
        <f t="shared" si="22"/>
        <v>-0.014677799357822569</v>
      </c>
      <c r="Z63" s="60">
        <f t="shared" si="23"/>
        <v>-0.017294664165004258</v>
      </c>
      <c r="AA63" s="60">
        <f t="shared" si="24"/>
        <v>-0.02364051040259483</v>
      </c>
      <c r="AB63" s="60">
        <f t="shared" si="25"/>
        <v>-2090.443501560581</v>
      </c>
    </row>
    <row r="64" spans="1:28" ht="12.75">
      <c r="A64" s="12" t="s">
        <v>74</v>
      </c>
      <c r="B64" s="1">
        <f>'DATOS MENSUALES'!F558</f>
        <v>0.34705422024</v>
      </c>
      <c r="C64" s="1">
        <f>'DATOS MENSUALES'!F559</f>
        <v>0.28749356664</v>
      </c>
      <c r="D64" s="1">
        <f>'DATOS MENSUALES'!F560</f>
        <v>0.88414359064</v>
      </c>
      <c r="E64" s="1">
        <f>'DATOS MENSUALES'!F561</f>
        <v>1.2768451064</v>
      </c>
      <c r="F64" s="1">
        <f>'DATOS MENSUALES'!F562</f>
        <v>3.8053660690799997</v>
      </c>
      <c r="G64" s="1">
        <f>'DATOS MENSUALES'!F563</f>
        <v>2.5405210564500003</v>
      </c>
      <c r="H64" s="1">
        <f>'DATOS MENSUALES'!F564</f>
        <v>4.2062797764</v>
      </c>
      <c r="I64" s="1">
        <f>'DATOS MENSUALES'!F565</f>
        <v>0.90580227072</v>
      </c>
      <c r="J64" s="1">
        <f>'DATOS MENSUALES'!F566</f>
        <v>0.40576047984</v>
      </c>
      <c r="K64" s="1">
        <f>'DATOS MENSUALES'!F567</f>
        <v>0.57378228756</v>
      </c>
      <c r="L64" s="1">
        <f>'DATOS MENSUALES'!F568</f>
        <v>0.26807133444000003</v>
      </c>
      <c r="M64" s="1">
        <f>'DATOS MENSUALES'!F569</f>
        <v>0.40594543737</v>
      </c>
      <c r="N64" s="1">
        <f t="shared" si="12"/>
        <v>15.907065195780001</v>
      </c>
      <c r="O64" s="10"/>
      <c r="P64" s="60">
        <f t="shared" si="13"/>
        <v>-0.27852820692435765</v>
      </c>
      <c r="Q64" s="60">
        <f t="shared" si="14"/>
        <v>-6.727553056429764</v>
      </c>
      <c r="R64" s="60">
        <f t="shared" si="15"/>
        <v>-18.626090014348755</v>
      </c>
      <c r="S64" s="60">
        <f t="shared" si="16"/>
        <v>-69.46487256118598</v>
      </c>
      <c r="T64" s="60">
        <f t="shared" si="17"/>
        <v>-7.028714523133845</v>
      </c>
      <c r="U64" s="60">
        <f t="shared" si="18"/>
        <v>-8.367355048684475</v>
      </c>
      <c r="V64" s="60">
        <f t="shared" si="19"/>
        <v>0.0475604725149939</v>
      </c>
      <c r="W64" s="60">
        <f t="shared" si="20"/>
        <v>-10.030763967663686</v>
      </c>
      <c r="X64" s="60">
        <f t="shared" si="21"/>
        <v>-1.0753468819420924</v>
      </c>
      <c r="Y64" s="60">
        <f t="shared" si="22"/>
        <v>0.00022501540832803391</v>
      </c>
      <c r="Z64" s="60">
        <f t="shared" si="23"/>
        <v>-0.007032892637739699</v>
      </c>
      <c r="AA64" s="60">
        <f t="shared" si="24"/>
        <v>-0.023568251604899036</v>
      </c>
      <c r="AB64" s="60">
        <f t="shared" si="25"/>
        <v>-4479.3999570222</v>
      </c>
    </row>
    <row r="65" spans="1:28" ht="12.75">
      <c r="A65" s="12" t="s">
        <v>75</v>
      </c>
      <c r="B65" s="1">
        <f>'DATOS MENSUALES'!F570</f>
        <v>0.71055118068</v>
      </c>
      <c r="C65" s="1">
        <f>'DATOS MENSUALES'!F571</f>
        <v>0.65918746704</v>
      </c>
      <c r="D65" s="1">
        <f>'DATOS MENSUALES'!F572</f>
        <v>4.8904123760000004</v>
      </c>
      <c r="E65" s="1">
        <f>'DATOS MENSUALES'!F573</f>
        <v>4.2560635300300005</v>
      </c>
      <c r="F65" s="1">
        <f>'DATOS MENSUALES'!F574</f>
        <v>4.6010074305</v>
      </c>
      <c r="G65" s="1">
        <f>'DATOS MENSUALES'!F575</f>
        <v>0.9864965962800001</v>
      </c>
      <c r="H65" s="1">
        <f>'DATOS MENSUALES'!F576</f>
        <v>8.35413880476</v>
      </c>
      <c r="I65" s="1">
        <f>'DATOS MENSUALES'!F577</f>
        <v>4.41423436312</v>
      </c>
      <c r="J65" s="1">
        <f>'DATOS MENSUALES'!F578</f>
        <v>2.63174506504</v>
      </c>
      <c r="K65" s="1">
        <f>'DATOS MENSUALES'!F579</f>
        <v>0.53113205295</v>
      </c>
      <c r="L65" s="1">
        <f>'DATOS MENSUALES'!F580</f>
        <v>0.001</v>
      </c>
      <c r="M65" s="1">
        <f>'DATOS MENSUALES'!F581</f>
        <v>0.001</v>
      </c>
      <c r="N65" s="1">
        <f t="shared" si="12"/>
        <v>32.036968866399995</v>
      </c>
      <c r="O65" s="10"/>
      <c r="P65" s="60">
        <f t="shared" si="13"/>
        <v>-0.024280173107498866</v>
      </c>
      <c r="Q65" s="60">
        <f t="shared" si="14"/>
        <v>-3.4847796350113676</v>
      </c>
      <c r="R65" s="60">
        <f t="shared" si="15"/>
        <v>2.490499914838563</v>
      </c>
      <c r="S65" s="60">
        <f t="shared" si="16"/>
        <v>-1.4487967720698154</v>
      </c>
      <c r="T65" s="60">
        <f t="shared" si="17"/>
        <v>-1.404558919444823</v>
      </c>
      <c r="U65" s="60">
        <f t="shared" si="18"/>
        <v>-46.043632995378424</v>
      </c>
      <c r="V65" s="60">
        <f t="shared" si="19"/>
        <v>91.74425375189642</v>
      </c>
      <c r="W65" s="60">
        <f t="shared" si="20"/>
        <v>2.4701768106080277</v>
      </c>
      <c r="X65" s="60">
        <f t="shared" si="21"/>
        <v>1.7343781250688215</v>
      </c>
      <c r="Y65" s="60">
        <f t="shared" si="22"/>
        <v>6.001949450274638E-06</v>
      </c>
      <c r="Z65" s="60">
        <f t="shared" si="23"/>
        <v>-0.09649012191054133</v>
      </c>
      <c r="AA65" s="60">
        <f t="shared" si="24"/>
        <v>-0.3308787733256601</v>
      </c>
      <c r="AB65" s="60">
        <f t="shared" si="25"/>
        <v>-0.04455066885453663</v>
      </c>
    </row>
    <row r="66" spans="1:28" ht="12.75">
      <c r="A66" s="12" t="s">
        <v>76</v>
      </c>
      <c r="B66" s="1">
        <f>'DATOS MENSUALES'!F582</f>
        <v>0.43469463263999997</v>
      </c>
      <c r="C66" s="1">
        <f>'DATOS MENSUALES'!F583</f>
        <v>0.3689353956</v>
      </c>
      <c r="D66" s="1">
        <f>'DATOS MENSUALES'!F584</f>
        <v>0.32298597219999997</v>
      </c>
      <c r="E66" s="1">
        <f>'DATOS MENSUALES'!F585</f>
        <v>0.54764872611</v>
      </c>
      <c r="F66" s="1">
        <f>'DATOS MENSUALES'!F586</f>
        <v>1.02225934924</v>
      </c>
      <c r="G66" s="1">
        <f>'DATOS MENSUALES'!F587</f>
        <v>1.887663228</v>
      </c>
      <c r="H66" s="1">
        <f>'DATOS MENSUALES'!F588</f>
        <v>3.9298189579600002</v>
      </c>
      <c r="I66" s="1">
        <f>'DATOS MENSUALES'!F589</f>
        <v>1.85744844104</v>
      </c>
      <c r="J66" s="1">
        <f>'DATOS MENSUALES'!F590</f>
        <v>0.80773920948</v>
      </c>
      <c r="K66" s="1">
        <f>'DATOS MENSUALES'!F591</f>
        <v>0.001</v>
      </c>
      <c r="L66" s="1">
        <f>'DATOS MENSUALES'!F592</f>
        <v>0.001</v>
      </c>
      <c r="M66" s="1">
        <f>'DATOS MENSUALES'!F593</f>
        <v>0.57179602216</v>
      </c>
      <c r="N66" s="1">
        <f t="shared" si="12"/>
        <v>11.752989934430001</v>
      </c>
      <c r="O66" s="10"/>
      <c r="P66" s="60">
        <f t="shared" si="13"/>
        <v>-0.18076902650200574</v>
      </c>
      <c r="Q66" s="60">
        <f t="shared" si="14"/>
        <v>-5.893866607974657</v>
      </c>
      <c r="R66" s="60">
        <f t="shared" si="15"/>
        <v>-33.13613381974079</v>
      </c>
      <c r="S66" s="60">
        <f t="shared" si="16"/>
        <v>-113.37658967573944</v>
      </c>
      <c r="T66" s="60">
        <f t="shared" si="17"/>
        <v>-103.73356095750884</v>
      </c>
      <c r="U66" s="60">
        <f t="shared" si="18"/>
        <v>-19.31384343143722</v>
      </c>
      <c r="V66" s="60">
        <f t="shared" si="19"/>
        <v>0.0006327474637646581</v>
      </c>
      <c r="W66" s="60">
        <f t="shared" si="20"/>
        <v>-1.7496707695240044</v>
      </c>
      <c r="X66" s="60">
        <f t="shared" si="21"/>
        <v>-0.2412589717552846</v>
      </c>
      <c r="Y66" s="60">
        <f t="shared" si="22"/>
        <v>-0.13418539191755677</v>
      </c>
      <c r="Z66" s="60">
        <f t="shared" si="23"/>
        <v>-0.09649012191054133</v>
      </c>
      <c r="AA66" s="60">
        <f t="shared" si="24"/>
        <v>-0.0017653821153582852</v>
      </c>
      <c r="AB66" s="60">
        <f t="shared" si="25"/>
        <v>-8790.896234289787</v>
      </c>
    </row>
    <row r="67" spans="1:28" ht="12.75">
      <c r="A67" s="12" t="s">
        <v>77</v>
      </c>
      <c r="B67" s="1">
        <f>'DATOS MENSUALES'!F594</f>
        <v>0.25187648508</v>
      </c>
      <c r="C67" s="1">
        <f>'DATOS MENSUALES'!F595</f>
        <v>1.1323599392700001</v>
      </c>
      <c r="D67" s="1">
        <f>'DATOS MENSUALES'!F596</f>
        <v>7.1205384143999995</v>
      </c>
      <c r="E67" s="1">
        <f>'DATOS MENSUALES'!F597</f>
        <v>2.66046861564</v>
      </c>
      <c r="F67" s="1">
        <f>'DATOS MENSUALES'!F598</f>
        <v>2.622520309</v>
      </c>
      <c r="G67" s="1">
        <f>'DATOS MENSUALES'!F599</f>
        <v>1.2001419693</v>
      </c>
      <c r="H67" s="1">
        <f>'DATOS MENSUALES'!F600</f>
        <v>0.9789770074</v>
      </c>
      <c r="I67" s="1">
        <f>'DATOS MENSUALES'!F601</f>
        <v>0.49739311740000003</v>
      </c>
      <c r="J67" s="1">
        <f>'DATOS MENSUALES'!F602</f>
        <v>0.001</v>
      </c>
      <c r="K67" s="1">
        <f>'DATOS MENSUALES'!F603</f>
        <v>0.001</v>
      </c>
      <c r="L67" s="1">
        <f>'DATOS MENSUALES'!F604</f>
        <v>0.00481647635</v>
      </c>
      <c r="M67" s="1">
        <f>'DATOS MENSUALES'!F605</f>
        <v>0.4081632656</v>
      </c>
      <c r="N67" s="1">
        <f t="shared" si="12"/>
        <v>16.87925559944</v>
      </c>
      <c r="O67" s="10"/>
      <c r="P67" s="60">
        <f t="shared" si="13"/>
        <v>-0.4189165212129294</v>
      </c>
      <c r="Q67" s="60">
        <f t="shared" si="14"/>
        <v>-1.134358783148316</v>
      </c>
      <c r="R67" s="60">
        <f t="shared" si="15"/>
        <v>46.09888588432542</v>
      </c>
      <c r="S67" s="60">
        <f t="shared" si="16"/>
        <v>-20.282380765090036</v>
      </c>
      <c r="T67" s="60">
        <f t="shared" si="17"/>
        <v>-29.744580058039727</v>
      </c>
      <c r="U67" s="60">
        <f t="shared" si="18"/>
        <v>-38.29098481225487</v>
      </c>
      <c r="V67" s="60">
        <f t="shared" si="19"/>
        <v>-23.516350972635475</v>
      </c>
      <c r="W67" s="60">
        <f t="shared" si="20"/>
        <v>-16.876716403632656</v>
      </c>
      <c r="X67" s="60">
        <f t="shared" si="21"/>
        <v>-2.919733773787104</v>
      </c>
      <c r="Y67" s="60">
        <f t="shared" si="22"/>
        <v>-0.13418539191755677</v>
      </c>
      <c r="Z67" s="60">
        <f t="shared" si="23"/>
        <v>-0.0941014654988432</v>
      </c>
      <c r="AA67" s="60">
        <f t="shared" si="24"/>
        <v>-0.02302553853686726</v>
      </c>
      <c r="AB67" s="60">
        <f t="shared" si="25"/>
        <v>-3732.685732380273</v>
      </c>
    </row>
    <row r="68" spans="1:28" ht="12.75">
      <c r="A68" s="12" t="s">
        <v>78</v>
      </c>
      <c r="B68" s="1">
        <f>'DATOS MENSUALES'!F606</f>
        <v>0.8255262074999999</v>
      </c>
      <c r="C68" s="1">
        <f>'DATOS MENSUALES'!F607</f>
        <v>0.7851984958</v>
      </c>
      <c r="D68" s="1">
        <f>'DATOS MENSUALES'!F608</f>
        <v>2.0584964538</v>
      </c>
      <c r="E68" s="1">
        <f>'DATOS MENSUALES'!F609</f>
        <v>3.8946021803299997</v>
      </c>
      <c r="F68" s="1">
        <f>'DATOS MENSUALES'!F610</f>
        <v>2.7259130437000003</v>
      </c>
      <c r="G68" s="1">
        <f>'DATOS MENSUALES'!F611</f>
        <v>9.88274139527</v>
      </c>
      <c r="H68" s="1">
        <f>'DATOS MENSUALES'!F612</f>
        <v>6.74371378937</v>
      </c>
      <c r="I68" s="1">
        <f>'DATOS MENSUALES'!F613</f>
        <v>1.05861873016</v>
      </c>
      <c r="J68" s="1">
        <f>'DATOS MENSUALES'!F614</f>
        <v>0.50743411026</v>
      </c>
      <c r="K68" s="1">
        <f>'DATOS MENSUALES'!F615</f>
        <v>0.32063750488000003</v>
      </c>
      <c r="L68" s="1">
        <f>'DATOS MENSUALES'!F616</f>
        <v>0.18907657725</v>
      </c>
      <c r="M68" s="1">
        <f>'DATOS MENSUALES'!F617</f>
        <v>0.19554382241999999</v>
      </c>
      <c r="N68" s="1">
        <f t="shared" si="12"/>
        <v>29.187502310739998</v>
      </c>
      <c r="O68" s="10"/>
      <c r="P68" s="60">
        <f t="shared" si="13"/>
        <v>-0.005322067929419597</v>
      </c>
      <c r="Q68" s="60">
        <f t="shared" si="14"/>
        <v>-2.6860792663802284</v>
      </c>
      <c r="R68" s="60">
        <f t="shared" si="15"/>
        <v>-3.2183791737469774</v>
      </c>
      <c r="S68" s="60">
        <f t="shared" si="16"/>
        <v>-3.3279660398529685</v>
      </c>
      <c r="T68" s="60">
        <f t="shared" si="17"/>
        <v>-26.865125360519873</v>
      </c>
      <c r="U68" s="60">
        <f t="shared" si="18"/>
        <v>149.89598246639582</v>
      </c>
      <c r="V68" s="60">
        <f t="shared" si="19"/>
        <v>24.38257847781287</v>
      </c>
      <c r="W68" s="60">
        <f t="shared" si="20"/>
        <v>-8.045991062415052</v>
      </c>
      <c r="X68" s="60">
        <f t="shared" si="21"/>
        <v>-0.7859122859265373</v>
      </c>
      <c r="Y68" s="60">
        <f t="shared" si="22"/>
        <v>-0.007113488956814204</v>
      </c>
      <c r="Z68" s="60">
        <f t="shared" si="23"/>
        <v>-0.019811663422680648</v>
      </c>
      <c r="AA68" s="60">
        <f t="shared" si="24"/>
        <v>-0.12284601262425253</v>
      </c>
      <c r="AB68" s="60">
        <f t="shared" si="25"/>
        <v>-32.89004986521961</v>
      </c>
    </row>
    <row r="69" spans="1:28" ht="12.75">
      <c r="A69" s="12" t="s">
        <v>79</v>
      </c>
      <c r="B69" s="1">
        <f>'DATOS MENSUALES'!F618</f>
        <v>0.52447961662</v>
      </c>
      <c r="C69" s="1">
        <f>'DATOS MENSUALES'!F619</f>
        <v>0.88344719488</v>
      </c>
      <c r="D69" s="1">
        <f>'DATOS MENSUALES'!F620</f>
        <v>0.797598711</v>
      </c>
      <c r="E69" s="1">
        <f>'DATOS MENSUALES'!F621</f>
        <v>0.60486646836</v>
      </c>
      <c r="F69" s="1">
        <f>'DATOS MENSUALES'!F622</f>
        <v>0.8400383867</v>
      </c>
      <c r="G69" s="1">
        <f>'DATOS MENSUALES'!F623</f>
        <v>0.75142663912</v>
      </c>
      <c r="H69" s="1">
        <f>'DATOS MENSUALES'!F624</f>
        <v>1.09143464296</v>
      </c>
      <c r="I69" s="1">
        <f>'DATOS MENSUALES'!F625</f>
        <v>0.9019996588799999</v>
      </c>
      <c r="J69" s="1">
        <f>'DATOS MENSUALES'!F626</f>
        <v>1.5066965966</v>
      </c>
      <c r="K69" s="1">
        <f>'DATOS MENSUALES'!F627</f>
        <v>0.3963331593</v>
      </c>
      <c r="L69" s="1">
        <f>'DATOS MENSUALES'!F628</f>
        <v>0.40648739488</v>
      </c>
      <c r="M69" s="1">
        <f>'DATOS MENSUALES'!F629</f>
        <v>0.42399887145000004</v>
      </c>
      <c r="N69" s="1">
        <f t="shared" si="12"/>
        <v>9.128807340749997</v>
      </c>
      <c r="O69" s="10"/>
      <c r="P69" s="60">
        <f t="shared" si="13"/>
        <v>-0.10760537500948958</v>
      </c>
      <c r="Q69" s="60">
        <f t="shared" si="14"/>
        <v>-2.155841396490458</v>
      </c>
      <c r="R69" s="60">
        <f t="shared" si="15"/>
        <v>-20.510660958433885</v>
      </c>
      <c r="S69" s="60">
        <f t="shared" si="16"/>
        <v>-109.40293701659525</v>
      </c>
      <c r="T69" s="60">
        <f t="shared" si="17"/>
        <v>-116.27650720110549</v>
      </c>
      <c r="U69" s="60">
        <f t="shared" si="18"/>
        <v>-55.710157399014356</v>
      </c>
      <c r="V69" s="60">
        <f t="shared" si="19"/>
        <v>-20.85441102564585</v>
      </c>
      <c r="W69" s="60">
        <f t="shared" si="20"/>
        <v>-10.083916600994574</v>
      </c>
      <c r="X69" s="60">
        <f t="shared" si="21"/>
        <v>0.00044640157559100376</v>
      </c>
      <c r="Y69" s="60">
        <f t="shared" si="22"/>
        <v>-0.0015862915584763937</v>
      </c>
      <c r="Z69" s="60">
        <f t="shared" si="23"/>
        <v>-0.0001503669085204929</v>
      </c>
      <c r="AA69" s="60">
        <f t="shared" si="24"/>
        <v>-0.019390595345229796</v>
      </c>
      <c r="AB69" s="60">
        <f t="shared" si="25"/>
        <v>-12588.624780762195</v>
      </c>
    </row>
    <row r="70" spans="1:28" ht="12.75">
      <c r="A70" s="12" t="s">
        <v>80</v>
      </c>
      <c r="B70" s="1">
        <f>'DATOS MENSUALES'!F630</f>
        <v>1.22951048956</v>
      </c>
      <c r="C70" s="1">
        <f>'DATOS MENSUALES'!F631</f>
        <v>1.2073785515</v>
      </c>
      <c r="D70" s="1">
        <f>'DATOS MENSUALES'!F632</f>
        <v>4.90457527995</v>
      </c>
      <c r="E70" s="1">
        <f>'DATOS MENSUALES'!F633</f>
        <v>0.90767938678</v>
      </c>
      <c r="F70" s="1">
        <f>'DATOS MENSUALES'!F634</f>
        <v>0.872235702</v>
      </c>
      <c r="G70" s="1">
        <f>'DATOS MENSUALES'!F635</f>
        <v>1.00494053574</v>
      </c>
      <c r="H70" s="1">
        <f>'DATOS MENSUALES'!F636</f>
        <v>1.15352974563</v>
      </c>
      <c r="I70" s="1">
        <f>'DATOS MENSUALES'!F637</f>
        <v>3.72227651808</v>
      </c>
      <c r="J70" s="1">
        <f>'DATOS MENSUALES'!F638</f>
        <v>1.19432260838</v>
      </c>
      <c r="K70" s="1">
        <f>'DATOS MENSUALES'!F639</f>
        <v>0.28371616704</v>
      </c>
      <c r="L70" s="1">
        <f>'DATOS MENSUALES'!F640</f>
        <v>0.24488545146</v>
      </c>
      <c r="M70" s="1">
        <f>'DATOS MENSUALES'!F641</f>
        <v>0.137258287</v>
      </c>
      <c r="N70" s="1">
        <f t="shared" si="12"/>
        <v>16.86230872312</v>
      </c>
      <c r="O70" s="10"/>
      <c r="P70" s="60">
        <f t="shared" si="13"/>
        <v>0.012070653365012148</v>
      </c>
      <c r="Q70" s="60">
        <f t="shared" si="14"/>
        <v>-0.9067563177258775</v>
      </c>
      <c r="R70" s="60">
        <f t="shared" si="15"/>
        <v>2.56938491650772</v>
      </c>
      <c r="S70" s="60">
        <f t="shared" si="16"/>
        <v>-89.91070631750752</v>
      </c>
      <c r="T70" s="60">
        <f t="shared" si="17"/>
        <v>-113.99055294312981</v>
      </c>
      <c r="U70" s="60">
        <f t="shared" si="18"/>
        <v>-45.33647264933688</v>
      </c>
      <c r="V70" s="60">
        <f t="shared" si="19"/>
        <v>-19.474631495651302</v>
      </c>
      <c r="W70" s="60">
        <f t="shared" si="20"/>
        <v>0.28727719317326333</v>
      </c>
      <c r="X70" s="60">
        <f t="shared" si="21"/>
        <v>-0.013135544555423227</v>
      </c>
      <c r="Y70" s="60">
        <f t="shared" si="22"/>
        <v>-0.012047213696749458</v>
      </c>
      <c r="Z70" s="60">
        <f t="shared" si="23"/>
        <v>-0.009907642883744521</v>
      </c>
      <c r="AA70" s="60">
        <f t="shared" si="24"/>
        <v>-0.17132089893559552</v>
      </c>
      <c r="AB70" s="60">
        <f t="shared" si="25"/>
        <v>-3744.9328223055268</v>
      </c>
    </row>
    <row r="71" spans="1:28" ht="12.75">
      <c r="A71" s="12" t="s">
        <v>81</v>
      </c>
      <c r="B71" s="1">
        <f>'DATOS MENSUALES'!F642</f>
        <v>1.1008155381</v>
      </c>
      <c r="C71" s="1">
        <f>'DATOS MENSUALES'!F643</f>
        <v>1.43591376214</v>
      </c>
      <c r="D71" s="1">
        <f>'DATOS MENSUALES'!F644</f>
        <v>1.2692391696</v>
      </c>
      <c r="E71" s="1">
        <f>'DATOS MENSUALES'!F645</f>
        <v>5.34213184638</v>
      </c>
      <c r="F71" s="1">
        <f>'DATOS MENSUALES'!F646</f>
        <v>2.67995342776</v>
      </c>
      <c r="G71" s="1">
        <f>'DATOS MENSUALES'!F647</f>
        <v>1.5259153764</v>
      </c>
      <c r="H71" s="1">
        <f>'DATOS MENSUALES'!F648</f>
        <v>0.20027270608</v>
      </c>
      <c r="I71" s="1">
        <f>'DATOS MENSUALES'!F649</f>
        <v>1.10835513096</v>
      </c>
      <c r="J71" s="1">
        <f>'DATOS MENSUALES'!F650</f>
        <v>0.10540292524</v>
      </c>
      <c r="K71" s="1">
        <f>'DATOS MENSUALES'!F651</f>
        <v>0.23427858272000002</v>
      </c>
      <c r="L71" s="1">
        <f>'DATOS MENSUALES'!F652</f>
        <v>0.25827744935999997</v>
      </c>
      <c r="M71" s="1">
        <f>'DATOS MENSUALES'!F653</f>
        <v>0.0686050838</v>
      </c>
      <c r="N71" s="1">
        <f t="shared" si="12"/>
        <v>15.329160998539999</v>
      </c>
      <c r="O71" s="10"/>
      <c r="P71" s="60">
        <f t="shared" si="13"/>
        <v>0.0010210359992353839</v>
      </c>
      <c r="Q71" s="60">
        <f t="shared" si="14"/>
        <v>-0.4041803000472951</v>
      </c>
      <c r="R71" s="60">
        <f t="shared" si="15"/>
        <v>-11.630516620097731</v>
      </c>
      <c r="S71" s="60">
        <f t="shared" si="16"/>
        <v>-9.400842788021104E-05</v>
      </c>
      <c r="T71" s="60">
        <f t="shared" si="17"/>
        <v>-28.1209749670608</v>
      </c>
      <c r="U71" s="60">
        <f t="shared" si="18"/>
        <v>-28.22668598706093</v>
      </c>
      <c r="V71" s="60">
        <f t="shared" si="19"/>
        <v>-48.37558984860004</v>
      </c>
      <c r="W71" s="60">
        <f t="shared" si="20"/>
        <v>-7.4616166207943</v>
      </c>
      <c r="X71" s="60">
        <f t="shared" si="21"/>
        <v>-2.325505516845542</v>
      </c>
      <c r="Y71" s="60">
        <f t="shared" si="22"/>
        <v>-0.021643066402161563</v>
      </c>
      <c r="Z71" s="60">
        <f t="shared" si="23"/>
        <v>-0.008167494819378934</v>
      </c>
      <c r="AA71" s="60">
        <f t="shared" si="24"/>
        <v>-0.24302915087646632</v>
      </c>
      <c r="AB71" s="60">
        <f t="shared" si="25"/>
        <v>-4967.2204685021225</v>
      </c>
    </row>
    <row r="72" spans="1:28" ht="12.75">
      <c r="A72" s="12" t="s">
        <v>82</v>
      </c>
      <c r="B72" s="1">
        <f>'DATOS MENSUALES'!F654</f>
        <v>0.5642053844</v>
      </c>
      <c r="C72" s="1">
        <f>'DATOS MENSUALES'!F655</f>
        <v>1.70659137728</v>
      </c>
      <c r="D72" s="1">
        <f>'DATOS MENSUALES'!F656</f>
        <v>0.862946842</v>
      </c>
      <c r="E72" s="1">
        <f>'DATOS MENSUALES'!F657</f>
        <v>2.13104004048</v>
      </c>
      <c r="F72" s="1">
        <f>'DATOS MENSUALES'!F658</f>
        <v>3.87477675446</v>
      </c>
      <c r="G72" s="1">
        <f>'DATOS MENSUALES'!F659</f>
        <v>1.29142118934</v>
      </c>
      <c r="H72" s="1">
        <f>'DATOS MENSUALES'!F660</f>
        <v>0.43054740696</v>
      </c>
      <c r="I72" s="1">
        <f>'DATOS MENSUALES'!F661</f>
        <v>1.59539260482</v>
      </c>
      <c r="J72" s="1">
        <f>'DATOS MENSUALES'!F662</f>
        <v>0.36499544224</v>
      </c>
      <c r="K72" s="1">
        <f>'DATOS MENSUALES'!F663</f>
        <v>0.14000000028</v>
      </c>
      <c r="L72" s="1">
        <f>'DATOS MENSUALES'!F664</f>
        <v>0.3084126982</v>
      </c>
      <c r="M72" s="1">
        <f>'DATOS MENSUALES'!F665</f>
        <v>0.24348908052</v>
      </c>
      <c r="N72" s="1">
        <f t="shared" si="12"/>
        <v>13.51381882098</v>
      </c>
      <c r="O72" s="10"/>
      <c r="P72" s="60">
        <f t="shared" si="13"/>
        <v>-0.08283271480066506</v>
      </c>
      <c r="Q72" s="60">
        <f t="shared" si="14"/>
        <v>-0.10295498771332488</v>
      </c>
      <c r="R72" s="60">
        <f t="shared" si="15"/>
        <v>-19.076498406310773</v>
      </c>
      <c r="S72" s="60">
        <f t="shared" si="16"/>
        <v>-34.536463352199725</v>
      </c>
      <c r="T72" s="60">
        <f t="shared" si="17"/>
        <v>-6.291999332797521</v>
      </c>
      <c r="U72" s="60">
        <f t="shared" si="18"/>
        <v>-35.263538634391374</v>
      </c>
      <c r="V72" s="60">
        <f t="shared" si="19"/>
        <v>-39.77127730009764</v>
      </c>
      <c r="W72" s="60">
        <f t="shared" si="20"/>
        <v>-3.15744638074219</v>
      </c>
      <c r="X72" s="60">
        <f t="shared" si="21"/>
        <v>-1.2088856627040854</v>
      </c>
      <c r="Y72" s="60">
        <f t="shared" si="22"/>
        <v>-0.05187795550558141</v>
      </c>
      <c r="Z72" s="60">
        <f t="shared" si="23"/>
        <v>-0.0034601426631517937</v>
      </c>
      <c r="AA72" s="60">
        <f t="shared" si="24"/>
        <v>-0.0906193453944817</v>
      </c>
      <c r="AB72" s="60">
        <f t="shared" si="25"/>
        <v>-6727.348032645989</v>
      </c>
    </row>
    <row r="73" spans="1:28" ht="12.75">
      <c r="A73" s="12" t="s">
        <v>83</v>
      </c>
      <c r="B73" s="1">
        <f>'DATOS MENSUALES'!F666</f>
        <v>0.4599788808</v>
      </c>
      <c r="C73" s="1">
        <f>'DATOS MENSUALES'!F667</f>
        <v>0.76997480361</v>
      </c>
      <c r="D73" s="1">
        <f>'DATOS MENSUALES'!F668</f>
        <v>3.48693840873</v>
      </c>
      <c r="E73" s="1">
        <f>'DATOS MENSUALES'!F669</f>
        <v>12.9704327249</v>
      </c>
      <c r="F73" s="1">
        <f>'DATOS MENSUALES'!F670</f>
        <v>4.13456116533</v>
      </c>
      <c r="G73" s="1">
        <f>'DATOS MENSUALES'!F671</f>
        <v>2.54635518381</v>
      </c>
      <c r="H73" s="1">
        <f>'DATOS MENSUALES'!F672</f>
        <v>4.31613002842</v>
      </c>
      <c r="I73" s="1">
        <f>'DATOS MENSUALES'!F673</f>
        <v>4.2716532655</v>
      </c>
      <c r="J73" s="1">
        <f>'DATOS MENSUALES'!F674</f>
        <v>0.30784780125</v>
      </c>
      <c r="K73" s="1">
        <f>'DATOS MENSUALES'!F675</f>
        <v>0.32109628056</v>
      </c>
      <c r="L73" s="1">
        <f>'DATOS MENSUALES'!F676</f>
        <v>0.22841739096</v>
      </c>
      <c r="M73" s="1">
        <f>'DATOS MENSUALES'!F677</f>
        <v>0.42227893675000006</v>
      </c>
      <c r="N73" s="1">
        <f t="shared" si="12"/>
        <v>34.23566487061999</v>
      </c>
      <c r="O73" s="10"/>
      <c r="P73" s="60">
        <f t="shared" si="13"/>
        <v>-0.15758678162340994</v>
      </c>
      <c r="Q73" s="60">
        <f t="shared" si="14"/>
        <v>-2.77530046109541</v>
      </c>
      <c r="R73" s="60">
        <f t="shared" si="15"/>
        <v>-0.00011049862964963564</v>
      </c>
      <c r="S73" s="60">
        <f t="shared" si="16"/>
        <v>436.00769912196444</v>
      </c>
      <c r="T73" s="60">
        <f t="shared" si="17"/>
        <v>-3.9920460670610276</v>
      </c>
      <c r="U73" s="60">
        <f t="shared" si="18"/>
        <v>-8.29542550348218</v>
      </c>
      <c r="V73" s="60">
        <f t="shared" si="19"/>
        <v>0.10526215580700847</v>
      </c>
      <c r="W73" s="60">
        <f t="shared" si="20"/>
        <v>1.7680901361731887</v>
      </c>
      <c r="X73" s="60">
        <f t="shared" si="21"/>
        <v>-1.4140646843634532</v>
      </c>
      <c r="Y73" s="60">
        <f t="shared" si="22"/>
        <v>-0.007062703385266969</v>
      </c>
      <c r="Z73" s="60">
        <f t="shared" si="23"/>
        <v>-0.012365848528746283</v>
      </c>
      <c r="AA73" s="60">
        <f t="shared" si="24"/>
        <v>-0.01976539975386788</v>
      </c>
      <c r="AB73" s="60">
        <f t="shared" si="25"/>
        <v>6.272203940218327</v>
      </c>
    </row>
    <row r="74" spans="1:28" s="24" customFormat="1" ht="12.75">
      <c r="A74" s="21" t="s">
        <v>84</v>
      </c>
      <c r="B74" s="22">
        <f>'DATOS MENSUALES'!F678</f>
        <v>0.25025623662</v>
      </c>
      <c r="C74" s="22">
        <f>'DATOS MENSUALES'!F679</f>
        <v>0.8195256645</v>
      </c>
      <c r="D74" s="22">
        <f>'DATOS MENSUALES'!F680</f>
        <v>4.62793412864</v>
      </c>
      <c r="E74" s="22">
        <f>'DATOS MENSUALES'!F681</f>
        <v>9.90803673854</v>
      </c>
      <c r="F74" s="22">
        <f>'DATOS MENSUALES'!F682</f>
        <v>1.97331485596</v>
      </c>
      <c r="G74" s="22">
        <f>'DATOS MENSUALES'!F683</f>
        <v>0.7322911598</v>
      </c>
      <c r="H74" s="22">
        <f>'DATOS MENSUALES'!F684</f>
        <v>1.7837977300799999</v>
      </c>
      <c r="I74" s="22">
        <f>'DATOS MENSUALES'!F685</f>
        <v>2.25487912085</v>
      </c>
      <c r="J74" s="22">
        <f>'DATOS MENSUALES'!F686</f>
        <v>1.95797871056</v>
      </c>
      <c r="K74" s="22">
        <f>'DATOS MENSUALES'!F687</f>
        <v>0.67759095111</v>
      </c>
      <c r="L74" s="22">
        <f>'DATOS MENSUALES'!F688</f>
        <v>0.44445745541000004</v>
      </c>
      <c r="M74" s="22">
        <f>'DATOS MENSUALES'!F689</f>
        <v>0.2573178685</v>
      </c>
      <c r="N74" s="22">
        <f t="shared" si="12"/>
        <v>25.687380620569996</v>
      </c>
      <c r="O74" s="23"/>
      <c r="P74" s="60">
        <f t="shared" si="13"/>
        <v>-0.42164379003901936</v>
      </c>
      <c r="Q74" s="60">
        <f t="shared" si="14"/>
        <v>-2.491959535225445</v>
      </c>
      <c r="R74" s="60">
        <f t="shared" si="15"/>
        <v>1.3057844448347768</v>
      </c>
      <c r="S74" s="60">
        <f t="shared" si="16"/>
        <v>92.3720828980076</v>
      </c>
      <c r="T74" s="60">
        <f t="shared" si="17"/>
        <v>-52.63295761808869</v>
      </c>
      <c r="U74" s="60">
        <f t="shared" si="18"/>
        <v>-56.5517288087355</v>
      </c>
      <c r="V74" s="60">
        <f t="shared" si="19"/>
        <v>-8.743988066332356</v>
      </c>
      <c r="W74" s="60">
        <f t="shared" si="20"/>
        <v>-0.5266623421268946</v>
      </c>
      <c r="X74" s="60">
        <f t="shared" si="21"/>
        <v>0.14695408158047327</v>
      </c>
      <c r="Y74" s="60">
        <f t="shared" si="22"/>
        <v>0.004462141428677164</v>
      </c>
      <c r="Z74" s="60">
        <f t="shared" si="23"/>
        <v>-3.5160756788108517E-06</v>
      </c>
      <c r="AA74" s="60">
        <f t="shared" si="24"/>
        <v>-0.0825045084825362</v>
      </c>
      <c r="AB74" s="60">
        <f t="shared" si="25"/>
        <v>-301.31410222900166</v>
      </c>
    </row>
    <row r="75" spans="1:28" s="24" customFormat="1" ht="12.75">
      <c r="A75" s="21" t="s">
        <v>85</v>
      </c>
      <c r="B75" s="22">
        <f>'DATOS MENSUALES'!F690</f>
        <v>1.03808928142</v>
      </c>
      <c r="C75" s="22">
        <f>'DATOS MENSUALES'!F691</f>
        <v>8.86298379954</v>
      </c>
      <c r="D75" s="22">
        <f>'DATOS MENSUALES'!F692</f>
        <v>16.0702373988</v>
      </c>
      <c r="E75" s="22">
        <f>'DATOS MENSUALES'!F693</f>
        <v>5.274286018650001</v>
      </c>
      <c r="F75" s="22">
        <f>'DATOS MENSUALES'!F694</f>
        <v>2.7775437883</v>
      </c>
      <c r="G75" s="22">
        <f>'DATOS MENSUALES'!F695</f>
        <v>1.50856085014</v>
      </c>
      <c r="H75" s="22">
        <f>'DATOS MENSUALES'!F696</f>
        <v>3.5961844640700003</v>
      </c>
      <c r="I75" s="22">
        <f>'DATOS MENSUALES'!F697</f>
        <v>3.66439352175</v>
      </c>
      <c r="J75" s="22">
        <f>'DATOS MENSUALES'!F698</f>
        <v>1.51829389012</v>
      </c>
      <c r="K75" s="22">
        <f>'DATOS MENSUALES'!F699</f>
        <v>0.31993594824</v>
      </c>
      <c r="L75" s="22">
        <f>'DATOS MENSUALES'!F700</f>
        <v>0.3490104488</v>
      </c>
      <c r="M75" s="22">
        <f>'DATOS MENSUALES'!F701</f>
        <v>0.7606673512</v>
      </c>
      <c r="N75" s="22">
        <f t="shared" si="12"/>
        <v>45.74018676103</v>
      </c>
      <c r="O75" s="23"/>
      <c r="P75" s="60">
        <f t="shared" si="13"/>
        <v>5.474250220254867E-05</v>
      </c>
      <c r="Q75" s="60">
        <f t="shared" si="14"/>
        <v>299.11038988796736</v>
      </c>
      <c r="R75" s="60">
        <f t="shared" si="15"/>
        <v>1969.7245409747695</v>
      </c>
      <c r="S75" s="60">
        <f t="shared" si="16"/>
        <v>-0.0014550184059909997</v>
      </c>
      <c r="T75" s="60">
        <f t="shared" si="17"/>
        <v>-25.49955553677675</v>
      </c>
      <c r="U75" s="60">
        <f t="shared" si="18"/>
        <v>-28.71210150008981</v>
      </c>
      <c r="V75" s="60">
        <f t="shared" si="19"/>
        <v>-0.015213147603617966</v>
      </c>
      <c r="W75" s="60">
        <f t="shared" si="20"/>
        <v>0.21811233454894355</v>
      </c>
      <c r="X75" s="60">
        <f t="shared" si="21"/>
        <v>0.0006820164736685442</v>
      </c>
      <c r="Y75" s="60">
        <f t="shared" si="22"/>
        <v>-0.007191619775196046</v>
      </c>
      <c r="Z75" s="60">
        <f t="shared" si="23"/>
        <v>-0.0013548508189994296</v>
      </c>
      <c r="AA75" s="60">
        <f t="shared" si="24"/>
        <v>0.0003146008286717372</v>
      </c>
      <c r="AB75" s="60">
        <f t="shared" si="25"/>
        <v>2378.5841393215605</v>
      </c>
    </row>
    <row r="76" spans="1:28" s="24" customFormat="1" ht="12.75">
      <c r="A76" s="21" t="s">
        <v>86</v>
      </c>
      <c r="B76" s="22">
        <f>'DATOS MENSUALES'!F702</f>
        <v>0.44937869794</v>
      </c>
      <c r="C76" s="22">
        <f>'DATOS MENSUALES'!F703</f>
        <v>0.6045378152</v>
      </c>
      <c r="D76" s="22">
        <f>'DATOS MENSUALES'!F704</f>
        <v>0.86122743696</v>
      </c>
      <c r="E76" s="22">
        <f>'DATOS MENSUALES'!F705</f>
        <v>1.55452282146</v>
      </c>
      <c r="F76" s="22">
        <f>'DATOS MENSUALES'!F706</f>
        <v>1.7736338040300001</v>
      </c>
      <c r="G76" s="22">
        <f>'DATOS MENSUALES'!F707</f>
        <v>3.0443069390399997</v>
      </c>
      <c r="H76" s="22">
        <f>'DATOS MENSUALES'!F708</f>
        <v>2.73155560308</v>
      </c>
      <c r="I76" s="22">
        <f>'DATOS MENSUALES'!F709</f>
        <v>4.0503383919200004</v>
      </c>
      <c r="J76" s="22">
        <f>'DATOS MENSUALES'!F710</f>
        <v>1.1285517407099999</v>
      </c>
      <c r="K76" s="22">
        <f>'DATOS MENSUALES'!F711</f>
        <v>0.571757484</v>
      </c>
      <c r="L76" s="22">
        <f>'DATOS MENSUALES'!F712</f>
        <v>0.72533125</v>
      </c>
      <c r="M76" s="22">
        <f>'DATOS MENSUALES'!F713</f>
        <v>0.81139573104</v>
      </c>
      <c r="N76" s="22">
        <f t="shared" si="12"/>
        <v>18.306537715380003</v>
      </c>
      <c r="O76" s="23"/>
      <c r="P76" s="60">
        <f t="shared" si="13"/>
        <v>-0.16704790921953228</v>
      </c>
      <c r="Q76" s="60">
        <f t="shared" si="14"/>
        <v>-3.875368271886235</v>
      </c>
      <c r="R76" s="60">
        <f t="shared" si="15"/>
        <v>-19.11334901453315</v>
      </c>
      <c r="S76" s="60">
        <f t="shared" si="16"/>
        <v>-56.3174812668809</v>
      </c>
      <c r="T76" s="60">
        <f t="shared" si="17"/>
        <v>-61.50243785318308</v>
      </c>
      <c r="U76" s="60">
        <f t="shared" si="18"/>
        <v>-3.5561454689681464</v>
      </c>
      <c r="V76" s="60">
        <f t="shared" si="19"/>
        <v>-1.3765685651165231</v>
      </c>
      <c r="W76" s="60">
        <f t="shared" si="20"/>
        <v>0.9641210457263906</v>
      </c>
      <c r="X76" s="60">
        <f t="shared" si="21"/>
        <v>-0.027466717879677558</v>
      </c>
      <c r="Y76" s="60">
        <f t="shared" si="22"/>
        <v>0.000203283000442493</v>
      </c>
      <c r="Z76" s="60">
        <f t="shared" si="23"/>
        <v>0.018750634695424276</v>
      </c>
      <c r="AA76" s="60">
        <f t="shared" si="24"/>
        <v>0.001674160720127485</v>
      </c>
      <c r="AB76" s="60">
        <f t="shared" si="25"/>
        <v>-2794.2439803287257</v>
      </c>
    </row>
    <row r="77" spans="1:28" s="24" customFormat="1" ht="12.75">
      <c r="A77" s="21" t="s">
        <v>87</v>
      </c>
      <c r="B77" s="22">
        <f>'DATOS MENSUALES'!F714</f>
        <v>0.8738764392</v>
      </c>
      <c r="C77" s="22">
        <f>'DATOS MENSUALES'!F715</f>
        <v>0.54203234214</v>
      </c>
      <c r="D77" s="22">
        <f>'DATOS MENSUALES'!F716</f>
        <v>2.53168729732</v>
      </c>
      <c r="E77" s="22">
        <f>'DATOS MENSUALES'!F717</f>
        <v>1.09902313562</v>
      </c>
      <c r="F77" s="22">
        <f>'DATOS MENSUALES'!F718</f>
        <v>1.2239024382</v>
      </c>
      <c r="G77" s="22">
        <f>'DATOS MENSUALES'!F719</f>
        <v>0.9866795262000001</v>
      </c>
      <c r="H77" s="22">
        <f>'DATOS MENSUALES'!F720</f>
        <v>4.5157052990499995</v>
      </c>
      <c r="I77" s="22">
        <f>'DATOS MENSUALES'!F721</f>
        <v>2.7783908859000004</v>
      </c>
      <c r="J77" s="22">
        <f>'DATOS MENSUALES'!F722</f>
        <v>0.46286048704</v>
      </c>
      <c r="K77" s="22">
        <f>'DATOS MENSUALES'!F723</f>
        <v>0.52001612982</v>
      </c>
      <c r="L77" s="22">
        <f>'DATOS MENSUALES'!F724</f>
        <v>0.26345303820000004</v>
      </c>
      <c r="M77" s="22">
        <f>'DATOS MENSUALES'!F725</f>
        <v>0.3168201348</v>
      </c>
      <c r="N77" s="22">
        <f t="shared" si="12"/>
        <v>16.114447153489998</v>
      </c>
      <c r="O77" s="23"/>
      <c r="P77" s="60">
        <f t="shared" si="13"/>
        <v>-0.0020119604196695558</v>
      </c>
      <c r="Q77" s="60">
        <f t="shared" si="14"/>
        <v>-4.356667897287677</v>
      </c>
      <c r="R77" s="60">
        <f t="shared" si="15"/>
        <v>-1.009744277575818</v>
      </c>
      <c r="S77" s="60">
        <f t="shared" si="16"/>
        <v>-78.87512680273016</v>
      </c>
      <c r="T77" s="60">
        <f t="shared" si="17"/>
        <v>-90.94329054236485</v>
      </c>
      <c r="U77" s="60">
        <f t="shared" si="18"/>
        <v>-46.03658341030702</v>
      </c>
      <c r="V77" s="60">
        <f t="shared" si="19"/>
        <v>0.30310824437155104</v>
      </c>
      <c r="W77" s="60">
        <f t="shared" si="20"/>
        <v>-0.022919157758154188</v>
      </c>
      <c r="X77" s="60">
        <f t="shared" si="21"/>
        <v>-0.9053816342565704</v>
      </c>
      <c r="Y77" s="60">
        <f t="shared" si="22"/>
        <v>3.5148485275104335E-07</v>
      </c>
      <c r="Z77" s="60">
        <f t="shared" si="23"/>
        <v>-0.007553830073979247</v>
      </c>
      <c r="AA77" s="60">
        <f t="shared" si="24"/>
        <v>-0.053087445973873444</v>
      </c>
      <c r="AB77" s="60">
        <f t="shared" si="25"/>
        <v>-4312.45869548597</v>
      </c>
    </row>
    <row r="78" spans="1:28" s="24" customFormat="1" ht="12.75">
      <c r="A78" s="21" t="s">
        <v>88</v>
      </c>
      <c r="B78" s="22">
        <f>'DATOS MENSUALES'!F726</f>
        <v>0.59636172955</v>
      </c>
      <c r="C78" s="22">
        <f>'DATOS MENSUALES'!F727</f>
        <v>1.6376583808</v>
      </c>
      <c r="D78" s="22">
        <f>'DATOS MENSUALES'!F728</f>
        <v>4.4268844435</v>
      </c>
      <c r="E78" s="22">
        <f>'DATOS MENSUALES'!F729</f>
        <v>13.37064009181</v>
      </c>
      <c r="F78" s="22">
        <f>'DATOS MENSUALES'!F730</f>
        <v>4.62966730736</v>
      </c>
      <c r="G78" s="22">
        <f>'DATOS MENSUALES'!F731</f>
        <v>8.02354507122</v>
      </c>
      <c r="H78" s="22">
        <f>'DATOS MENSUALES'!F732</f>
        <v>1.31764626396</v>
      </c>
      <c r="I78" s="22">
        <f>'DATOS MENSUALES'!F733</f>
        <v>1.00294693666</v>
      </c>
      <c r="J78" s="22">
        <f>'DATOS MENSUALES'!F734</f>
        <v>0.4255231102</v>
      </c>
      <c r="K78" s="22">
        <f>'DATOS MENSUALES'!F735</f>
        <v>0.46055555565</v>
      </c>
      <c r="L78" s="22">
        <f>'DATOS MENSUALES'!F736</f>
        <v>0.27521568558</v>
      </c>
      <c r="M78" s="22">
        <f>'DATOS MENSUALES'!F737</f>
        <v>0.359639232</v>
      </c>
      <c r="N78" s="22">
        <f t="shared" si="12"/>
        <v>36.526283808289996</v>
      </c>
      <c r="O78" s="23"/>
      <c r="P78" s="60">
        <f t="shared" si="13"/>
        <v>-0.06582058032207082</v>
      </c>
      <c r="Q78" s="60">
        <f t="shared" si="14"/>
        <v>-0.15539072037554116</v>
      </c>
      <c r="R78" s="60">
        <f t="shared" si="15"/>
        <v>0.7096357314282074</v>
      </c>
      <c r="S78" s="60">
        <f t="shared" si="16"/>
        <v>508.7502969326824</v>
      </c>
      <c r="T78" s="60">
        <f t="shared" si="17"/>
        <v>-1.2994610435149228</v>
      </c>
      <c r="U78" s="60">
        <f t="shared" si="18"/>
        <v>41.16612176413054</v>
      </c>
      <c r="V78" s="60">
        <f t="shared" si="19"/>
        <v>-16.123753378778776</v>
      </c>
      <c r="W78" s="60">
        <f t="shared" si="20"/>
        <v>-8.735414747703716</v>
      </c>
      <c r="X78" s="60">
        <f t="shared" si="21"/>
        <v>-1.0143097683595572</v>
      </c>
      <c r="Y78" s="60">
        <f t="shared" si="22"/>
        <v>-0.00014390520309791495</v>
      </c>
      <c r="Z78" s="60">
        <f t="shared" si="23"/>
        <v>-0.006275109640636902</v>
      </c>
      <c r="AA78" s="60">
        <f t="shared" si="24"/>
        <v>-0.03693134359686883</v>
      </c>
      <c r="AB78" s="60">
        <f t="shared" si="25"/>
        <v>70.69159140842906</v>
      </c>
    </row>
    <row r="79" spans="1:28" s="24" customFormat="1" ht="12.75">
      <c r="A79" s="21" t="s">
        <v>89</v>
      </c>
      <c r="B79" s="22">
        <f>'DATOS MENSUALES'!F738</f>
        <v>0.53509127805</v>
      </c>
      <c r="C79" s="22">
        <f>'DATOS MENSUALES'!F739</f>
        <v>0.14651685432</v>
      </c>
      <c r="D79" s="22">
        <f>'DATOS MENSUALES'!F740</f>
        <v>0.11163108481999999</v>
      </c>
      <c r="E79" s="22">
        <f>'DATOS MENSUALES'!F741</f>
        <v>0.60800922897</v>
      </c>
      <c r="F79" s="22">
        <f>'DATOS MENSUALES'!F742</f>
        <v>0.47055458502</v>
      </c>
      <c r="G79" s="22">
        <f>'DATOS MENSUALES'!F743</f>
        <v>0.70012302402</v>
      </c>
      <c r="H79" s="22">
        <f>'DATOS MENSUALES'!F744</f>
        <v>1.3246363451999998</v>
      </c>
      <c r="I79" s="22">
        <f>'DATOS MENSUALES'!F745</f>
        <v>1.46558516655</v>
      </c>
      <c r="J79" s="22">
        <f>'DATOS MENSUALES'!F746</f>
        <v>1.00588235212</v>
      </c>
      <c r="K79" s="22">
        <f>'DATOS MENSUALES'!F747</f>
        <v>0.27147436008</v>
      </c>
      <c r="L79" s="22">
        <f>'DATOS MENSUALES'!F748</f>
        <v>0.41756567497999997</v>
      </c>
      <c r="M79" s="22">
        <f>'DATOS MENSUALES'!F749</f>
        <v>0.55640564784</v>
      </c>
      <c r="N79" s="22">
        <f t="shared" si="12"/>
        <v>7.61347560197</v>
      </c>
      <c r="O79" s="23"/>
      <c r="P79" s="60">
        <f t="shared" si="13"/>
        <v>-0.1005627372374643</v>
      </c>
      <c r="Q79" s="60">
        <f t="shared" si="14"/>
        <v>-8.350119503408363</v>
      </c>
      <c r="R79" s="60">
        <f t="shared" si="15"/>
        <v>-40.11737656474372</v>
      </c>
      <c r="S79" s="60">
        <f t="shared" si="16"/>
        <v>-109.18741095069024</v>
      </c>
      <c r="T79" s="60">
        <f t="shared" si="17"/>
        <v>-144.73246125246985</v>
      </c>
      <c r="U79" s="60">
        <f t="shared" si="18"/>
        <v>-57.985497154443856</v>
      </c>
      <c r="V79" s="60">
        <f t="shared" si="19"/>
        <v>-15.99028490157276</v>
      </c>
      <c r="W79" s="60">
        <f t="shared" si="20"/>
        <v>-4.0719231535146045</v>
      </c>
      <c r="X79" s="60">
        <f t="shared" si="21"/>
        <v>-0.07643453309945726</v>
      </c>
      <c r="Y79" s="60">
        <f t="shared" si="22"/>
        <v>-0.014082114916789415</v>
      </c>
      <c r="Z79" s="60">
        <f t="shared" si="23"/>
        <v>-7.460748219248077E-05</v>
      </c>
      <c r="AA79" s="60">
        <f t="shared" si="24"/>
        <v>-0.002529327622964022</v>
      </c>
      <c r="AB79" s="60">
        <f t="shared" si="25"/>
        <v>-15212.42571441889</v>
      </c>
    </row>
    <row r="80" spans="1:28" s="24" customFormat="1" ht="12.75">
      <c r="A80" s="21" t="s">
        <v>90</v>
      </c>
      <c r="B80" s="22">
        <f>'DATOS MENSUALES'!F750</f>
        <v>0.6626955324</v>
      </c>
      <c r="C80" s="22">
        <f>'DATOS MENSUALES'!F751</f>
        <v>1.97158315639</v>
      </c>
      <c r="D80" s="22">
        <f>'DATOS MENSUALES'!F752</f>
        <v>3.2048177715</v>
      </c>
      <c r="E80" s="22">
        <f>'DATOS MENSUALES'!F753</f>
        <v>11.8686187176</v>
      </c>
      <c r="F80" s="22">
        <f>'DATOS MENSUALES'!F754</f>
        <v>2.8204265581100003</v>
      </c>
      <c r="G80" s="22">
        <f>'DATOS MENSUALES'!F755</f>
        <v>3.74171923888</v>
      </c>
      <c r="H80" s="22">
        <f>'DATOS MENSUALES'!F756</f>
        <v>3.70392336</v>
      </c>
      <c r="I80" s="22">
        <f>'DATOS MENSUALES'!F757</f>
        <v>3.47827852329</v>
      </c>
      <c r="J80" s="22">
        <f>'DATOS MENSUALES'!F758</f>
        <v>0.70794319548</v>
      </c>
      <c r="K80" s="22">
        <f>'DATOS MENSUALES'!F759</f>
        <v>0.27369621488999996</v>
      </c>
      <c r="L80" s="22">
        <f>'DATOS MENSUALES'!F760</f>
        <v>0.38256100909</v>
      </c>
      <c r="M80" s="22">
        <f>'DATOS MENSUALES'!F761</f>
        <v>0.71133220671</v>
      </c>
      <c r="N80" s="22">
        <f t="shared" si="12"/>
        <v>33.527595484340004</v>
      </c>
      <c r="O80" s="23"/>
      <c r="P80" s="60">
        <f t="shared" si="13"/>
        <v>-0.03841728047147754</v>
      </c>
      <c r="Q80" s="60">
        <f t="shared" si="14"/>
        <v>-0.008451610123873105</v>
      </c>
      <c r="R80" s="60">
        <f t="shared" si="15"/>
        <v>-0.03597200909473478</v>
      </c>
      <c r="S80" s="60">
        <f t="shared" si="16"/>
        <v>272.22594409148815</v>
      </c>
      <c r="T80" s="60">
        <f t="shared" si="17"/>
        <v>-24.4011827577633</v>
      </c>
      <c r="U80" s="60">
        <f t="shared" si="18"/>
        <v>-0.5696357114437066</v>
      </c>
      <c r="V80" s="60">
        <f t="shared" si="19"/>
        <v>-0.002746645145534282</v>
      </c>
      <c r="W80" s="60">
        <f t="shared" si="20"/>
        <v>0.07190542115242647</v>
      </c>
      <c r="X80" s="60">
        <f t="shared" si="21"/>
        <v>-0.3768790732801611</v>
      </c>
      <c r="Y80" s="60">
        <f t="shared" si="22"/>
        <v>-0.013696979437213364</v>
      </c>
      <c r="Z80" s="60">
        <f t="shared" si="23"/>
        <v>-0.0004583603972959459</v>
      </c>
      <c r="AA80" s="60">
        <f t="shared" si="24"/>
        <v>6.515128957127461E-06</v>
      </c>
      <c r="AB80" s="60">
        <f t="shared" si="25"/>
        <v>1.466487904923971</v>
      </c>
    </row>
    <row r="81" spans="1:28" s="24" customFormat="1" ht="12.75">
      <c r="A81" s="21" t="s">
        <v>91</v>
      </c>
      <c r="B81" s="22">
        <f>'DATOS MENSUALES'!F762</f>
        <v>0.6692804307</v>
      </c>
      <c r="C81" s="22">
        <f>'DATOS MENSUALES'!F763</f>
        <v>1.3062396223200001</v>
      </c>
      <c r="D81" s="22">
        <f>'DATOS MENSUALES'!F764</f>
        <v>4.16615893659</v>
      </c>
      <c r="E81" s="22">
        <f>'DATOS MENSUALES'!F765</f>
        <v>4.07050578408</v>
      </c>
      <c r="F81" s="22">
        <f>'DATOS MENSUALES'!F766</f>
        <v>3.10233068744</v>
      </c>
      <c r="G81" s="22">
        <f>'DATOS MENSUALES'!F767</f>
        <v>3.9801335379500005</v>
      </c>
      <c r="H81" s="22">
        <f>'DATOS MENSUALES'!F768</f>
        <v>3.36843231192</v>
      </c>
      <c r="I81" s="22">
        <f>'DATOS MENSUALES'!F769</f>
        <v>6.13525608458</v>
      </c>
      <c r="J81" s="22">
        <f>'DATOS MENSUALES'!F770</f>
        <v>0.49741810404</v>
      </c>
      <c r="K81" s="22">
        <f>'DATOS MENSUALES'!F771</f>
        <v>0.0355040556</v>
      </c>
      <c r="L81" s="22">
        <f>'DATOS MENSUALES'!F772</f>
        <v>0.3711209184</v>
      </c>
      <c r="M81" s="22">
        <f>'DATOS MENSUALES'!F773</f>
        <v>0.2009012871</v>
      </c>
      <c r="N81" s="22">
        <f t="shared" si="12"/>
        <v>27.90328176072</v>
      </c>
      <c r="O81" s="23"/>
      <c r="P81" s="60">
        <f t="shared" si="13"/>
        <v>-0.03621172245159077</v>
      </c>
      <c r="Q81" s="60">
        <f t="shared" si="14"/>
        <v>-0.6563216261583941</v>
      </c>
      <c r="R81" s="60">
        <f t="shared" si="15"/>
        <v>0.25151925162856203</v>
      </c>
      <c r="S81" s="60">
        <f t="shared" si="16"/>
        <v>-2.284820440277543</v>
      </c>
      <c r="T81" s="60">
        <f t="shared" si="17"/>
        <v>-17.955473900401664</v>
      </c>
      <c r="U81" s="60">
        <f t="shared" si="18"/>
        <v>-0.20594706181071298</v>
      </c>
      <c r="V81" s="60">
        <f t="shared" si="19"/>
        <v>-0.10753510250901718</v>
      </c>
      <c r="W81" s="60">
        <f t="shared" si="20"/>
        <v>29.01402676644495</v>
      </c>
      <c r="X81" s="60">
        <f t="shared" si="21"/>
        <v>-0.8117807304531374</v>
      </c>
      <c r="Y81" s="60">
        <f t="shared" si="22"/>
        <v>-0.10884208582286327</v>
      </c>
      <c r="Z81" s="60">
        <f t="shared" si="23"/>
        <v>-0.000694157725599172</v>
      </c>
      <c r="AA81" s="60">
        <f t="shared" si="24"/>
        <v>-0.11891685849130165</v>
      </c>
      <c r="AB81" s="60">
        <f t="shared" si="25"/>
        <v>-90.40933947292585</v>
      </c>
    </row>
    <row r="82" spans="1:28" s="24" customFormat="1" ht="12.75">
      <c r="A82" s="21" t="s">
        <v>92</v>
      </c>
      <c r="B82" s="22">
        <f>'DATOS MENSUALES'!F774</f>
        <v>0.7114614047100001</v>
      </c>
      <c r="C82" s="22">
        <f>'DATOS MENSUALES'!F775</f>
        <v>0.57799440732</v>
      </c>
      <c r="D82" s="22">
        <f>'DATOS MENSUALES'!F776</f>
        <v>0.857685008</v>
      </c>
      <c r="E82" s="22">
        <f>'DATOS MENSUALES'!F777</f>
        <v>0.3468467663</v>
      </c>
      <c r="F82" s="22">
        <f>'DATOS MENSUALES'!F778</f>
        <v>0.7450416366500001</v>
      </c>
      <c r="G82" s="22">
        <f>'DATOS MENSUALES'!F779</f>
        <v>1.43253752032</v>
      </c>
      <c r="H82" s="22">
        <f>'DATOS MENSUALES'!F780</f>
        <v>1.66374275879</v>
      </c>
      <c r="I82" s="22">
        <f>'DATOS MENSUALES'!F781</f>
        <v>1.16077562352</v>
      </c>
      <c r="J82" s="22">
        <f>'DATOS MENSUALES'!F782</f>
        <v>0.29949814029</v>
      </c>
      <c r="K82" s="22">
        <f>'DATOS MENSUALES'!F783</f>
        <v>0.1684813764</v>
      </c>
      <c r="L82" s="22">
        <f>'DATOS MENSUALES'!F784</f>
        <v>0.39050847503999997</v>
      </c>
      <c r="M82" s="22">
        <f>'DATOS MENSUALES'!F785</f>
        <v>0.19822141585</v>
      </c>
      <c r="N82" s="22">
        <f t="shared" si="12"/>
        <v>8.55279453319</v>
      </c>
      <c r="O82" s="23"/>
      <c r="P82" s="60">
        <f t="shared" si="13"/>
        <v>-0.024051926218441995</v>
      </c>
      <c r="Q82" s="60">
        <f t="shared" si="14"/>
        <v>-4.075172611081101</v>
      </c>
      <c r="R82" s="60">
        <f t="shared" si="15"/>
        <v>-19.189420554583588</v>
      </c>
      <c r="S82" s="60">
        <f t="shared" si="16"/>
        <v>-128.0815918718377</v>
      </c>
      <c r="T82" s="60">
        <f t="shared" si="17"/>
        <v>-123.19879963372406</v>
      </c>
      <c r="U82" s="60">
        <f t="shared" si="18"/>
        <v>-30.904144684017766</v>
      </c>
      <c r="V82" s="60">
        <f t="shared" si="19"/>
        <v>-10.363448361197877</v>
      </c>
      <c r="W82" s="60">
        <f t="shared" si="20"/>
        <v>-6.877084362743524</v>
      </c>
      <c r="X82" s="60">
        <f t="shared" si="21"/>
        <v>-1.4458575476036462</v>
      </c>
      <c r="Y82" s="60">
        <f t="shared" si="22"/>
        <v>-0.040877336743209695</v>
      </c>
      <c r="Z82" s="60">
        <f t="shared" si="23"/>
        <v>-0.0003307297798998631</v>
      </c>
      <c r="AA82" s="60">
        <f t="shared" si="24"/>
        <v>-0.12087162726329069</v>
      </c>
      <c r="AB82" s="60">
        <f t="shared" si="25"/>
        <v>-13547.10147498905</v>
      </c>
    </row>
    <row r="83" spans="1:28" s="24" customFormat="1" ht="12.75">
      <c r="A83" s="21" t="s">
        <v>93</v>
      </c>
      <c r="B83" s="22">
        <f>'DATOS MENSUALES'!F786</f>
        <v>0.6636166265500001</v>
      </c>
      <c r="C83" s="22">
        <f>'DATOS MENSUALES'!F787</f>
        <v>0.8690800417200001</v>
      </c>
      <c r="D83" s="22">
        <f>'DATOS MENSUALES'!F788</f>
        <v>1.6277183317600001</v>
      </c>
      <c r="E83" s="22">
        <f>'DATOS MENSUALES'!F789</f>
        <v>1.0481165783500002</v>
      </c>
      <c r="F83" s="22">
        <f>'DATOS MENSUALES'!F790</f>
        <v>0.9349153008</v>
      </c>
      <c r="G83" s="22">
        <f>'DATOS MENSUALES'!F791</f>
        <v>4.13021126016</v>
      </c>
      <c r="H83" s="22">
        <f>'DATOS MENSUALES'!F792</f>
        <v>2.6506688710699997</v>
      </c>
      <c r="I83" s="22">
        <f>'DATOS MENSUALES'!F793</f>
        <v>1.02077155904</v>
      </c>
      <c r="J83" s="22">
        <f>'DATOS MENSUALES'!F794</f>
        <v>1.0057211555999999</v>
      </c>
      <c r="K83" s="22">
        <f>'DATOS MENSUALES'!F795</f>
        <v>0.43072471792</v>
      </c>
      <c r="L83" s="22">
        <f>'DATOS MENSUALES'!F796</f>
        <v>0.25354747278</v>
      </c>
      <c r="M83" s="22">
        <f>'DATOS MENSUALES'!F797</f>
        <v>0.38033749079999996</v>
      </c>
      <c r="N83" s="22">
        <f>SUM(B83:M83)</f>
        <v>15.01542940655</v>
      </c>
      <c r="O83" s="23"/>
      <c r="P83" s="60">
        <f aca="true" t="shared" si="26" ref="P83:AB83">(B83-B$6)^3</f>
        <v>-0.03810352573727144</v>
      </c>
      <c r="Q83" s="60">
        <f t="shared" si="26"/>
        <v>-2.228573182754558</v>
      </c>
      <c r="R83" s="60">
        <f t="shared" si="26"/>
        <v>-6.937343497316601</v>
      </c>
      <c r="S83" s="60">
        <f t="shared" si="26"/>
        <v>-81.71740567708221</v>
      </c>
      <c r="T83" s="60">
        <f t="shared" si="26"/>
        <v>-109.62673043466638</v>
      </c>
      <c r="U83" s="60">
        <f t="shared" si="26"/>
        <v>-0.08545478893833167</v>
      </c>
      <c r="V83" s="60">
        <f t="shared" si="26"/>
        <v>-1.6992149962058616</v>
      </c>
      <c r="W83" s="60">
        <f t="shared" si="26"/>
        <v>-8.510561184740832</v>
      </c>
      <c r="X83" s="60">
        <f t="shared" si="26"/>
        <v>-0.07652166321234126</v>
      </c>
      <c r="Y83" s="60">
        <f t="shared" si="26"/>
        <v>-0.0005561050035904963</v>
      </c>
      <c r="Z83" s="60">
        <f t="shared" si="26"/>
        <v>-0.008756609549307064</v>
      </c>
      <c r="AA83" s="60">
        <f t="shared" si="26"/>
        <v>-0.030464198764351517</v>
      </c>
      <c r="AB83" s="60">
        <f t="shared" si="26"/>
        <v>-5246.292433223508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169.1986410296476</v>
      </c>
      <c r="Q84" s="61">
        <f t="shared" si="27"/>
        <v>1281.0936703848872</v>
      </c>
      <c r="R84" s="61">
        <f t="shared" si="27"/>
        <v>4024.2921712833477</v>
      </c>
      <c r="S84" s="61">
        <f t="shared" si="27"/>
        <v>28380.91282090292</v>
      </c>
      <c r="T84" s="61">
        <f t="shared" si="27"/>
        <v>78484.66365627578</v>
      </c>
      <c r="U84" s="61">
        <f t="shared" si="27"/>
        <v>28708.2000417459</v>
      </c>
      <c r="V84" s="61">
        <f t="shared" si="27"/>
        <v>9214.140287307611</v>
      </c>
      <c r="W84" s="61">
        <f t="shared" si="27"/>
        <v>2980.7352564841444</v>
      </c>
      <c r="X84" s="61">
        <f t="shared" si="27"/>
        <v>138.02091935553153</v>
      </c>
      <c r="Y84" s="61">
        <f t="shared" si="27"/>
        <v>2.371348461396567</v>
      </c>
      <c r="Z84" s="61">
        <f t="shared" si="27"/>
        <v>1.12710098881925</v>
      </c>
      <c r="AA84" s="61">
        <f t="shared" si="27"/>
        <v>18.928244617044346</v>
      </c>
      <c r="AB84" s="61">
        <f t="shared" si="27"/>
        <v>637158.5905068706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456 - Río Aguisejo desde límite LIC "Sierra de Ayllón" en Santibañez de Ayllón hasta Ayllón y ríos Cobos y Villacortilla.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0.041923076860000005</v>
      </c>
      <c r="C4" s="1">
        <f t="shared" si="0"/>
        <v>0.14651685432</v>
      </c>
      <c r="D4" s="1">
        <f t="shared" si="0"/>
        <v>0.11163108481999999</v>
      </c>
      <c r="E4" s="1">
        <f t="shared" si="0"/>
        <v>0.3468467663</v>
      </c>
      <c r="F4" s="1">
        <f t="shared" si="0"/>
        <v>0.47055458502</v>
      </c>
      <c r="G4" s="1">
        <f t="shared" si="0"/>
        <v>0.70012302402</v>
      </c>
      <c r="H4" s="1">
        <f t="shared" si="0"/>
        <v>0.20027270608</v>
      </c>
      <c r="I4" s="1">
        <f t="shared" si="0"/>
        <v>0.49739311740000003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7.61347560197</v>
      </c>
    </row>
    <row r="5" spans="1:14" ht="12.75">
      <c r="A5" s="13" t="s">
        <v>94</v>
      </c>
      <c r="B5" s="1">
        <f aca="true" t="shared" si="1" ref="B5:M5">MAX(B18:B43)</f>
        <v>1.22951048956</v>
      </c>
      <c r="C5" s="1">
        <f t="shared" si="1"/>
        <v>8.86298379954</v>
      </c>
      <c r="D5" s="1">
        <f t="shared" si="1"/>
        <v>16.0702373988</v>
      </c>
      <c r="E5" s="1">
        <f t="shared" si="1"/>
        <v>13.37064009181</v>
      </c>
      <c r="F5" s="1">
        <f t="shared" si="1"/>
        <v>7.92630127208</v>
      </c>
      <c r="G5" s="1">
        <f t="shared" si="1"/>
        <v>9.88274139527</v>
      </c>
      <c r="H5" s="1">
        <f t="shared" si="1"/>
        <v>8.35413880476</v>
      </c>
      <c r="I5" s="1">
        <f t="shared" si="1"/>
        <v>6.7979517109700005</v>
      </c>
      <c r="J5" s="1">
        <f t="shared" si="1"/>
        <v>4.6234404200500006</v>
      </c>
      <c r="K5" s="1">
        <f t="shared" si="1"/>
        <v>0.7764606857199999</v>
      </c>
      <c r="L5" s="1">
        <f t="shared" si="1"/>
        <v>1.35009032493</v>
      </c>
      <c r="M5" s="1">
        <f t="shared" si="1"/>
        <v>0.81139573104</v>
      </c>
      <c r="N5" s="1">
        <f>MAX(N18:N43)</f>
        <v>45.74018676103</v>
      </c>
    </row>
    <row r="6" spans="1:14" ht="12.75">
      <c r="A6" s="13" t="s">
        <v>16</v>
      </c>
      <c r="B6" s="1">
        <f aca="true" t="shared" si="2" ref="B6:M6">AVERAGE(B18:B43)</f>
        <v>0.6149377474473078</v>
      </c>
      <c r="C6" s="1">
        <f t="shared" si="2"/>
        <v>1.3258994693034616</v>
      </c>
      <c r="D6" s="1">
        <f t="shared" si="2"/>
        <v>2.8700658251923077</v>
      </c>
      <c r="E6" s="1">
        <f t="shared" si="2"/>
        <v>3.5454927096123083</v>
      </c>
      <c r="F6" s="1">
        <f t="shared" si="2"/>
        <v>2.509186981217692</v>
      </c>
      <c r="G6" s="1">
        <f t="shared" si="2"/>
        <v>2.500117007820769</v>
      </c>
      <c r="H6" s="1">
        <f t="shared" si="2"/>
        <v>3.1856788543623082</v>
      </c>
      <c r="I6" s="1">
        <f t="shared" si="2"/>
        <v>2.703880919373077</v>
      </c>
      <c r="J6" s="1">
        <f t="shared" si="2"/>
        <v>1.0349602783726923</v>
      </c>
      <c r="K6" s="1">
        <f t="shared" si="2"/>
        <v>0.35372582588384616</v>
      </c>
      <c r="L6" s="1">
        <f t="shared" si="2"/>
        <v>0.34841813060846155</v>
      </c>
      <c r="M6" s="1">
        <f t="shared" si="2"/>
        <v>0.38128967520076934</v>
      </c>
      <c r="N6" s="1">
        <f>SUM(B6:M6)</f>
        <v>21.373653424395002</v>
      </c>
    </row>
    <row r="7" spans="1:14" ht="12.75">
      <c r="A7" s="13" t="s">
        <v>17</v>
      </c>
      <c r="B7" s="1">
        <f aca="true" t="shared" si="3" ref="B7:N7">PERCENTILE(B18:B43,0.1)</f>
        <v>0.25106636085</v>
      </c>
      <c r="C7" s="1">
        <f t="shared" si="3"/>
        <v>0.25262564897</v>
      </c>
      <c r="D7" s="1">
        <f t="shared" si="3"/>
        <v>0.54699605205</v>
      </c>
      <c r="E7" s="1">
        <f t="shared" si="3"/>
        <v>0.606437848665</v>
      </c>
      <c r="F7" s="1">
        <f t="shared" si="3"/>
        <v>0.85613704435</v>
      </c>
      <c r="G7" s="1">
        <f t="shared" si="3"/>
        <v>0.80350648284</v>
      </c>
      <c r="H7" s="1">
        <f t="shared" si="3"/>
        <v>1.03520582518</v>
      </c>
      <c r="I7" s="1">
        <f t="shared" si="3"/>
        <v>0.9543746036899999</v>
      </c>
      <c r="J7" s="1">
        <f t="shared" si="3"/>
        <v>0.30367297077</v>
      </c>
      <c r="K7" s="1">
        <f t="shared" si="3"/>
        <v>0.08775202794</v>
      </c>
      <c r="L7" s="1">
        <f t="shared" si="3"/>
        <v>0.058155273845</v>
      </c>
      <c r="M7" s="1">
        <f t="shared" si="3"/>
        <v>0.10796590734</v>
      </c>
      <c r="N7" s="1">
        <f t="shared" si="3"/>
        <v>10.44089863759</v>
      </c>
    </row>
    <row r="8" spans="1:14" ht="12.75">
      <c r="A8" s="13" t="s">
        <v>18</v>
      </c>
      <c r="B8" s="1">
        <f aca="true" t="shared" si="4" ref="B8:N8">PERCENTILE(B18:B43,0.25)</f>
        <v>0.43836564896499997</v>
      </c>
      <c r="C8" s="1">
        <f t="shared" si="4"/>
        <v>0.551022858435</v>
      </c>
      <c r="D8" s="1">
        <f t="shared" si="4"/>
        <v>0.85857061524</v>
      </c>
      <c r="E8" s="1">
        <f t="shared" si="4"/>
        <v>0.9905542071425</v>
      </c>
      <c r="F8" s="1">
        <f t="shared" si="4"/>
        <v>1.04797226603</v>
      </c>
      <c r="G8" s="1">
        <f t="shared" si="4"/>
        <v>1.0537408941300002</v>
      </c>
      <c r="H8" s="1">
        <f t="shared" si="4"/>
        <v>1.36629241785</v>
      </c>
      <c r="I8" s="1">
        <f t="shared" si="4"/>
        <v>1.1214602541</v>
      </c>
      <c r="J8" s="1">
        <f t="shared" si="4"/>
        <v>0.43485745441</v>
      </c>
      <c r="K8" s="1">
        <f t="shared" si="4"/>
        <v>0.24273800691000003</v>
      </c>
      <c r="L8" s="1">
        <f t="shared" si="4"/>
        <v>0.23253440608499998</v>
      </c>
      <c r="M8" s="1">
        <f t="shared" si="4"/>
        <v>0.211548235455</v>
      </c>
      <c r="N8" s="1">
        <f t="shared" si="4"/>
        <v>15.0938623045475</v>
      </c>
    </row>
    <row r="9" spans="1:14" ht="12.75">
      <c r="A9" s="13" t="s">
        <v>19</v>
      </c>
      <c r="B9" s="1">
        <f aca="true" t="shared" si="5" ref="B9:N9">PERCENTILE(B18:B43,0.5)</f>
        <v>0.629528630975</v>
      </c>
      <c r="C9" s="1">
        <f t="shared" si="5"/>
        <v>0.80236208015</v>
      </c>
      <c r="D9" s="1">
        <f t="shared" si="5"/>
        <v>1.8431073927800001</v>
      </c>
      <c r="E9" s="1">
        <f t="shared" si="5"/>
        <v>1.70909368977</v>
      </c>
      <c r="F9" s="1">
        <f t="shared" si="5"/>
        <v>2.29791758248</v>
      </c>
      <c r="G9" s="1">
        <f t="shared" si="5"/>
        <v>1.67261225732</v>
      </c>
      <c r="H9" s="1">
        <f t="shared" si="5"/>
        <v>3.0499939575</v>
      </c>
      <c r="I9" s="1">
        <f t="shared" si="5"/>
        <v>2.5166350033750002</v>
      </c>
      <c r="J9" s="1">
        <f t="shared" si="5"/>
        <v>0.79915747664</v>
      </c>
      <c r="K9" s="1">
        <f t="shared" si="5"/>
        <v>0.32086689272</v>
      </c>
      <c r="L9" s="1">
        <f t="shared" si="5"/>
        <v>0.27164351001</v>
      </c>
      <c r="M9" s="1">
        <f t="shared" si="5"/>
        <v>0.39299510783999997</v>
      </c>
      <c r="N9" s="1">
        <f t="shared" si="5"/>
        <v>18.469841485365002</v>
      </c>
    </row>
    <row r="10" spans="1:14" ht="12.75">
      <c r="A10" s="13" t="s">
        <v>20</v>
      </c>
      <c r="B10" s="1">
        <f aca="true" t="shared" si="6" ref="B10:N10">PERCENTILE(B18:B43,0.75)</f>
        <v>0.8058759744549999</v>
      </c>
      <c r="C10" s="1">
        <f t="shared" si="6"/>
        <v>1.403495227185</v>
      </c>
      <c r="D10" s="1">
        <f t="shared" si="6"/>
        <v>3.9963538046249996</v>
      </c>
      <c r="E10" s="1">
        <f t="shared" si="6"/>
        <v>4.2096740935425006</v>
      </c>
      <c r="F10" s="1">
        <f t="shared" si="6"/>
        <v>3.62960722367</v>
      </c>
      <c r="G10" s="1">
        <f t="shared" si="6"/>
        <v>3.209519004195</v>
      </c>
      <c r="H10" s="1">
        <f t="shared" si="6"/>
        <v>4.456180745005</v>
      </c>
      <c r="I10" s="1">
        <f t="shared" si="6"/>
        <v>3.88234483416</v>
      </c>
      <c r="J10" s="1">
        <f t="shared" si="6"/>
        <v>1.1882419559925</v>
      </c>
      <c r="K10" s="1">
        <f t="shared" si="6"/>
        <v>0.5283530721675</v>
      </c>
      <c r="L10" s="1">
        <f t="shared" si="6"/>
        <v>0.40249266492</v>
      </c>
      <c r="M10" s="1">
        <f t="shared" si="6"/>
        <v>0.5400797147025</v>
      </c>
      <c r="N10" s="1">
        <f t="shared" si="6"/>
        <v>28.57393798869</v>
      </c>
    </row>
    <row r="11" spans="1:14" ht="12.75">
      <c r="A11" s="13" t="s">
        <v>21</v>
      </c>
      <c r="B11" s="1">
        <f aca="true" t="shared" si="7" ref="B11:N11">PERCENTILE(B18:B43,0.9)</f>
        <v>1.0670389153</v>
      </c>
      <c r="C11" s="1">
        <f t="shared" si="7"/>
        <v>2.372248605095</v>
      </c>
      <c r="D11" s="1">
        <f t="shared" si="7"/>
        <v>4.897493827975</v>
      </c>
      <c r="E11" s="1">
        <f t="shared" si="7"/>
        <v>10.88832772807</v>
      </c>
      <c r="F11" s="1">
        <f t="shared" si="7"/>
        <v>4.61533736893</v>
      </c>
      <c r="G11" s="1">
        <f t="shared" si="7"/>
        <v>4.055172399055</v>
      </c>
      <c r="H11" s="1">
        <f t="shared" si="7"/>
        <v>6.02943948161</v>
      </c>
      <c r="I11" s="1">
        <f t="shared" si="7"/>
        <v>4.342943814310001</v>
      </c>
      <c r="J11" s="1">
        <f t="shared" si="7"/>
        <v>1.90813823758</v>
      </c>
      <c r="K11" s="1">
        <f t="shared" si="7"/>
        <v>0.57307758451</v>
      </c>
      <c r="L11" s="1">
        <f t="shared" si="7"/>
        <v>0.63491730672</v>
      </c>
      <c r="M11" s="1">
        <f t="shared" si="7"/>
        <v>0.663060618055</v>
      </c>
      <c r="N11" s="1">
        <f t="shared" si="7"/>
        <v>33.88163017748</v>
      </c>
    </row>
    <row r="12" spans="1:14" ht="12.75">
      <c r="A12" s="13" t="s">
        <v>25</v>
      </c>
      <c r="B12" s="1">
        <f aca="true" t="shared" si="8" ref="B12:N12">STDEV(B18:B43)</f>
        <v>0.31064692078805983</v>
      </c>
      <c r="C12" s="1">
        <f t="shared" si="8"/>
        <v>1.7354281169515173</v>
      </c>
      <c r="D12" s="1">
        <f t="shared" si="8"/>
        <v>3.259803606419256</v>
      </c>
      <c r="E12" s="1">
        <f t="shared" si="8"/>
        <v>3.994767201351198</v>
      </c>
      <c r="F12" s="1">
        <f t="shared" si="8"/>
        <v>1.742881691773203</v>
      </c>
      <c r="G12" s="1">
        <f t="shared" si="8"/>
        <v>2.1981329139191064</v>
      </c>
      <c r="H12" s="1">
        <f t="shared" si="8"/>
        <v>2.0936042821748275</v>
      </c>
      <c r="I12" s="1">
        <f t="shared" si="8"/>
        <v>1.6997525871900232</v>
      </c>
      <c r="J12" s="1">
        <f t="shared" si="8"/>
        <v>0.9601194070820603</v>
      </c>
      <c r="K12" s="1">
        <f t="shared" si="8"/>
        <v>0.20552836137624597</v>
      </c>
      <c r="L12" s="1">
        <f t="shared" si="8"/>
        <v>0.28040867442351913</v>
      </c>
      <c r="M12" s="1">
        <f t="shared" si="8"/>
        <v>0.21472722631714541</v>
      </c>
      <c r="N12" s="1">
        <f t="shared" si="8"/>
        <v>9.701618920462574</v>
      </c>
    </row>
    <row r="13" spans="1:14" ht="12.75">
      <c r="A13" s="13" t="s">
        <v>127</v>
      </c>
      <c r="B13" s="1">
        <f aca="true" t="shared" si="9" ref="B13:L13">ROUND(B12/B6,2)</f>
        <v>0.51</v>
      </c>
      <c r="C13" s="1">
        <f t="shared" si="9"/>
        <v>1.31</v>
      </c>
      <c r="D13" s="1">
        <f t="shared" si="9"/>
        <v>1.14</v>
      </c>
      <c r="E13" s="1">
        <f t="shared" si="9"/>
        <v>1.13</v>
      </c>
      <c r="F13" s="1">
        <f t="shared" si="9"/>
        <v>0.69</v>
      </c>
      <c r="G13" s="1">
        <f t="shared" si="9"/>
        <v>0.88</v>
      </c>
      <c r="H13" s="1">
        <f t="shared" si="9"/>
        <v>0.66</v>
      </c>
      <c r="I13" s="1">
        <f t="shared" si="9"/>
        <v>0.63</v>
      </c>
      <c r="J13" s="1">
        <f t="shared" si="9"/>
        <v>0.93</v>
      </c>
      <c r="K13" s="1">
        <f t="shared" si="9"/>
        <v>0.58</v>
      </c>
      <c r="L13" s="1">
        <f t="shared" si="9"/>
        <v>0.8</v>
      </c>
      <c r="M13" s="1">
        <f>ROUND(M12/M6,2)</f>
        <v>0.56</v>
      </c>
      <c r="N13" s="1">
        <f>ROUND(N12/N6,2)</f>
        <v>0.45</v>
      </c>
    </row>
    <row r="14" spans="1:14" ht="12.75">
      <c r="A14" s="13" t="s">
        <v>126</v>
      </c>
      <c r="B14" s="53">
        <f>26*P44/(25*24*B12^3)</f>
        <v>0.09302541450729943</v>
      </c>
      <c r="C14" s="53">
        <f aca="true" t="shared" si="10" ref="C14:N14">26*Q44/(25*24*C12^3)</f>
        <v>3.592899653714749</v>
      </c>
      <c r="D14" s="53">
        <f t="shared" si="10"/>
        <v>2.8540324479249732</v>
      </c>
      <c r="E14" s="53">
        <f t="shared" si="10"/>
        <v>1.617916385689592</v>
      </c>
      <c r="F14" s="53">
        <f t="shared" si="10"/>
        <v>1.2682374608999791</v>
      </c>
      <c r="G14" s="53">
        <f t="shared" si="10"/>
        <v>2.206779601160231</v>
      </c>
      <c r="H14" s="53">
        <f t="shared" si="10"/>
        <v>0.6520460050079547</v>
      </c>
      <c r="I14" s="53">
        <f t="shared" si="10"/>
        <v>0.6874113926496731</v>
      </c>
      <c r="J14" s="53">
        <f t="shared" si="10"/>
        <v>2.3360079297405014</v>
      </c>
      <c r="K14" s="53">
        <f t="shared" si="10"/>
        <v>0.04565156268528909</v>
      </c>
      <c r="L14" s="53">
        <f t="shared" si="10"/>
        <v>2.009129154367768</v>
      </c>
      <c r="M14" s="53">
        <f t="shared" si="10"/>
        <v>0.226014971179905</v>
      </c>
      <c r="N14" s="53">
        <f t="shared" si="10"/>
        <v>0.7054651604274024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-0.20006891852313033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0.7469252753200001</v>
      </c>
      <c r="C18" s="1">
        <f>'DATOS MENSUALES'!F487</f>
        <v>0.77908834913</v>
      </c>
      <c r="D18" s="1">
        <f>'DATOS MENSUALES'!F488</f>
        <v>0.8067281875200001</v>
      </c>
      <c r="E18" s="1">
        <f>'DATOS MENSUALES'!F489</f>
        <v>0.85561697921</v>
      </c>
      <c r="F18" s="1">
        <f>'DATOS MENSUALES'!F490</f>
        <v>1.4762309660400001</v>
      </c>
      <c r="G18" s="1">
        <f>'DATOS MENSUALES'!F491</f>
        <v>2.44898496232</v>
      </c>
      <c r="H18" s="1">
        <f>'DATOS MENSUALES'!F492</f>
        <v>5.977852431600001</v>
      </c>
      <c r="I18" s="1">
        <f>'DATOS MENSUALES'!F493</f>
        <v>4.10276785843</v>
      </c>
      <c r="J18" s="1">
        <f>'DATOS MENSUALES'!F494</f>
        <v>1.8582977646</v>
      </c>
      <c r="K18" s="1">
        <f>'DATOS MENSUALES'!F495</f>
        <v>0.57237288146</v>
      </c>
      <c r="L18" s="1">
        <f>'DATOS MENSUALES'!F496</f>
        <v>1.35009032493</v>
      </c>
      <c r="M18" s="1">
        <f>'DATOS MENSUALES'!F497</f>
        <v>0.6147890294</v>
      </c>
      <c r="N18" s="1">
        <f aca="true" t="shared" si="11" ref="N18:N41">SUM(B18:M18)</f>
        <v>21.58974500996</v>
      </c>
      <c r="O18" s="10"/>
      <c r="P18" s="60">
        <f>(B18-B$6)^3</f>
        <v>0.0022993161185588</v>
      </c>
      <c r="Q18" s="60">
        <f aca="true" t="shared" si="12" ref="Q18:AB18">(C18-C$6)^3</f>
        <v>-0.1634978379048467</v>
      </c>
      <c r="R18" s="60">
        <f t="shared" si="12"/>
        <v>-8.784375678979245</v>
      </c>
      <c r="S18" s="60">
        <f t="shared" si="12"/>
        <v>-19.462411442914977</v>
      </c>
      <c r="T18" s="60">
        <f t="shared" si="12"/>
        <v>-1.102162135835285</v>
      </c>
      <c r="U18" s="60">
        <f t="shared" si="12"/>
        <v>-0.00013368402105503065</v>
      </c>
      <c r="V18" s="60">
        <f t="shared" si="12"/>
        <v>21.768436581542822</v>
      </c>
      <c r="W18" s="60">
        <f t="shared" si="12"/>
        <v>2.7374604036753154</v>
      </c>
      <c r="X18" s="60">
        <f t="shared" si="12"/>
        <v>0.5581278158765856</v>
      </c>
      <c r="Y18" s="60">
        <f t="shared" si="12"/>
        <v>0.010452758095834012</v>
      </c>
      <c r="Z18" s="60">
        <f t="shared" si="12"/>
        <v>1.005024976342009</v>
      </c>
      <c r="AA18" s="60">
        <f t="shared" si="12"/>
        <v>0.012730839743759164</v>
      </c>
      <c r="AB18" s="60">
        <f t="shared" si="12"/>
        <v>0.010090520484499464</v>
      </c>
    </row>
    <row r="19" spans="1:28" ht="12.75">
      <c r="A19" s="12" t="s">
        <v>69</v>
      </c>
      <c r="B19" s="1">
        <f>'DATOS MENSUALES'!F498</f>
        <v>0.26759002746</v>
      </c>
      <c r="C19" s="1">
        <f>'DATOS MENSUALES'!F499</f>
        <v>0.2177577313</v>
      </c>
      <c r="D19" s="1">
        <f>'DATOS MENSUALES'!F500</f>
        <v>3.35808728865</v>
      </c>
      <c r="E19" s="1">
        <f>'DATOS MENSUALES'!F501</f>
        <v>1.3932410182400001</v>
      </c>
      <c r="F19" s="1">
        <f>'DATOS MENSUALES'!F502</f>
        <v>1.5350438023200002</v>
      </c>
      <c r="G19" s="1">
        <f>'DATOS MENSUALES'!F503</f>
        <v>1.2491781413999998</v>
      </c>
      <c r="H19" s="1">
        <f>'DATOS MENSUALES'!F504</f>
        <v>1.4912606358</v>
      </c>
      <c r="I19" s="1">
        <f>'DATOS MENSUALES'!F505</f>
        <v>1.53283509246</v>
      </c>
      <c r="J19" s="1">
        <f>'DATOS MENSUALES'!F506</f>
        <v>1.08367616008</v>
      </c>
      <c r="K19" s="1">
        <f>'DATOS MENSUALES'!F507</f>
        <v>0.3729763769</v>
      </c>
      <c r="L19" s="1">
        <f>'DATOS MENSUALES'!F508</f>
        <v>0.24582089628</v>
      </c>
      <c r="M19" s="1">
        <f>'DATOS MENSUALES'!F509</f>
        <v>0.53469705456</v>
      </c>
      <c r="N19" s="1">
        <f t="shared" si="11"/>
        <v>13.282164225450002</v>
      </c>
      <c r="O19" s="10"/>
      <c r="P19" s="60">
        <f aca="true" t="shared" si="13" ref="P19:P43">(B19-B$6)^3</f>
        <v>-0.04190765475636412</v>
      </c>
      <c r="Q19" s="60">
        <f aca="true" t="shared" si="14" ref="Q19:Q43">(C19-C$6)^3</f>
        <v>-1.3607737987137274</v>
      </c>
      <c r="R19" s="60">
        <f aca="true" t="shared" si="15" ref="R19:R43">(D19-D$6)^3</f>
        <v>0.11622960685545158</v>
      </c>
      <c r="S19" s="60">
        <f aca="true" t="shared" si="16" ref="S19:S43">(E19-E$6)^3</f>
        <v>-9.969633043757351</v>
      </c>
      <c r="T19" s="60">
        <f aca="true" t="shared" si="17" ref="T19:T43">(F19-F$6)^3</f>
        <v>-0.9244179750563506</v>
      </c>
      <c r="U19" s="60">
        <f aca="true" t="shared" si="18" ref="U19:U43">(G19-G$6)^3</f>
        <v>-1.9575292426880226</v>
      </c>
      <c r="V19" s="60">
        <f aca="true" t="shared" si="19" ref="V19:V43">(H19-H$6)^3</f>
        <v>-4.864764678076137</v>
      </c>
      <c r="W19" s="60">
        <f aca="true" t="shared" si="20" ref="W19:W43">(I19-I$6)^3</f>
        <v>-1.6059117376041125</v>
      </c>
      <c r="X19" s="60">
        <f aca="true" t="shared" si="21" ref="X19:X43">(J19-J$6)^3</f>
        <v>0.00011561433931382183</v>
      </c>
      <c r="Y19" s="60">
        <f aca="true" t="shared" si="22" ref="Y19:Y43">(K19-K$6)^3</f>
        <v>7.133940700304698E-06</v>
      </c>
      <c r="Z19" s="60">
        <f aca="true" t="shared" si="23" ref="Z19:Z43">(L19-L$6)^3</f>
        <v>-0.0010799582376727498</v>
      </c>
      <c r="AA19" s="60">
        <f aca="true" t="shared" si="24" ref="AA19:AA43">(M19-M$6)^3</f>
        <v>0.0036102622725640637</v>
      </c>
      <c r="AB19" s="60">
        <f aca="true" t="shared" si="25" ref="AB19:AB43">(N19-N$6)^3</f>
        <v>-529.767578551626</v>
      </c>
    </row>
    <row r="20" spans="1:28" ht="12.75">
      <c r="A20" s="12" t="s">
        <v>70</v>
      </c>
      <c r="B20" s="1">
        <f>'DATOS MENSUALES'!F510</f>
        <v>0.85820551572</v>
      </c>
      <c r="C20" s="1">
        <f>'DATOS MENSUALES'!F511</f>
        <v>3.5878878931200004</v>
      </c>
      <c r="D20" s="1">
        <f>'DATOS MENSUALES'!F512</f>
        <v>3.06667976852</v>
      </c>
      <c r="E20" s="1">
        <f>'DATOS MENSUALES'!F513</f>
        <v>0.98355430299</v>
      </c>
      <c r="F20" s="1">
        <f>'DATOS MENSUALES'!F514</f>
        <v>0.9085767197000001</v>
      </c>
      <c r="G20" s="1">
        <f>'DATOS MENSUALES'!F515</f>
        <v>0.85558632656</v>
      </c>
      <c r="H20" s="1">
        <f>'DATOS MENSUALES'!F516</f>
        <v>2.2089696706</v>
      </c>
      <c r="I20" s="1">
        <f>'DATOS MENSUALES'!F517</f>
        <v>3.33167763236</v>
      </c>
      <c r="J20" s="1">
        <f>'DATOS MENSUALES'!F518</f>
        <v>1.16999999883</v>
      </c>
      <c r="K20" s="1">
        <f>'DATOS MENSUALES'!F519</f>
        <v>0.53259111334</v>
      </c>
      <c r="L20" s="1">
        <f>'DATOS MENSUALES'!F520</f>
        <v>0.82268820257</v>
      </c>
      <c r="M20" s="1">
        <f>'DATOS MENSUALES'!F521</f>
        <v>0.30672811104</v>
      </c>
      <c r="N20" s="1">
        <f t="shared" si="11"/>
        <v>18.63314525535</v>
      </c>
      <c r="O20" s="10"/>
      <c r="P20" s="60">
        <f t="shared" si="13"/>
        <v>0.01439639363459065</v>
      </c>
      <c r="Q20" s="60">
        <f t="shared" si="14"/>
        <v>11.573671035280428</v>
      </c>
      <c r="R20" s="60">
        <f t="shared" si="15"/>
        <v>0.007600513604770169</v>
      </c>
      <c r="S20" s="60">
        <f t="shared" si="16"/>
        <v>-16.81535548919068</v>
      </c>
      <c r="T20" s="60">
        <f t="shared" si="17"/>
        <v>-4.1006885962949235</v>
      </c>
      <c r="U20" s="60">
        <f t="shared" si="18"/>
        <v>-4.447602247156133</v>
      </c>
      <c r="V20" s="60">
        <f t="shared" si="19"/>
        <v>-0.9317423032644016</v>
      </c>
      <c r="W20" s="60">
        <f t="shared" si="20"/>
        <v>0.24743271041295145</v>
      </c>
      <c r="X20" s="60">
        <f t="shared" si="21"/>
        <v>0.002462547355040432</v>
      </c>
      <c r="Y20" s="60">
        <f t="shared" si="22"/>
        <v>0.005722399768894287</v>
      </c>
      <c r="Z20" s="60">
        <f t="shared" si="23"/>
        <v>0.10667856380285576</v>
      </c>
      <c r="AA20" s="60">
        <f t="shared" si="24"/>
        <v>-0.00041451956178087434</v>
      </c>
      <c r="AB20" s="60">
        <f t="shared" si="25"/>
        <v>-20.58227151259606</v>
      </c>
    </row>
    <row r="21" spans="1:28" ht="12.75">
      <c r="A21" s="12" t="s">
        <v>71</v>
      </c>
      <c r="B21" s="1">
        <f>'DATOS MENSUALES'!F522</f>
        <v>0.041923076860000005</v>
      </c>
      <c r="C21" s="1">
        <f>'DATOS MENSUALES'!F523</f>
        <v>0.1956853227</v>
      </c>
      <c r="D21" s="1">
        <f>'DATOS MENSUALES'!F524</f>
        <v>0.68076096516</v>
      </c>
      <c r="E21" s="1">
        <f>'DATOS MENSUALES'!F525</f>
        <v>2.33479516501</v>
      </c>
      <c r="F21" s="1">
        <f>'DATOS MENSUALES'!F526</f>
        <v>1.1251110164</v>
      </c>
      <c r="G21" s="1">
        <f>'DATOS MENSUALES'!F527</f>
        <v>1.81930913824</v>
      </c>
      <c r="H21" s="1">
        <f>'DATOS MENSUALES'!F528</f>
        <v>4.504540753440001</v>
      </c>
      <c r="I21" s="1">
        <f>'DATOS MENSUALES'!F529</f>
        <v>6.7979517109700005</v>
      </c>
      <c r="J21" s="1">
        <f>'DATOS MENSUALES'!F530</f>
        <v>4.6234404200500006</v>
      </c>
      <c r="K21" s="1">
        <f>'DATOS MENSUALES'!F531</f>
        <v>0.7764606857199999</v>
      </c>
      <c r="L21" s="1">
        <f>'DATOS MENSUALES'!F532</f>
        <v>0.5445033634399999</v>
      </c>
      <c r="M21" s="1">
        <f>'DATOS MENSUALES'!F533</f>
        <v>0.54187393475</v>
      </c>
      <c r="N21" s="1">
        <f t="shared" si="11"/>
        <v>23.986355552740005</v>
      </c>
      <c r="O21" s="10"/>
      <c r="P21" s="60">
        <f t="shared" si="13"/>
        <v>-0.18814696770775743</v>
      </c>
      <c r="Q21" s="60">
        <f t="shared" si="14"/>
        <v>-1.4437174868649236</v>
      </c>
      <c r="R21" s="60">
        <f t="shared" si="15"/>
        <v>-10.49346029201955</v>
      </c>
      <c r="S21" s="60">
        <f t="shared" si="16"/>
        <v>-1.7746265917396762</v>
      </c>
      <c r="T21" s="60">
        <f t="shared" si="17"/>
        <v>-2.6514276497577036</v>
      </c>
      <c r="U21" s="60">
        <f t="shared" si="18"/>
        <v>-0.3155540086223508</v>
      </c>
      <c r="V21" s="60">
        <f t="shared" si="19"/>
        <v>2.29402404666865</v>
      </c>
      <c r="W21" s="60">
        <f t="shared" si="20"/>
        <v>68.62242222458963</v>
      </c>
      <c r="X21" s="60">
        <f t="shared" si="21"/>
        <v>46.20953961671271</v>
      </c>
      <c r="Y21" s="60">
        <f t="shared" si="22"/>
        <v>0.07554473239805023</v>
      </c>
      <c r="Z21" s="60">
        <f t="shared" si="23"/>
        <v>0.007539363185594039</v>
      </c>
      <c r="AA21" s="60">
        <f t="shared" si="24"/>
        <v>0.004141035185249316</v>
      </c>
      <c r="AB21" s="60">
        <f t="shared" si="25"/>
        <v>17.834859695952716</v>
      </c>
    </row>
    <row r="22" spans="1:28" ht="12.75">
      <c r="A22" s="12" t="s">
        <v>72</v>
      </c>
      <c r="B22" s="1">
        <f>'DATOS MENSUALES'!F534</f>
        <v>1.09598854918</v>
      </c>
      <c r="C22" s="1">
        <f>'DATOS MENSUALES'!F535</f>
        <v>2.7729140537999997</v>
      </c>
      <c r="D22" s="1">
        <f>'DATOS MENSUALES'!F536</f>
        <v>1.2123670500000001</v>
      </c>
      <c r="E22" s="1">
        <f>'DATOS MENSUALES'!F537</f>
        <v>1.86366455808</v>
      </c>
      <c r="F22" s="1">
        <f>'DATOS MENSUALES'!F538</f>
        <v>7.92630127208</v>
      </c>
      <c r="G22" s="1">
        <f>'DATOS MENSUALES'!F539</f>
        <v>3.4676626448</v>
      </c>
      <c r="H22" s="1">
        <f>'DATOS MENSUALES'!F540</f>
        <v>6.081026531619999</v>
      </c>
      <c r="I22" s="1">
        <f>'DATOS MENSUALES'!F541</f>
        <v>3.25518075522</v>
      </c>
      <c r="J22" s="1">
        <f>'DATOS MENSUALES'!F542</f>
        <v>0.7905757438</v>
      </c>
      <c r="K22" s="1">
        <f>'DATOS MENSUALES'!F543</f>
        <v>0.14164130708</v>
      </c>
      <c r="L22" s="1">
        <f>'DATOS MENSUALES'!F544</f>
        <v>0.11149407134</v>
      </c>
      <c r="M22" s="1">
        <f>'DATOS MENSUALES'!F545</f>
        <v>0.07867352768</v>
      </c>
      <c r="N22" s="1">
        <f t="shared" si="11"/>
        <v>28.797490064679998</v>
      </c>
      <c r="O22" s="10"/>
      <c r="P22" s="60">
        <f t="shared" si="13"/>
        <v>0.11131990534328096</v>
      </c>
      <c r="Q22" s="60">
        <f t="shared" si="14"/>
        <v>3.029833235373702</v>
      </c>
      <c r="R22" s="60">
        <f t="shared" si="15"/>
        <v>-4.5552985948386855</v>
      </c>
      <c r="S22" s="60">
        <f t="shared" si="16"/>
        <v>-4.757128175139942</v>
      </c>
      <c r="T22" s="60">
        <f t="shared" si="17"/>
        <v>158.96590814041045</v>
      </c>
      <c r="U22" s="60">
        <f t="shared" si="18"/>
        <v>0.905762584259151</v>
      </c>
      <c r="V22" s="60">
        <f t="shared" si="19"/>
        <v>24.27181010024619</v>
      </c>
      <c r="W22" s="60">
        <f t="shared" si="20"/>
        <v>0.1675573910230782</v>
      </c>
      <c r="X22" s="60">
        <f t="shared" si="21"/>
        <v>-0.014595573246344471</v>
      </c>
      <c r="Y22" s="60">
        <f t="shared" si="22"/>
        <v>-0.009539528383184276</v>
      </c>
      <c r="Z22" s="60">
        <f t="shared" si="23"/>
        <v>-0.013299260555045938</v>
      </c>
      <c r="AA22" s="60">
        <f t="shared" si="24"/>
        <v>-0.027712537541182837</v>
      </c>
      <c r="AB22" s="60">
        <f t="shared" si="25"/>
        <v>409.15251052597637</v>
      </c>
    </row>
    <row r="23" spans="1:28" ht="12.75">
      <c r="A23" s="12" t="s">
        <v>73</v>
      </c>
      <c r="B23" s="1">
        <f>'DATOS MENSUALES'!F546</f>
        <v>0.07894869633</v>
      </c>
      <c r="C23" s="1">
        <f>'DATOS MENSUALES'!F547</f>
        <v>0.34542021383</v>
      </c>
      <c r="D23" s="1">
        <f>'DATOS MENSUALES'!F548</f>
        <v>0.41323113894</v>
      </c>
      <c r="E23" s="1">
        <f>'DATOS MENSUALES'!F549</f>
        <v>1.0115539196</v>
      </c>
      <c r="F23" s="1">
        <f>'DATOS MENSUALES'!F550</f>
        <v>4.63763513548</v>
      </c>
      <c r="G23" s="1">
        <f>'DATOS MENSUALES'!F551</f>
        <v>3.26458969258</v>
      </c>
      <c r="H23" s="1">
        <f>'DATOS MENSUALES'!F552</f>
        <v>4.5028643172</v>
      </c>
      <c r="I23" s="1">
        <f>'DATOS MENSUALES'!F553</f>
        <v>3.9357009395199998</v>
      </c>
      <c r="J23" s="1">
        <f>'DATOS MENSUALES'!F554</f>
        <v>0.54036202584</v>
      </c>
      <c r="K23" s="1">
        <f>'DATOS MENSUALES'!F555</f>
        <v>0.26811627948</v>
      </c>
      <c r="L23" s="1">
        <f>'DATOS MENSUALES'!F556</f>
        <v>0.20105833607999998</v>
      </c>
      <c r="M23" s="1">
        <f>'DATOS MENSUALES'!F557</f>
        <v>0.40565272488</v>
      </c>
      <c r="N23" s="1">
        <f t="shared" si="11"/>
        <v>19.605133419759998</v>
      </c>
      <c r="O23" s="10"/>
      <c r="P23" s="60">
        <f t="shared" si="13"/>
        <v>-0.15398121948215673</v>
      </c>
      <c r="Q23" s="60">
        <f t="shared" si="14"/>
        <v>-0.9425735062564937</v>
      </c>
      <c r="R23" s="60">
        <f t="shared" si="15"/>
        <v>-14.829544272037522</v>
      </c>
      <c r="S23" s="60">
        <f t="shared" si="16"/>
        <v>-16.270030215842716</v>
      </c>
      <c r="T23" s="60">
        <f t="shared" si="17"/>
        <v>9.642490678039788</v>
      </c>
      <c r="U23" s="60">
        <f t="shared" si="18"/>
        <v>0.4467719688188656</v>
      </c>
      <c r="V23" s="60">
        <f t="shared" si="19"/>
        <v>2.285287198662466</v>
      </c>
      <c r="W23" s="60">
        <f t="shared" si="20"/>
        <v>1.8691397544962134</v>
      </c>
      <c r="X23" s="60">
        <f t="shared" si="21"/>
        <v>-0.12099230009615215</v>
      </c>
      <c r="Y23" s="60">
        <f t="shared" si="22"/>
        <v>-0.0006274318892170952</v>
      </c>
      <c r="Z23" s="60">
        <f t="shared" si="23"/>
        <v>-0.003199904534850032</v>
      </c>
      <c r="AA23" s="60">
        <f t="shared" si="24"/>
        <v>1.4460887662509227E-05</v>
      </c>
      <c r="AB23" s="60">
        <f t="shared" si="25"/>
        <v>-5.5313345952724</v>
      </c>
    </row>
    <row r="24" spans="1:28" ht="12.75">
      <c r="A24" s="12" t="s">
        <v>74</v>
      </c>
      <c r="B24" s="1">
        <f>'DATOS MENSUALES'!F558</f>
        <v>0.34705422024</v>
      </c>
      <c r="C24" s="1">
        <f>'DATOS MENSUALES'!F559</f>
        <v>0.28749356664</v>
      </c>
      <c r="D24" s="1">
        <f>'DATOS MENSUALES'!F560</f>
        <v>0.88414359064</v>
      </c>
      <c r="E24" s="1">
        <f>'DATOS MENSUALES'!F561</f>
        <v>1.2768451064</v>
      </c>
      <c r="F24" s="1">
        <f>'DATOS MENSUALES'!F562</f>
        <v>3.8053660690799997</v>
      </c>
      <c r="G24" s="1">
        <f>'DATOS MENSUALES'!F563</f>
        <v>2.5405210564500003</v>
      </c>
      <c r="H24" s="1">
        <f>'DATOS MENSUALES'!F564</f>
        <v>4.2062797764</v>
      </c>
      <c r="I24" s="1">
        <f>'DATOS MENSUALES'!F565</f>
        <v>0.90580227072</v>
      </c>
      <c r="J24" s="1">
        <f>'DATOS MENSUALES'!F566</f>
        <v>0.40576047984</v>
      </c>
      <c r="K24" s="1">
        <f>'DATOS MENSUALES'!F567</f>
        <v>0.57378228756</v>
      </c>
      <c r="L24" s="1">
        <f>'DATOS MENSUALES'!F568</f>
        <v>0.26807133444000003</v>
      </c>
      <c r="M24" s="1">
        <f>'DATOS MENSUALES'!F569</f>
        <v>0.40594543737</v>
      </c>
      <c r="N24" s="1">
        <f t="shared" si="11"/>
        <v>15.907065195780001</v>
      </c>
      <c r="O24" s="10"/>
      <c r="P24" s="60">
        <f t="shared" si="13"/>
        <v>-0.019223746279825763</v>
      </c>
      <c r="Q24" s="60">
        <f t="shared" si="14"/>
        <v>-1.1196993972880787</v>
      </c>
      <c r="R24" s="60">
        <f t="shared" si="15"/>
        <v>-7.8322531255271475</v>
      </c>
      <c r="S24" s="60">
        <f t="shared" si="16"/>
        <v>-11.676189156638461</v>
      </c>
      <c r="T24" s="60">
        <f t="shared" si="17"/>
        <v>2.177684857220291</v>
      </c>
      <c r="U24" s="60">
        <f t="shared" si="18"/>
        <v>6.595909001876292E-05</v>
      </c>
      <c r="V24" s="60">
        <f t="shared" si="19"/>
        <v>1.0630847030693638</v>
      </c>
      <c r="W24" s="60">
        <f t="shared" si="20"/>
        <v>-5.8133443924064565</v>
      </c>
      <c r="X24" s="60">
        <f t="shared" si="21"/>
        <v>-0.24909540980980363</v>
      </c>
      <c r="Y24" s="60">
        <f t="shared" si="22"/>
        <v>0.010656200339585318</v>
      </c>
      <c r="Z24" s="60">
        <f t="shared" si="23"/>
        <v>-0.0005186873923625883</v>
      </c>
      <c r="AA24" s="60">
        <f t="shared" si="24"/>
        <v>1.4988400751543224E-05</v>
      </c>
      <c r="AB24" s="60">
        <f t="shared" si="25"/>
        <v>-163.36126416440524</v>
      </c>
    </row>
    <row r="25" spans="1:28" ht="12.75">
      <c r="A25" s="12" t="s">
        <v>75</v>
      </c>
      <c r="B25" s="1">
        <f>'DATOS MENSUALES'!F570</f>
        <v>0.71055118068</v>
      </c>
      <c r="C25" s="1">
        <f>'DATOS MENSUALES'!F571</f>
        <v>0.65918746704</v>
      </c>
      <c r="D25" s="1">
        <f>'DATOS MENSUALES'!F572</f>
        <v>4.8904123760000004</v>
      </c>
      <c r="E25" s="1">
        <f>'DATOS MENSUALES'!F573</f>
        <v>4.2560635300300005</v>
      </c>
      <c r="F25" s="1">
        <f>'DATOS MENSUALES'!F574</f>
        <v>4.6010074305</v>
      </c>
      <c r="G25" s="1">
        <f>'DATOS MENSUALES'!F575</f>
        <v>0.9864965962800001</v>
      </c>
      <c r="H25" s="1">
        <f>'DATOS MENSUALES'!F576</f>
        <v>8.35413880476</v>
      </c>
      <c r="I25" s="1">
        <f>'DATOS MENSUALES'!F577</f>
        <v>4.41423436312</v>
      </c>
      <c r="J25" s="1">
        <f>'DATOS MENSUALES'!F578</f>
        <v>2.63174506504</v>
      </c>
      <c r="K25" s="1">
        <f>'DATOS MENSUALES'!F579</f>
        <v>0.53113205295</v>
      </c>
      <c r="L25" s="1">
        <f>'DATOS MENSUALES'!F580</f>
        <v>0.001</v>
      </c>
      <c r="M25" s="1">
        <f>'DATOS MENSUALES'!F581</f>
        <v>0.001</v>
      </c>
      <c r="N25" s="1">
        <f t="shared" si="11"/>
        <v>32.036968866399995</v>
      </c>
      <c r="O25" s="10"/>
      <c r="P25" s="60">
        <f t="shared" si="13"/>
        <v>0.0008740911812045972</v>
      </c>
      <c r="Q25" s="60">
        <f t="shared" si="14"/>
        <v>-0.2963567478694154</v>
      </c>
      <c r="R25" s="60">
        <f t="shared" si="15"/>
        <v>8.24665092557937</v>
      </c>
      <c r="S25" s="60">
        <f t="shared" si="16"/>
        <v>0.3587749459342416</v>
      </c>
      <c r="T25" s="60">
        <f t="shared" si="17"/>
        <v>9.15320549856633</v>
      </c>
      <c r="U25" s="60">
        <f t="shared" si="18"/>
        <v>-3.4677751249465816</v>
      </c>
      <c r="V25" s="60">
        <f t="shared" si="19"/>
        <v>138.06495828678754</v>
      </c>
      <c r="W25" s="60">
        <f t="shared" si="20"/>
        <v>5.003312155477621</v>
      </c>
      <c r="X25" s="60">
        <f t="shared" si="21"/>
        <v>4.071356748831863</v>
      </c>
      <c r="Y25" s="60">
        <f t="shared" si="22"/>
        <v>0.005583500756150311</v>
      </c>
      <c r="Z25" s="60">
        <f t="shared" si="23"/>
        <v>-0.041933145139773025</v>
      </c>
      <c r="AA25" s="60">
        <f t="shared" si="24"/>
        <v>-0.05499758298064343</v>
      </c>
      <c r="AB25" s="60">
        <f t="shared" si="25"/>
        <v>1212.4861042900907</v>
      </c>
    </row>
    <row r="26" spans="1:28" ht="12.75">
      <c r="A26" s="12" t="s">
        <v>76</v>
      </c>
      <c r="B26" s="1">
        <f>'DATOS MENSUALES'!F582</f>
        <v>0.43469463263999997</v>
      </c>
      <c r="C26" s="1">
        <f>'DATOS MENSUALES'!F583</f>
        <v>0.3689353956</v>
      </c>
      <c r="D26" s="1">
        <f>'DATOS MENSUALES'!F584</f>
        <v>0.32298597219999997</v>
      </c>
      <c r="E26" s="1">
        <f>'DATOS MENSUALES'!F585</f>
        <v>0.54764872611</v>
      </c>
      <c r="F26" s="1">
        <f>'DATOS MENSUALES'!F586</f>
        <v>1.02225934924</v>
      </c>
      <c r="G26" s="1">
        <f>'DATOS MENSUALES'!F587</f>
        <v>1.887663228</v>
      </c>
      <c r="H26" s="1">
        <f>'DATOS MENSUALES'!F588</f>
        <v>3.9298189579600002</v>
      </c>
      <c r="I26" s="1">
        <f>'DATOS MENSUALES'!F589</f>
        <v>1.85744844104</v>
      </c>
      <c r="J26" s="1">
        <f>'DATOS MENSUALES'!F590</f>
        <v>0.80773920948</v>
      </c>
      <c r="K26" s="1">
        <f>'DATOS MENSUALES'!F591</f>
        <v>0.001</v>
      </c>
      <c r="L26" s="1">
        <f>'DATOS MENSUALES'!F592</f>
        <v>0.001</v>
      </c>
      <c r="M26" s="1">
        <f>'DATOS MENSUALES'!F593</f>
        <v>0.57179602216</v>
      </c>
      <c r="N26" s="1">
        <f t="shared" si="11"/>
        <v>11.752989934430001</v>
      </c>
      <c r="O26" s="10"/>
      <c r="P26" s="60">
        <f t="shared" si="13"/>
        <v>-0.005855662690236721</v>
      </c>
      <c r="Q26" s="60">
        <f t="shared" si="14"/>
        <v>-0.8763687875172746</v>
      </c>
      <c r="R26" s="60">
        <f t="shared" si="15"/>
        <v>-16.524475440874472</v>
      </c>
      <c r="S26" s="60">
        <f t="shared" si="16"/>
        <v>-26.94182938020453</v>
      </c>
      <c r="T26" s="60">
        <f t="shared" si="17"/>
        <v>-3.2875282725799053</v>
      </c>
      <c r="U26" s="60">
        <f t="shared" si="18"/>
        <v>-0.22973118768301748</v>
      </c>
      <c r="V26" s="60">
        <f t="shared" si="19"/>
        <v>0.41206348496987455</v>
      </c>
      <c r="W26" s="60">
        <f t="shared" si="20"/>
        <v>-0.606424805769996</v>
      </c>
      <c r="X26" s="60">
        <f t="shared" si="21"/>
        <v>-0.01173129066917966</v>
      </c>
      <c r="Y26" s="60">
        <f t="shared" si="22"/>
        <v>-0.043884562898631775</v>
      </c>
      <c r="Z26" s="60">
        <f t="shared" si="23"/>
        <v>-0.041933145139773025</v>
      </c>
      <c r="AA26" s="60">
        <f t="shared" si="24"/>
        <v>0.0069139836462341646</v>
      </c>
      <c r="AB26" s="60">
        <f t="shared" si="25"/>
        <v>-890.4613475471614</v>
      </c>
    </row>
    <row r="27" spans="1:28" ht="12.75">
      <c r="A27" s="12" t="s">
        <v>77</v>
      </c>
      <c r="B27" s="1">
        <f>'DATOS MENSUALES'!F594</f>
        <v>0.25187648508</v>
      </c>
      <c r="C27" s="1">
        <f>'DATOS MENSUALES'!F595</f>
        <v>1.1323599392700001</v>
      </c>
      <c r="D27" s="1">
        <f>'DATOS MENSUALES'!F596</f>
        <v>7.1205384143999995</v>
      </c>
      <c r="E27" s="1">
        <f>'DATOS MENSUALES'!F597</f>
        <v>2.66046861564</v>
      </c>
      <c r="F27" s="1">
        <f>'DATOS MENSUALES'!F598</f>
        <v>2.622520309</v>
      </c>
      <c r="G27" s="1">
        <f>'DATOS MENSUALES'!F599</f>
        <v>1.2001419693</v>
      </c>
      <c r="H27" s="1">
        <f>'DATOS MENSUALES'!F600</f>
        <v>0.9789770074</v>
      </c>
      <c r="I27" s="1">
        <f>'DATOS MENSUALES'!F601</f>
        <v>0.49739311740000003</v>
      </c>
      <c r="J27" s="1">
        <f>'DATOS MENSUALES'!F602</f>
        <v>0.001</v>
      </c>
      <c r="K27" s="1">
        <f>'DATOS MENSUALES'!F603</f>
        <v>0.001</v>
      </c>
      <c r="L27" s="1">
        <f>'DATOS MENSUALES'!F604</f>
        <v>0.00481647635</v>
      </c>
      <c r="M27" s="1">
        <f>'DATOS MENSUALES'!F605</f>
        <v>0.4081632656</v>
      </c>
      <c r="N27" s="1">
        <f t="shared" si="11"/>
        <v>16.87925559944</v>
      </c>
      <c r="O27" s="10"/>
      <c r="P27" s="60">
        <f t="shared" si="13"/>
        <v>-0.047856368529964825</v>
      </c>
      <c r="Q27" s="60">
        <f t="shared" si="14"/>
        <v>-0.007249516562350857</v>
      </c>
      <c r="R27" s="60">
        <f t="shared" si="15"/>
        <v>76.79123627538948</v>
      </c>
      <c r="S27" s="60">
        <f t="shared" si="16"/>
        <v>-0.6932107395456765</v>
      </c>
      <c r="T27" s="60">
        <f t="shared" si="17"/>
        <v>0.0014557034898041996</v>
      </c>
      <c r="U27" s="60">
        <f t="shared" si="18"/>
        <v>-2.196873447730277</v>
      </c>
      <c r="V27" s="60">
        <f t="shared" si="19"/>
        <v>-10.745607556272374</v>
      </c>
      <c r="W27" s="60">
        <f t="shared" si="20"/>
        <v>-10.742480962122192</v>
      </c>
      <c r="X27" s="60">
        <f t="shared" si="21"/>
        <v>-1.1053799030457998</v>
      </c>
      <c r="Y27" s="60">
        <f t="shared" si="22"/>
        <v>-0.043884562898631775</v>
      </c>
      <c r="Z27" s="60">
        <f t="shared" si="23"/>
        <v>-0.040566331768847046</v>
      </c>
      <c r="AA27" s="60">
        <f t="shared" si="24"/>
        <v>1.940783451352998E-05</v>
      </c>
      <c r="AB27" s="60">
        <f t="shared" si="25"/>
        <v>-90.7850913791263</v>
      </c>
    </row>
    <row r="28" spans="1:28" ht="12.75">
      <c r="A28" s="12" t="s">
        <v>78</v>
      </c>
      <c r="B28" s="1">
        <f>'DATOS MENSUALES'!F606</f>
        <v>0.8255262074999999</v>
      </c>
      <c r="C28" s="1">
        <f>'DATOS MENSUALES'!F607</f>
        <v>0.7851984958</v>
      </c>
      <c r="D28" s="1">
        <f>'DATOS MENSUALES'!F608</f>
        <v>2.0584964538</v>
      </c>
      <c r="E28" s="1">
        <f>'DATOS MENSUALES'!F609</f>
        <v>3.8946021803299997</v>
      </c>
      <c r="F28" s="1">
        <f>'DATOS MENSUALES'!F610</f>
        <v>2.7259130437000003</v>
      </c>
      <c r="G28" s="1">
        <f>'DATOS MENSUALES'!F611</f>
        <v>9.88274139527</v>
      </c>
      <c r="H28" s="1">
        <f>'DATOS MENSUALES'!F612</f>
        <v>6.74371378937</v>
      </c>
      <c r="I28" s="1">
        <f>'DATOS MENSUALES'!F613</f>
        <v>1.05861873016</v>
      </c>
      <c r="J28" s="1">
        <f>'DATOS MENSUALES'!F614</f>
        <v>0.50743411026</v>
      </c>
      <c r="K28" s="1">
        <f>'DATOS MENSUALES'!F615</f>
        <v>0.32063750488000003</v>
      </c>
      <c r="L28" s="1">
        <f>'DATOS MENSUALES'!F616</f>
        <v>0.18907657725</v>
      </c>
      <c r="M28" s="1">
        <f>'DATOS MENSUALES'!F617</f>
        <v>0.19554382241999999</v>
      </c>
      <c r="N28" s="1">
        <f t="shared" si="11"/>
        <v>29.187502310739998</v>
      </c>
      <c r="O28" s="10"/>
      <c r="P28" s="60">
        <f t="shared" si="13"/>
        <v>0.009339071628443376</v>
      </c>
      <c r="Q28" s="60">
        <f t="shared" si="14"/>
        <v>-0.15807800797470237</v>
      </c>
      <c r="R28" s="60">
        <f t="shared" si="15"/>
        <v>-0.5345359824882833</v>
      </c>
      <c r="S28" s="60">
        <f t="shared" si="16"/>
        <v>0.042548562477046886</v>
      </c>
      <c r="T28" s="60">
        <f t="shared" si="17"/>
        <v>0.01017966350031958</v>
      </c>
      <c r="U28" s="60">
        <f t="shared" si="18"/>
        <v>402.3762315686907</v>
      </c>
      <c r="V28" s="60">
        <f t="shared" si="19"/>
        <v>45.04334388996332</v>
      </c>
      <c r="W28" s="60">
        <f t="shared" si="20"/>
        <v>-4.453539935961584</v>
      </c>
      <c r="X28" s="60">
        <f t="shared" si="21"/>
        <v>-0.1468020172813887</v>
      </c>
      <c r="Y28" s="60">
        <f t="shared" si="22"/>
        <v>-3.62263176678944E-05</v>
      </c>
      <c r="Z28" s="60">
        <f t="shared" si="23"/>
        <v>-0.004045639117409285</v>
      </c>
      <c r="AA28" s="60">
        <f t="shared" si="24"/>
        <v>-0.0064085145936663606</v>
      </c>
      <c r="AB28" s="60">
        <f t="shared" si="25"/>
        <v>477.0841893164695</v>
      </c>
    </row>
    <row r="29" spans="1:28" ht="12.75">
      <c r="A29" s="12" t="s">
        <v>79</v>
      </c>
      <c r="B29" s="1">
        <f>'DATOS MENSUALES'!F618</f>
        <v>0.52447961662</v>
      </c>
      <c r="C29" s="1">
        <f>'DATOS MENSUALES'!F619</f>
        <v>0.88344719488</v>
      </c>
      <c r="D29" s="1">
        <f>'DATOS MENSUALES'!F620</f>
        <v>0.797598711</v>
      </c>
      <c r="E29" s="1">
        <f>'DATOS MENSUALES'!F621</f>
        <v>0.60486646836</v>
      </c>
      <c r="F29" s="1">
        <f>'DATOS MENSUALES'!F622</f>
        <v>0.8400383867</v>
      </c>
      <c r="G29" s="1">
        <f>'DATOS MENSUALES'!F623</f>
        <v>0.75142663912</v>
      </c>
      <c r="H29" s="1">
        <f>'DATOS MENSUALES'!F624</f>
        <v>1.09143464296</v>
      </c>
      <c r="I29" s="1">
        <f>'DATOS MENSUALES'!F625</f>
        <v>0.9019996588799999</v>
      </c>
      <c r="J29" s="1">
        <f>'DATOS MENSUALES'!F626</f>
        <v>1.5066965966</v>
      </c>
      <c r="K29" s="1">
        <f>'DATOS MENSUALES'!F627</f>
        <v>0.3963331593</v>
      </c>
      <c r="L29" s="1">
        <f>'DATOS MENSUALES'!F628</f>
        <v>0.40648739488</v>
      </c>
      <c r="M29" s="1">
        <f>'DATOS MENSUALES'!F629</f>
        <v>0.42399887145000004</v>
      </c>
      <c r="N29" s="1">
        <f t="shared" si="11"/>
        <v>9.128807340749997</v>
      </c>
      <c r="O29" s="10"/>
      <c r="P29" s="60">
        <f t="shared" si="13"/>
        <v>-0.0007401893438986748</v>
      </c>
      <c r="Q29" s="60">
        <f t="shared" si="14"/>
        <v>-0.08661623375006551</v>
      </c>
      <c r="R29" s="60">
        <f t="shared" si="15"/>
        <v>-8.901494825935963</v>
      </c>
      <c r="S29" s="60">
        <f t="shared" si="16"/>
        <v>-25.428426395921853</v>
      </c>
      <c r="T29" s="60">
        <f t="shared" si="17"/>
        <v>-4.650343176839389</v>
      </c>
      <c r="U29" s="60">
        <f t="shared" si="18"/>
        <v>-5.347351764646355</v>
      </c>
      <c r="V29" s="60">
        <f t="shared" si="19"/>
        <v>-9.185059439513433</v>
      </c>
      <c r="W29" s="60">
        <f t="shared" si="20"/>
        <v>-5.850304970012387</v>
      </c>
      <c r="X29" s="60">
        <f t="shared" si="21"/>
        <v>0.1049779141932817</v>
      </c>
      <c r="Y29" s="60">
        <f t="shared" si="22"/>
        <v>7.734870804424775E-05</v>
      </c>
      <c r="Z29" s="60">
        <f t="shared" si="23"/>
        <v>0.0001958118501325045</v>
      </c>
      <c r="AA29" s="60">
        <f t="shared" si="24"/>
        <v>7.790479612210234E-05</v>
      </c>
      <c r="AB29" s="60">
        <f t="shared" si="25"/>
        <v>-1835.9463723289095</v>
      </c>
    </row>
    <row r="30" spans="1:28" ht="12.75">
      <c r="A30" s="12" t="s">
        <v>80</v>
      </c>
      <c r="B30" s="1">
        <f>'DATOS MENSUALES'!F630</f>
        <v>1.22951048956</v>
      </c>
      <c r="C30" s="1">
        <f>'DATOS MENSUALES'!F631</f>
        <v>1.2073785515</v>
      </c>
      <c r="D30" s="1">
        <f>'DATOS MENSUALES'!F632</f>
        <v>4.90457527995</v>
      </c>
      <c r="E30" s="1">
        <f>'DATOS MENSUALES'!F633</f>
        <v>0.90767938678</v>
      </c>
      <c r="F30" s="1">
        <f>'DATOS MENSUALES'!F634</f>
        <v>0.872235702</v>
      </c>
      <c r="G30" s="1">
        <f>'DATOS MENSUALES'!F635</f>
        <v>1.00494053574</v>
      </c>
      <c r="H30" s="1">
        <f>'DATOS MENSUALES'!F636</f>
        <v>1.15352974563</v>
      </c>
      <c r="I30" s="1">
        <f>'DATOS MENSUALES'!F637</f>
        <v>3.72227651808</v>
      </c>
      <c r="J30" s="1">
        <f>'DATOS MENSUALES'!F638</f>
        <v>1.19432260838</v>
      </c>
      <c r="K30" s="1">
        <f>'DATOS MENSUALES'!F639</f>
        <v>0.28371616704</v>
      </c>
      <c r="L30" s="1">
        <f>'DATOS MENSUALES'!F640</f>
        <v>0.24488545146</v>
      </c>
      <c r="M30" s="1">
        <f>'DATOS MENSUALES'!F641</f>
        <v>0.137258287</v>
      </c>
      <c r="N30" s="1">
        <f t="shared" si="11"/>
        <v>16.86230872312</v>
      </c>
      <c r="O30" s="10"/>
      <c r="P30" s="60">
        <f t="shared" si="13"/>
        <v>0.23212391288218606</v>
      </c>
      <c r="Q30" s="60">
        <f t="shared" si="14"/>
        <v>-0.0016648879796367553</v>
      </c>
      <c r="R30" s="60">
        <f t="shared" si="15"/>
        <v>8.421299969293182</v>
      </c>
      <c r="S30" s="60">
        <f t="shared" si="16"/>
        <v>-18.35406106391217</v>
      </c>
      <c r="T30" s="60">
        <f t="shared" si="17"/>
        <v>-4.386390183330944</v>
      </c>
      <c r="U30" s="60">
        <f t="shared" si="18"/>
        <v>-3.3425457732160995</v>
      </c>
      <c r="V30" s="60">
        <f t="shared" si="19"/>
        <v>-8.392023924141135</v>
      </c>
      <c r="W30" s="60">
        <f t="shared" si="20"/>
        <v>1.0562082153108916</v>
      </c>
      <c r="X30" s="60">
        <f t="shared" si="21"/>
        <v>0.004047221864319332</v>
      </c>
      <c r="Y30" s="60">
        <f t="shared" si="22"/>
        <v>-0.00034314200459702486</v>
      </c>
      <c r="Z30" s="60">
        <f t="shared" si="23"/>
        <v>-0.0011097684082504752</v>
      </c>
      <c r="AA30" s="60">
        <f t="shared" si="24"/>
        <v>-0.01453239090497435</v>
      </c>
      <c r="AB30" s="60">
        <f t="shared" si="25"/>
        <v>-91.81592954287956</v>
      </c>
    </row>
    <row r="31" spans="1:28" ht="12.75">
      <c r="A31" s="12" t="s">
        <v>81</v>
      </c>
      <c r="B31" s="1">
        <f>'DATOS MENSUALES'!F642</f>
        <v>1.1008155381</v>
      </c>
      <c r="C31" s="1">
        <f>'DATOS MENSUALES'!F643</f>
        <v>1.43591376214</v>
      </c>
      <c r="D31" s="1">
        <f>'DATOS MENSUALES'!F644</f>
        <v>1.2692391696</v>
      </c>
      <c r="E31" s="1">
        <f>'DATOS MENSUALES'!F645</f>
        <v>5.34213184638</v>
      </c>
      <c r="F31" s="1">
        <f>'DATOS MENSUALES'!F646</f>
        <v>2.67995342776</v>
      </c>
      <c r="G31" s="1">
        <f>'DATOS MENSUALES'!F647</f>
        <v>1.5259153764</v>
      </c>
      <c r="H31" s="1">
        <f>'DATOS MENSUALES'!F648</f>
        <v>0.20027270608</v>
      </c>
      <c r="I31" s="1">
        <f>'DATOS MENSUALES'!F649</f>
        <v>1.10835513096</v>
      </c>
      <c r="J31" s="1">
        <f>'DATOS MENSUALES'!F650</f>
        <v>0.10540292524</v>
      </c>
      <c r="K31" s="1">
        <f>'DATOS MENSUALES'!F651</f>
        <v>0.23427858272000002</v>
      </c>
      <c r="L31" s="1">
        <f>'DATOS MENSUALES'!F652</f>
        <v>0.25827744935999997</v>
      </c>
      <c r="M31" s="1">
        <f>'DATOS MENSUALES'!F653</f>
        <v>0.0686050838</v>
      </c>
      <c r="N31" s="1">
        <f t="shared" si="11"/>
        <v>15.329160998539999</v>
      </c>
      <c r="O31" s="10"/>
      <c r="P31" s="60">
        <f t="shared" si="13"/>
        <v>0.11470468169659628</v>
      </c>
      <c r="Q31" s="60">
        <f t="shared" si="14"/>
        <v>0.001331518897383372</v>
      </c>
      <c r="R31" s="60">
        <f t="shared" si="15"/>
        <v>-4.102351995639274</v>
      </c>
      <c r="S31" s="60">
        <f t="shared" si="16"/>
        <v>5.799393366588661</v>
      </c>
      <c r="T31" s="60">
        <f t="shared" si="17"/>
        <v>0.004979750960013822</v>
      </c>
      <c r="U31" s="60">
        <f t="shared" si="18"/>
        <v>-0.924584391471967</v>
      </c>
      <c r="V31" s="60">
        <f t="shared" si="19"/>
        <v>-26.607879719988</v>
      </c>
      <c r="W31" s="60">
        <f t="shared" si="20"/>
        <v>-4.061734054577875</v>
      </c>
      <c r="X31" s="60">
        <f t="shared" si="21"/>
        <v>-0.8032090107488015</v>
      </c>
      <c r="Y31" s="60">
        <f t="shared" si="22"/>
        <v>-0.0017042307302319326</v>
      </c>
      <c r="Z31" s="60">
        <f t="shared" si="23"/>
        <v>-0.0007324239007495597</v>
      </c>
      <c r="AA31" s="60">
        <f t="shared" si="24"/>
        <v>-0.030571689587595062</v>
      </c>
      <c r="AB31" s="60">
        <f t="shared" si="25"/>
        <v>-220.8409024357292</v>
      </c>
    </row>
    <row r="32" spans="1:28" ht="12.75">
      <c r="A32" s="12" t="s">
        <v>82</v>
      </c>
      <c r="B32" s="1">
        <f>'DATOS MENSUALES'!F654</f>
        <v>0.5642053844</v>
      </c>
      <c r="C32" s="1">
        <f>'DATOS MENSUALES'!F655</f>
        <v>1.70659137728</v>
      </c>
      <c r="D32" s="1">
        <f>'DATOS MENSUALES'!F656</f>
        <v>0.862946842</v>
      </c>
      <c r="E32" s="1">
        <f>'DATOS MENSUALES'!F657</f>
        <v>2.13104004048</v>
      </c>
      <c r="F32" s="1">
        <f>'DATOS MENSUALES'!F658</f>
        <v>3.87477675446</v>
      </c>
      <c r="G32" s="1">
        <f>'DATOS MENSUALES'!F659</f>
        <v>1.29142118934</v>
      </c>
      <c r="H32" s="1">
        <f>'DATOS MENSUALES'!F660</f>
        <v>0.43054740696</v>
      </c>
      <c r="I32" s="1">
        <f>'DATOS MENSUALES'!F661</f>
        <v>1.59539260482</v>
      </c>
      <c r="J32" s="1">
        <f>'DATOS MENSUALES'!F662</f>
        <v>0.36499544224</v>
      </c>
      <c r="K32" s="1">
        <f>'DATOS MENSUALES'!F663</f>
        <v>0.14000000028</v>
      </c>
      <c r="L32" s="1">
        <f>'DATOS MENSUALES'!F664</f>
        <v>0.3084126982</v>
      </c>
      <c r="M32" s="1">
        <f>'DATOS MENSUALES'!F665</f>
        <v>0.24348908052</v>
      </c>
      <c r="N32" s="1">
        <f t="shared" si="11"/>
        <v>13.51381882098</v>
      </c>
      <c r="O32" s="10"/>
      <c r="P32" s="60">
        <f t="shared" si="13"/>
        <v>-0.00013057356900681344</v>
      </c>
      <c r="Q32" s="60">
        <f t="shared" si="14"/>
        <v>0.055172280626456904</v>
      </c>
      <c r="R32" s="60">
        <f t="shared" si="15"/>
        <v>-8.085732238627358</v>
      </c>
      <c r="S32" s="60">
        <f t="shared" si="16"/>
        <v>-2.829862007875574</v>
      </c>
      <c r="T32" s="60">
        <f t="shared" si="17"/>
        <v>2.5466001903273345</v>
      </c>
      <c r="U32" s="60">
        <f t="shared" si="18"/>
        <v>-1.7658388155234617</v>
      </c>
      <c r="V32" s="60">
        <f t="shared" si="19"/>
        <v>-20.91351208501752</v>
      </c>
      <c r="W32" s="60">
        <f t="shared" si="20"/>
        <v>-1.362050963320371</v>
      </c>
      <c r="X32" s="60">
        <f t="shared" si="21"/>
        <v>-0.30071564730521333</v>
      </c>
      <c r="Y32" s="60">
        <f t="shared" si="22"/>
        <v>-0.00976272396761797</v>
      </c>
      <c r="Z32" s="60">
        <f t="shared" si="23"/>
        <v>-6.402607910210316E-05</v>
      </c>
      <c r="AA32" s="60">
        <f t="shared" si="24"/>
        <v>-0.002616696029040137</v>
      </c>
      <c r="AB32" s="60">
        <f t="shared" si="25"/>
        <v>-485.5570022404632</v>
      </c>
    </row>
    <row r="33" spans="1:28" ht="12.75">
      <c r="A33" s="12" t="s">
        <v>83</v>
      </c>
      <c r="B33" s="1">
        <f>'DATOS MENSUALES'!F666</f>
        <v>0.4599788808</v>
      </c>
      <c r="C33" s="1">
        <f>'DATOS MENSUALES'!F667</f>
        <v>0.76997480361</v>
      </c>
      <c r="D33" s="1">
        <f>'DATOS MENSUALES'!F668</f>
        <v>3.48693840873</v>
      </c>
      <c r="E33" s="1">
        <f>'DATOS MENSUALES'!F669</f>
        <v>12.9704327249</v>
      </c>
      <c r="F33" s="1">
        <f>'DATOS MENSUALES'!F670</f>
        <v>4.13456116533</v>
      </c>
      <c r="G33" s="1">
        <f>'DATOS MENSUALES'!F671</f>
        <v>2.54635518381</v>
      </c>
      <c r="H33" s="1">
        <f>'DATOS MENSUALES'!F672</f>
        <v>4.31613002842</v>
      </c>
      <c r="I33" s="1">
        <f>'DATOS MENSUALES'!F673</f>
        <v>4.2716532655</v>
      </c>
      <c r="J33" s="1">
        <f>'DATOS MENSUALES'!F674</f>
        <v>0.30784780125</v>
      </c>
      <c r="K33" s="1">
        <f>'DATOS MENSUALES'!F675</f>
        <v>0.32109628056</v>
      </c>
      <c r="L33" s="1">
        <f>'DATOS MENSUALES'!F676</f>
        <v>0.22841739096</v>
      </c>
      <c r="M33" s="1">
        <f>'DATOS MENSUALES'!F677</f>
        <v>0.42227893675000006</v>
      </c>
      <c r="N33" s="1">
        <f t="shared" si="11"/>
        <v>34.23566487061999</v>
      </c>
      <c r="O33" s="10"/>
      <c r="P33" s="60">
        <f t="shared" si="13"/>
        <v>-0.0037209111002931205</v>
      </c>
      <c r="Q33" s="60">
        <f t="shared" si="14"/>
        <v>-0.17180975982734414</v>
      </c>
      <c r="R33" s="60">
        <f t="shared" si="15"/>
        <v>0.23473962491197442</v>
      </c>
      <c r="S33" s="60">
        <f t="shared" si="16"/>
        <v>837.2126552882837</v>
      </c>
      <c r="T33" s="60">
        <f t="shared" si="17"/>
        <v>4.293980547384112</v>
      </c>
      <c r="U33" s="60">
        <f t="shared" si="18"/>
        <v>9.885578312749326E-05</v>
      </c>
      <c r="V33" s="60">
        <f t="shared" si="19"/>
        <v>1.4446260026163624</v>
      </c>
      <c r="W33" s="60">
        <f t="shared" si="20"/>
        <v>3.853443529950932</v>
      </c>
      <c r="X33" s="60">
        <f t="shared" si="21"/>
        <v>-0.3844189528570172</v>
      </c>
      <c r="Y33" s="60">
        <f t="shared" si="22"/>
        <v>-3.4740260163081666E-05</v>
      </c>
      <c r="Z33" s="60">
        <f t="shared" si="23"/>
        <v>-0.0017280319530104885</v>
      </c>
      <c r="AA33" s="60">
        <f t="shared" si="24"/>
        <v>6.886686017519416E-05</v>
      </c>
      <c r="AB33" s="60">
        <f t="shared" si="25"/>
        <v>2127.779768615905</v>
      </c>
    </row>
    <row r="34" spans="1:28" s="24" customFormat="1" ht="12.75">
      <c r="A34" s="21" t="s">
        <v>84</v>
      </c>
      <c r="B34" s="22">
        <f>'DATOS MENSUALES'!F678</f>
        <v>0.25025623662</v>
      </c>
      <c r="C34" s="22">
        <f>'DATOS MENSUALES'!F679</f>
        <v>0.8195256645</v>
      </c>
      <c r="D34" s="22">
        <f>'DATOS MENSUALES'!F680</f>
        <v>4.62793412864</v>
      </c>
      <c r="E34" s="22">
        <f>'DATOS MENSUALES'!F681</f>
        <v>9.90803673854</v>
      </c>
      <c r="F34" s="22">
        <f>'DATOS MENSUALES'!F682</f>
        <v>1.97331485596</v>
      </c>
      <c r="G34" s="22">
        <f>'DATOS MENSUALES'!F683</f>
        <v>0.7322911598</v>
      </c>
      <c r="H34" s="22">
        <f>'DATOS MENSUALES'!F684</f>
        <v>1.7837977300799999</v>
      </c>
      <c r="I34" s="22">
        <f>'DATOS MENSUALES'!F685</f>
        <v>2.25487912085</v>
      </c>
      <c r="J34" s="22">
        <f>'DATOS MENSUALES'!F686</f>
        <v>1.95797871056</v>
      </c>
      <c r="K34" s="22">
        <f>'DATOS MENSUALES'!F687</f>
        <v>0.67759095111</v>
      </c>
      <c r="L34" s="22">
        <f>'DATOS MENSUALES'!F688</f>
        <v>0.44445745541000004</v>
      </c>
      <c r="M34" s="22">
        <f>'DATOS MENSUALES'!F689</f>
        <v>0.2573178685</v>
      </c>
      <c r="N34" s="22">
        <f t="shared" si="11"/>
        <v>25.687380620569996</v>
      </c>
      <c r="O34" s="23"/>
      <c r="P34" s="60">
        <f t="shared" si="13"/>
        <v>-0.04849994387930984</v>
      </c>
      <c r="Q34" s="60">
        <f t="shared" si="14"/>
        <v>-0.12984155062239625</v>
      </c>
      <c r="R34" s="60">
        <f t="shared" si="15"/>
        <v>5.431990553599415</v>
      </c>
      <c r="S34" s="60">
        <f t="shared" si="16"/>
        <v>257.5682943613531</v>
      </c>
      <c r="T34" s="60">
        <f t="shared" si="17"/>
        <v>-0.1538804685859459</v>
      </c>
      <c r="U34" s="60">
        <f t="shared" si="18"/>
        <v>-5.524823887550283</v>
      </c>
      <c r="V34" s="60">
        <f t="shared" si="19"/>
        <v>-2.7550758796765487</v>
      </c>
      <c r="W34" s="60">
        <f t="shared" si="20"/>
        <v>-0.09051993675650966</v>
      </c>
      <c r="X34" s="60">
        <f t="shared" si="21"/>
        <v>0.786377576685464</v>
      </c>
      <c r="Y34" s="60">
        <f t="shared" si="22"/>
        <v>0.033969765836619537</v>
      </c>
      <c r="Z34" s="60">
        <f t="shared" si="23"/>
        <v>0.000885823697548474</v>
      </c>
      <c r="AA34" s="60">
        <f t="shared" si="24"/>
        <v>-0.001905323795159388</v>
      </c>
      <c r="AB34" s="60">
        <f t="shared" si="25"/>
        <v>80.27088098182499</v>
      </c>
    </row>
    <row r="35" spans="1:28" s="24" customFormat="1" ht="12.75">
      <c r="A35" s="21" t="s">
        <v>85</v>
      </c>
      <c r="B35" s="22">
        <f>'DATOS MENSUALES'!F690</f>
        <v>1.03808928142</v>
      </c>
      <c r="C35" s="22">
        <f>'DATOS MENSUALES'!F691</f>
        <v>8.86298379954</v>
      </c>
      <c r="D35" s="22">
        <f>'DATOS MENSUALES'!F692</f>
        <v>16.0702373988</v>
      </c>
      <c r="E35" s="22">
        <f>'DATOS MENSUALES'!F693</f>
        <v>5.274286018650001</v>
      </c>
      <c r="F35" s="22">
        <f>'DATOS MENSUALES'!F694</f>
        <v>2.7775437883</v>
      </c>
      <c r="G35" s="22">
        <f>'DATOS MENSUALES'!F695</f>
        <v>1.50856085014</v>
      </c>
      <c r="H35" s="22">
        <f>'DATOS MENSUALES'!F696</f>
        <v>3.5961844640700003</v>
      </c>
      <c r="I35" s="22">
        <f>'DATOS MENSUALES'!F697</f>
        <v>3.66439352175</v>
      </c>
      <c r="J35" s="22">
        <f>'DATOS MENSUALES'!F698</f>
        <v>1.51829389012</v>
      </c>
      <c r="K35" s="22">
        <f>'DATOS MENSUALES'!F699</f>
        <v>0.31993594824</v>
      </c>
      <c r="L35" s="22">
        <f>'DATOS MENSUALES'!F700</f>
        <v>0.3490104488</v>
      </c>
      <c r="M35" s="22">
        <f>'DATOS MENSUALES'!F701</f>
        <v>0.7606673512</v>
      </c>
      <c r="N35" s="22">
        <f t="shared" si="11"/>
        <v>45.74018676103</v>
      </c>
      <c r="O35" s="23"/>
      <c r="P35" s="60">
        <f t="shared" si="13"/>
        <v>0.07576833760954861</v>
      </c>
      <c r="Q35" s="60">
        <f t="shared" si="14"/>
        <v>428.16397479740476</v>
      </c>
      <c r="R35" s="60">
        <f t="shared" si="15"/>
        <v>2300.057686121943</v>
      </c>
      <c r="S35" s="60">
        <f t="shared" si="16"/>
        <v>5.16689003927464</v>
      </c>
      <c r="T35" s="60">
        <f t="shared" si="17"/>
        <v>0.019325816339344985</v>
      </c>
      <c r="U35" s="60">
        <f t="shared" si="18"/>
        <v>-0.9748817664285778</v>
      </c>
      <c r="V35" s="60">
        <f t="shared" si="19"/>
        <v>0.06917629354349085</v>
      </c>
      <c r="W35" s="60">
        <f t="shared" si="20"/>
        <v>0.8861539999386557</v>
      </c>
      <c r="X35" s="60">
        <f t="shared" si="21"/>
        <v>0.11291223215894314</v>
      </c>
      <c r="Y35" s="60">
        <f t="shared" si="22"/>
        <v>-3.857978983492603E-05</v>
      </c>
      <c r="Z35" s="60">
        <f t="shared" si="23"/>
        <v>2.0780941188282974E-10</v>
      </c>
      <c r="AA35" s="60">
        <f t="shared" si="24"/>
        <v>0.05460285050921321</v>
      </c>
      <c r="AB35" s="60">
        <f t="shared" si="25"/>
        <v>14467.091809698948</v>
      </c>
    </row>
    <row r="36" spans="1:28" s="24" customFormat="1" ht="12.75">
      <c r="A36" s="21" t="s">
        <v>86</v>
      </c>
      <c r="B36" s="22">
        <f>'DATOS MENSUALES'!F702</f>
        <v>0.44937869794</v>
      </c>
      <c r="C36" s="22">
        <f>'DATOS MENSUALES'!F703</f>
        <v>0.6045378152</v>
      </c>
      <c r="D36" s="22">
        <f>'DATOS MENSUALES'!F704</f>
        <v>0.86122743696</v>
      </c>
      <c r="E36" s="22">
        <f>'DATOS MENSUALES'!F705</f>
        <v>1.55452282146</v>
      </c>
      <c r="F36" s="22">
        <f>'DATOS MENSUALES'!F706</f>
        <v>1.7736338040300001</v>
      </c>
      <c r="G36" s="22">
        <f>'DATOS MENSUALES'!F707</f>
        <v>3.0443069390399997</v>
      </c>
      <c r="H36" s="22">
        <f>'DATOS MENSUALES'!F708</f>
        <v>2.73155560308</v>
      </c>
      <c r="I36" s="22">
        <f>'DATOS MENSUALES'!F709</f>
        <v>4.0503383919200004</v>
      </c>
      <c r="J36" s="22">
        <f>'DATOS MENSUALES'!F710</f>
        <v>1.1285517407099999</v>
      </c>
      <c r="K36" s="22">
        <f>'DATOS MENSUALES'!F711</f>
        <v>0.571757484</v>
      </c>
      <c r="L36" s="22">
        <f>'DATOS MENSUALES'!F712</f>
        <v>0.72533125</v>
      </c>
      <c r="M36" s="22">
        <f>'DATOS MENSUALES'!F713</f>
        <v>0.81139573104</v>
      </c>
      <c r="N36" s="22">
        <f t="shared" si="11"/>
        <v>18.306537715380003</v>
      </c>
      <c r="O36" s="23"/>
      <c r="P36" s="60">
        <f t="shared" si="13"/>
        <v>-0.0045379402487267075</v>
      </c>
      <c r="Q36" s="60">
        <f t="shared" si="14"/>
        <v>-0.3753696518464474</v>
      </c>
      <c r="R36" s="60">
        <f t="shared" si="15"/>
        <v>-8.106530051856275</v>
      </c>
      <c r="S36" s="60">
        <f t="shared" si="16"/>
        <v>-7.892127179005903</v>
      </c>
      <c r="T36" s="60">
        <f t="shared" si="17"/>
        <v>-0.3979625703489649</v>
      </c>
      <c r="U36" s="60">
        <f t="shared" si="18"/>
        <v>0.16115786533528711</v>
      </c>
      <c r="V36" s="60">
        <f t="shared" si="19"/>
        <v>-0.09365289687576174</v>
      </c>
      <c r="W36" s="60">
        <f t="shared" si="20"/>
        <v>2.4410570121714135</v>
      </c>
      <c r="X36" s="60">
        <f t="shared" si="21"/>
        <v>0.000819801482103336</v>
      </c>
      <c r="Y36" s="60">
        <f t="shared" si="22"/>
        <v>0.010364746216430572</v>
      </c>
      <c r="Z36" s="60">
        <f t="shared" si="23"/>
        <v>0.05354559677440368</v>
      </c>
      <c r="AA36" s="60">
        <f t="shared" si="24"/>
        <v>0.07956584368492906</v>
      </c>
      <c r="AB36" s="60">
        <f t="shared" si="25"/>
        <v>-28.852967132920206</v>
      </c>
    </row>
    <row r="37" spans="1:28" s="24" customFormat="1" ht="12.75">
      <c r="A37" s="21" t="s">
        <v>87</v>
      </c>
      <c r="B37" s="22">
        <f>'DATOS MENSUALES'!F714</f>
        <v>0.8738764392</v>
      </c>
      <c r="C37" s="22">
        <f>'DATOS MENSUALES'!F715</f>
        <v>0.54203234214</v>
      </c>
      <c r="D37" s="22">
        <f>'DATOS MENSUALES'!F716</f>
        <v>2.53168729732</v>
      </c>
      <c r="E37" s="22">
        <f>'DATOS MENSUALES'!F717</f>
        <v>1.09902313562</v>
      </c>
      <c r="F37" s="22">
        <f>'DATOS MENSUALES'!F718</f>
        <v>1.2239024382</v>
      </c>
      <c r="G37" s="22">
        <f>'DATOS MENSUALES'!F719</f>
        <v>0.9866795262000001</v>
      </c>
      <c r="H37" s="22">
        <f>'DATOS MENSUALES'!F720</f>
        <v>4.5157052990499995</v>
      </c>
      <c r="I37" s="22">
        <f>'DATOS MENSUALES'!F721</f>
        <v>2.7783908859000004</v>
      </c>
      <c r="J37" s="22">
        <f>'DATOS MENSUALES'!F722</f>
        <v>0.46286048704</v>
      </c>
      <c r="K37" s="22">
        <f>'DATOS MENSUALES'!F723</f>
        <v>0.52001612982</v>
      </c>
      <c r="L37" s="22">
        <f>'DATOS MENSUALES'!F724</f>
        <v>0.26345303820000004</v>
      </c>
      <c r="M37" s="22">
        <f>'DATOS MENSUALES'!F725</f>
        <v>0.3168201348</v>
      </c>
      <c r="N37" s="22">
        <f t="shared" si="11"/>
        <v>16.114447153489998</v>
      </c>
      <c r="O37" s="23"/>
      <c r="P37" s="60">
        <f t="shared" si="13"/>
        <v>0.017361644064667427</v>
      </c>
      <c r="Q37" s="60">
        <f t="shared" si="14"/>
        <v>-0.48164533226401657</v>
      </c>
      <c r="R37" s="60">
        <f t="shared" si="15"/>
        <v>-0.038744350958285524</v>
      </c>
      <c r="S37" s="60">
        <f t="shared" si="16"/>
        <v>-14.642642419385886</v>
      </c>
      <c r="T37" s="60">
        <f t="shared" si="17"/>
        <v>-2.1232339707752335</v>
      </c>
      <c r="U37" s="60">
        <f t="shared" si="18"/>
        <v>-3.466517973896705</v>
      </c>
      <c r="V37" s="60">
        <f t="shared" si="19"/>
        <v>2.3527773368144826</v>
      </c>
      <c r="W37" s="60">
        <f t="shared" si="20"/>
        <v>0.00041365959734978425</v>
      </c>
      <c r="X37" s="60">
        <f t="shared" si="21"/>
        <v>-0.18724721547164072</v>
      </c>
      <c r="Y37" s="60">
        <f t="shared" si="22"/>
        <v>0.004598336839894653</v>
      </c>
      <c r="Z37" s="60">
        <f t="shared" si="23"/>
        <v>-0.0006133686886385533</v>
      </c>
      <c r="AA37" s="60">
        <f t="shared" si="24"/>
        <v>-0.00026795614585546244</v>
      </c>
      <c r="AB37" s="60">
        <f t="shared" si="25"/>
        <v>-145.46570420366655</v>
      </c>
    </row>
    <row r="38" spans="1:28" s="24" customFormat="1" ht="12.75">
      <c r="A38" s="21" t="s">
        <v>88</v>
      </c>
      <c r="B38" s="22">
        <f>'DATOS MENSUALES'!F726</f>
        <v>0.59636172955</v>
      </c>
      <c r="C38" s="22">
        <f>'DATOS MENSUALES'!F727</f>
        <v>1.6376583808</v>
      </c>
      <c r="D38" s="22">
        <f>'DATOS MENSUALES'!F728</f>
        <v>4.4268844435</v>
      </c>
      <c r="E38" s="22">
        <f>'DATOS MENSUALES'!F729</f>
        <v>13.37064009181</v>
      </c>
      <c r="F38" s="22">
        <f>'DATOS MENSUALES'!F730</f>
        <v>4.62966730736</v>
      </c>
      <c r="G38" s="22">
        <f>'DATOS MENSUALES'!F731</f>
        <v>8.02354507122</v>
      </c>
      <c r="H38" s="22">
        <f>'DATOS MENSUALES'!F732</f>
        <v>1.31764626396</v>
      </c>
      <c r="I38" s="22">
        <f>'DATOS MENSUALES'!F733</f>
        <v>1.00294693666</v>
      </c>
      <c r="J38" s="22">
        <f>'DATOS MENSUALES'!F734</f>
        <v>0.4255231102</v>
      </c>
      <c r="K38" s="22">
        <f>'DATOS MENSUALES'!F735</f>
        <v>0.46055555565</v>
      </c>
      <c r="L38" s="22">
        <f>'DATOS MENSUALES'!F736</f>
        <v>0.27521568558</v>
      </c>
      <c r="M38" s="22">
        <f>'DATOS MENSUALES'!F737</f>
        <v>0.359639232</v>
      </c>
      <c r="N38" s="22">
        <f t="shared" si="11"/>
        <v>36.526283808289996</v>
      </c>
      <c r="O38" s="23"/>
      <c r="P38" s="60">
        <f t="shared" si="13"/>
        <v>-6.40999753434643E-06</v>
      </c>
      <c r="Q38" s="60">
        <f t="shared" si="14"/>
        <v>0.030300976831896014</v>
      </c>
      <c r="R38" s="60">
        <f t="shared" si="15"/>
        <v>3.77323670350816</v>
      </c>
      <c r="S38" s="60">
        <f t="shared" si="16"/>
        <v>948.4560719522158</v>
      </c>
      <c r="T38" s="60">
        <f t="shared" si="17"/>
        <v>9.534605800888755</v>
      </c>
      <c r="U38" s="60">
        <f t="shared" si="18"/>
        <v>168.51016603609014</v>
      </c>
      <c r="V38" s="60">
        <f t="shared" si="19"/>
        <v>-6.518585203148188</v>
      </c>
      <c r="W38" s="60">
        <f t="shared" si="20"/>
        <v>-4.921102079788027</v>
      </c>
      <c r="X38" s="60">
        <f t="shared" si="21"/>
        <v>-0.22635329035967125</v>
      </c>
      <c r="Y38" s="60">
        <f t="shared" si="22"/>
        <v>0.001219204029758383</v>
      </c>
      <c r="Z38" s="60">
        <f t="shared" si="23"/>
        <v>-0.00039226247246073123</v>
      </c>
      <c r="AA38" s="60">
        <f t="shared" si="24"/>
        <v>-1.0148465352275872E-05</v>
      </c>
      <c r="AB38" s="60">
        <f t="shared" si="25"/>
        <v>3479.077386345704</v>
      </c>
    </row>
    <row r="39" spans="1:28" s="24" customFormat="1" ht="12.75">
      <c r="A39" s="21" t="s">
        <v>89</v>
      </c>
      <c r="B39" s="22">
        <f>'DATOS MENSUALES'!F738</f>
        <v>0.53509127805</v>
      </c>
      <c r="C39" s="22">
        <f>'DATOS MENSUALES'!F739</f>
        <v>0.14651685432</v>
      </c>
      <c r="D39" s="22">
        <f>'DATOS MENSUALES'!F740</f>
        <v>0.11163108481999999</v>
      </c>
      <c r="E39" s="22">
        <f>'DATOS MENSUALES'!F741</f>
        <v>0.60800922897</v>
      </c>
      <c r="F39" s="22">
        <f>'DATOS MENSUALES'!F742</f>
        <v>0.47055458502</v>
      </c>
      <c r="G39" s="22">
        <f>'DATOS MENSUALES'!F743</f>
        <v>0.70012302402</v>
      </c>
      <c r="H39" s="22">
        <f>'DATOS MENSUALES'!F744</f>
        <v>1.3246363451999998</v>
      </c>
      <c r="I39" s="22">
        <f>'DATOS MENSUALES'!F745</f>
        <v>1.46558516655</v>
      </c>
      <c r="J39" s="22">
        <f>'DATOS MENSUALES'!F746</f>
        <v>1.00588235212</v>
      </c>
      <c r="K39" s="22">
        <f>'DATOS MENSUALES'!F747</f>
        <v>0.27147436008</v>
      </c>
      <c r="L39" s="22">
        <f>'DATOS MENSUALES'!F748</f>
        <v>0.41756567497999997</v>
      </c>
      <c r="M39" s="22">
        <f>'DATOS MENSUALES'!F749</f>
        <v>0.55640564784</v>
      </c>
      <c r="N39" s="22">
        <f t="shared" si="11"/>
        <v>7.61347560197</v>
      </c>
      <c r="O39" s="23"/>
      <c r="P39" s="60">
        <f t="shared" si="13"/>
        <v>-0.0005090578660043714</v>
      </c>
      <c r="Q39" s="60">
        <f t="shared" si="14"/>
        <v>-1.6404544083950665</v>
      </c>
      <c r="R39" s="60">
        <f t="shared" si="15"/>
        <v>-20.9888257172575</v>
      </c>
      <c r="S39" s="60">
        <f t="shared" si="16"/>
        <v>-25.346984479813337</v>
      </c>
      <c r="T39" s="60">
        <f t="shared" si="17"/>
        <v>-8.472601183972843</v>
      </c>
      <c r="U39" s="60">
        <f t="shared" si="18"/>
        <v>-5.831941522738924</v>
      </c>
      <c r="V39" s="60">
        <f t="shared" si="19"/>
        <v>-6.445682059712264</v>
      </c>
      <c r="W39" s="60">
        <f t="shared" si="20"/>
        <v>-1.898773448257772</v>
      </c>
      <c r="X39" s="60">
        <f t="shared" si="21"/>
        <v>-2.458613671632472E-05</v>
      </c>
      <c r="Y39" s="60">
        <f t="shared" si="22"/>
        <v>-0.0005564561399190619</v>
      </c>
      <c r="Z39" s="60">
        <f t="shared" si="23"/>
        <v>0.0003306208857243326</v>
      </c>
      <c r="AA39" s="60">
        <f t="shared" si="24"/>
        <v>0.005370037048856962</v>
      </c>
      <c r="AB39" s="60">
        <f t="shared" si="25"/>
        <v>-2605.3863827188407</v>
      </c>
    </row>
    <row r="40" spans="1:28" s="24" customFormat="1" ht="12.75">
      <c r="A40" s="21" t="s">
        <v>90</v>
      </c>
      <c r="B40" s="22">
        <f>'DATOS MENSUALES'!F750</f>
        <v>0.6626955324</v>
      </c>
      <c r="C40" s="22">
        <f>'DATOS MENSUALES'!F751</f>
        <v>1.97158315639</v>
      </c>
      <c r="D40" s="22">
        <f>'DATOS MENSUALES'!F752</f>
        <v>3.2048177715</v>
      </c>
      <c r="E40" s="22">
        <f>'DATOS MENSUALES'!F753</f>
        <v>11.8686187176</v>
      </c>
      <c r="F40" s="22">
        <f>'DATOS MENSUALES'!F754</f>
        <v>2.8204265581100003</v>
      </c>
      <c r="G40" s="22">
        <f>'DATOS MENSUALES'!F755</f>
        <v>3.74171923888</v>
      </c>
      <c r="H40" s="22">
        <f>'DATOS MENSUALES'!F756</f>
        <v>3.70392336</v>
      </c>
      <c r="I40" s="22">
        <f>'DATOS MENSUALES'!F757</f>
        <v>3.47827852329</v>
      </c>
      <c r="J40" s="22">
        <f>'DATOS MENSUALES'!F758</f>
        <v>0.70794319548</v>
      </c>
      <c r="K40" s="22">
        <f>'DATOS MENSUALES'!F759</f>
        <v>0.27369621488999996</v>
      </c>
      <c r="L40" s="22">
        <f>'DATOS MENSUALES'!F760</f>
        <v>0.38256100909</v>
      </c>
      <c r="M40" s="22">
        <f>'DATOS MENSUALES'!F761</f>
        <v>0.71133220671</v>
      </c>
      <c r="N40" s="22">
        <f t="shared" si="11"/>
        <v>33.527595484340004</v>
      </c>
      <c r="O40" s="23"/>
      <c r="P40" s="60">
        <f t="shared" si="13"/>
        <v>0.00010892624359330149</v>
      </c>
      <c r="Q40" s="60">
        <f t="shared" si="14"/>
        <v>0.26919032255334835</v>
      </c>
      <c r="R40" s="60">
        <f t="shared" si="15"/>
        <v>0.03751192334616689</v>
      </c>
      <c r="S40" s="60">
        <f t="shared" si="16"/>
        <v>576.5797812638003</v>
      </c>
      <c r="T40" s="60">
        <f t="shared" si="17"/>
        <v>0.030149800915036315</v>
      </c>
      <c r="U40" s="60">
        <f t="shared" si="18"/>
        <v>1.9140243253202258</v>
      </c>
      <c r="V40" s="60">
        <f t="shared" si="19"/>
        <v>0.13918874510959406</v>
      </c>
      <c r="W40" s="60">
        <f t="shared" si="20"/>
        <v>0.4643997760376279</v>
      </c>
      <c r="X40" s="60">
        <f t="shared" si="21"/>
        <v>-0.03497126325618364</v>
      </c>
      <c r="Y40" s="60">
        <f t="shared" si="22"/>
        <v>-0.0005125687415424398</v>
      </c>
      <c r="Z40" s="60">
        <f t="shared" si="23"/>
        <v>3.980158774530358E-05</v>
      </c>
      <c r="AA40" s="60">
        <f t="shared" si="24"/>
        <v>0.035950896834982565</v>
      </c>
      <c r="AB40" s="60">
        <f t="shared" si="25"/>
        <v>1795.3597517209969</v>
      </c>
    </row>
    <row r="41" spans="1:28" s="24" customFormat="1" ht="12.75">
      <c r="A41" s="21" t="s">
        <v>91</v>
      </c>
      <c r="B41" s="22">
        <f>'DATOS MENSUALES'!F762</f>
        <v>0.6692804307</v>
      </c>
      <c r="C41" s="22">
        <f>'DATOS MENSUALES'!F763</f>
        <v>1.3062396223200001</v>
      </c>
      <c r="D41" s="22">
        <f>'DATOS MENSUALES'!F764</f>
        <v>4.16615893659</v>
      </c>
      <c r="E41" s="22">
        <f>'DATOS MENSUALES'!F765</f>
        <v>4.07050578408</v>
      </c>
      <c r="F41" s="22">
        <f>'DATOS MENSUALES'!F766</f>
        <v>3.10233068744</v>
      </c>
      <c r="G41" s="22">
        <f>'DATOS MENSUALES'!F767</f>
        <v>3.9801335379500005</v>
      </c>
      <c r="H41" s="22">
        <f>'DATOS MENSUALES'!F768</f>
        <v>3.36843231192</v>
      </c>
      <c r="I41" s="22">
        <f>'DATOS MENSUALES'!F769</f>
        <v>6.13525608458</v>
      </c>
      <c r="J41" s="22">
        <f>'DATOS MENSUALES'!F770</f>
        <v>0.49741810404</v>
      </c>
      <c r="K41" s="22">
        <f>'DATOS MENSUALES'!F771</f>
        <v>0.0355040556</v>
      </c>
      <c r="L41" s="22">
        <f>'DATOS MENSUALES'!F772</f>
        <v>0.3711209184</v>
      </c>
      <c r="M41" s="22">
        <f>'DATOS MENSUALES'!F773</f>
        <v>0.2009012871</v>
      </c>
      <c r="N41" s="22">
        <f t="shared" si="11"/>
        <v>27.90328176072</v>
      </c>
      <c r="O41" s="23"/>
      <c r="P41" s="60">
        <f t="shared" si="13"/>
        <v>0.00016048085728995805</v>
      </c>
      <c r="Q41" s="60">
        <f t="shared" si="14"/>
        <v>-7.598719267543346E-06</v>
      </c>
      <c r="R41" s="60">
        <f t="shared" si="15"/>
        <v>2.177251543888764</v>
      </c>
      <c r="S41" s="60">
        <f t="shared" si="16"/>
        <v>0.14471393621970785</v>
      </c>
      <c r="T41" s="60">
        <f t="shared" si="17"/>
        <v>0.20867949619005258</v>
      </c>
      <c r="U41" s="60">
        <f t="shared" si="18"/>
        <v>3.2419006239984203</v>
      </c>
      <c r="V41" s="60">
        <f t="shared" si="19"/>
        <v>0.006103750975426523</v>
      </c>
      <c r="W41" s="60">
        <f t="shared" si="20"/>
        <v>40.4021625052358</v>
      </c>
      <c r="X41" s="60">
        <f t="shared" si="21"/>
        <v>-0.1553236655281006</v>
      </c>
      <c r="Y41" s="60">
        <f t="shared" si="22"/>
        <v>-0.03222475782514218</v>
      </c>
      <c r="Z41" s="60">
        <f t="shared" si="23"/>
        <v>1.1701393092585538E-05</v>
      </c>
      <c r="AA41" s="60">
        <f t="shared" si="24"/>
        <v>-0.005869832838452389</v>
      </c>
      <c r="AB41" s="60">
        <f t="shared" si="25"/>
        <v>278.3975354851932</v>
      </c>
    </row>
    <row r="42" spans="1:28" s="24" customFormat="1" ht="12.75">
      <c r="A42" s="21" t="s">
        <v>92</v>
      </c>
      <c r="B42" s="22">
        <f>'DATOS MENSUALES'!F774</f>
        <v>0.7114614047100001</v>
      </c>
      <c r="C42" s="22">
        <f>'DATOS MENSUALES'!F775</f>
        <v>0.57799440732</v>
      </c>
      <c r="D42" s="22">
        <f>'DATOS MENSUALES'!F776</f>
        <v>0.857685008</v>
      </c>
      <c r="E42" s="22">
        <f>'DATOS MENSUALES'!F777</f>
        <v>0.3468467663</v>
      </c>
      <c r="F42" s="22">
        <f>'DATOS MENSUALES'!F778</f>
        <v>0.7450416366500001</v>
      </c>
      <c r="G42" s="22">
        <f>'DATOS MENSUALES'!F779</f>
        <v>1.43253752032</v>
      </c>
      <c r="H42" s="22">
        <f>'DATOS MENSUALES'!F780</f>
        <v>1.66374275879</v>
      </c>
      <c r="I42" s="22">
        <f>'DATOS MENSUALES'!F781</f>
        <v>1.16077562352</v>
      </c>
      <c r="J42" s="22">
        <f>'DATOS MENSUALES'!F782</f>
        <v>0.29949814029</v>
      </c>
      <c r="K42" s="22">
        <f>'DATOS MENSUALES'!F783</f>
        <v>0.1684813764</v>
      </c>
      <c r="L42" s="22">
        <f>'DATOS MENSUALES'!F784</f>
        <v>0.39050847503999997</v>
      </c>
      <c r="M42" s="22">
        <f>'DATOS MENSUALES'!F785</f>
        <v>0.19822141585</v>
      </c>
      <c r="N42" s="22">
        <f>SUM(B42:M42)</f>
        <v>8.55279453319</v>
      </c>
      <c r="O42" s="23"/>
      <c r="P42" s="60">
        <f t="shared" si="13"/>
        <v>0.0008992931940700889</v>
      </c>
      <c r="Q42" s="60">
        <f t="shared" si="14"/>
        <v>-0.4183496576248098</v>
      </c>
      <c r="R42" s="60">
        <f t="shared" si="15"/>
        <v>-8.149491411902826</v>
      </c>
      <c r="S42" s="60">
        <f t="shared" si="16"/>
        <v>-32.726420977378815</v>
      </c>
      <c r="T42" s="60">
        <f t="shared" si="17"/>
        <v>-5.490388660126526</v>
      </c>
      <c r="U42" s="60">
        <f t="shared" si="18"/>
        <v>-1.216748058544633</v>
      </c>
      <c r="V42" s="60">
        <f t="shared" si="19"/>
        <v>-3.525244565893429</v>
      </c>
      <c r="W42" s="60">
        <f t="shared" si="20"/>
        <v>-3.6744021389034014</v>
      </c>
      <c r="X42" s="60">
        <f t="shared" si="21"/>
        <v>-0.3978148216612614</v>
      </c>
      <c r="Y42" s="60">
        <f t="shared" si="22"/>
        <v>-0.006356757029691453</v>
      </c>
      <c r="Z42" s="60">
        <f t="shared" si="23"/>
        <v>7.456713189575813E-05</v>
      </c>
      <c r="AA42" s="60">
        <f t="shared" si="24"/>
        <v>-0.00613534737048888</v>
      </c>
      <c r="AB42" s="60">
        <f t="shared" si="25"/>
        <v>-2107.421278864992</v>
      </c>
    </row>
    <row r="43" spans="1:28" s="24" customFormat="1" ht="12.75">
      <c r="A43" s="21" t="s">
        <v>93</v>
      </c>
      <c r="B43" s="22">
        <f>'DATOS MENSUALES'!F786</f>
        <v>0.6636166265500001</v>
      </c>
      <c r="C43" s="22">
        <f>'DATOS MENSUALES'!F787</f>
        <v>0.8690800417200001</v>
      </c>
      <c r="D43" s="22">
        <f>'DATOS MENSUALES'!F788</f>
        <v>1.6277183317600001</v>
      </c>
      <c r="E43" s="22">
        <f>'DATOS MENSUALES'!F789</f>
        <v>1.0481165783500002</v>
      </c>
      <c r="F43" s="22">
        <f>'DATOS MENSUALES'!F790</f>
        <v>0.9349153008</v>
      </c>
      <c r="G43" s="22">
        <f>'DATOS MENSUALES'!F791</f>
        <v>4.13021126016</v>
      </c>
      <c r="H43" s="22">
        <f>'DATOS MENSUALES'!F792</f>
        <v>2.6506688710699997</v>
      </c>
      <c r="I43" s="22">
        <f>'DATOS MENSUALES'!F793</f>
        <v>1.02077155904</v>
      </c>
      <c r="J43" s="22">
        <f>'DATOS MENSUALES'!F794</f>
        <v>1.0057211555999999</v>
      </c>
      <c r="K43" s="22">
        <f>'DATOS MENSUALES'!F795</f>
        <v>0.43072471792</v>
      </c>
      <c r="L43" s="22">
        <f>'DATOS MENSUALES'!F796</f>
        <v>0.25354747278</v>
      </c>
      <c r="M43" s="22">
        <f>'DATOS MENSUALES'!F797</f>
        <v>0.38033749079999996</v>
      </c>
      <c r="N43" s="22">
        <f>SUM(B43:M43)</f>
        <v>15.01542940655</v>
      </c>
      <c r="O43" s="23"/>
      <c r="P43" s="60">
        <f t="shared" si="13"/>
        <v>0.00011535109150185658</v>
      </c>
      <c r="Q43" s="60">
        <f t="shared" si="14"/>
        <v>-0.09533090059161838</v>
      </c>
      <c r="R43" s="60">
        <f t="shared" si="15"/>
        <v>-1.9174730305394827</v>
      </c>
      <c r="S43" s="60">
        <f t="shared" si="16"/>
        <v>-15.575854078257407</v>
      </c>
      <c r="T43" s="60">
        <f t="shared" si="17"/>
        <v>-3.9015668176955574</v>
      </c>
      <c r="U43" s="60">
        <f t="shared" si="18"/>
        <v>4.331498300561481</v>
      </c>
      <c r="V43" s="60">
        <f t="shared" si="19"/>
        <v>-0.15313894756348817</v>
      </c>
      <c r="W43" s="60">
        <f t="shared" si="20"/>
        <v>-4.7680083332071765</v>
      </c>
      <c r="X43" s="60">
        <f t="shared" si="21"/>
        <v>-2.4997295062408166E-05</v>
      </c>
      <c r="Y43" s="60">
        <f t="shared" si="22"/>
        <v>0.0004565132929306389</v>
      </c>
      <c r="Z43" s="60">
        <f t="shared" si="23"/>
        <v>-0.0008538778264200211</v>
      </c>
      <c r="AA43" s="60">
        <f t="shared" si="24"/>
        <v>-8.633028745853661E-10</v>
      </c>
      <c r="AB43" s="60">
        <f t="shared" si="25"/>
        <v>-257.0440028715366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0.06435476009445244</v>
      </c>
      <c r="Q44" s="61">
        <f aca="true" t="shared" si="26" ref="Q44:AB44">SUM(Q18:Q43)</f>
        <v>433.3540690983956</v>
      </c>
      <c r="R44" s="61">
        <f t="shared" si="26"/>
        <v>2281.450846752438</v>
      </c>
      <c r="S44" s="61">
        <f t="shared" si="26"/>
        <v>2380.1723308796227</v>
      </c>
      <c r="T44" s="61">
        <f t="shared" si="26"/>
        <v>154.94665428303205</v>
      </c>
      <c r="U44" s="61">
        <f t="shared" si="26"/>
        <v>540.8772451910829</v>
      </c>
      <c r="V44" s="61">
        <f t="shared" si="26"/>
        <v>138.08291116182693</v>
      </c>
      <c r="W44" s="61">
        <f t="shared" si="26"/>
        <v>77.9025655792296</v>
      </c>
      <c r="X44" s="61">
        <f t="shared" si="26"/>
        <v>47.712037144731276</v>
      </c>
      <c r="Y44" s="61">
        <f t="shared" si="26"/>
        <v>0.009146371346819613</v>
      </c>
      <c r="Z44" s="61">
        <f t="shared" si="26"/>
        <v>1.022256995644445</v>
      </c>
      <c r="AA44" s="61">
        <f t="shared" si="26"/>
        <v>0.05163883702751905</v>
      </c>
      <c r="AB44" s="61">
        <f t="shared" si="26"/>
        <v>14865.72545710742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456 - Río Aguisejo desde límite LIC "Sierra de Ayllón" en Santibañez de Ayllón hasta Ayllón y ríos Cobos y Villacortilla.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1.0001191982719693</v>
      </c>
      <c r="C5" s="43">
        <f>'ANUAL (Acum. S.LARGA)'!C6</f>
        <v>2.1752778981927268</v>
      </c>
      <c r="D5" s="43">
        <f>'ANUAL (Acum. S.LARGA)'!D6</f>
        <v>3.5349248964846978</v>
      </c>
      <c r="E5" s="43">
        <f>'ANUAL (Acum. S.LARGA)'!E6</f>
        <v>5.387601564649093</v>
      </c>
      <c r="F5" s="43">
        <f>'ANUAL (Acum. S.LARGA)'!F6</f>
        <v>5.720909345657427</v>
      </c>
      <c r="G5" s="43">
        <f>'ANUAL (Acum. S.LARGA)'!G6</f>
        <v>4.570677001395605</v>
      </c>
      <c r="H5" s="43">
        <f>'ANUAL (Acum. S.LARGA)'!H6</f>
        <v>3.843968331021061</v>
      </c>
      <c r="I5" s="43">
        <f>'ANUAL (Acum. S.LARGA)'!I6</f>
        <v>3.0624439976942432</v>
      </c>
      <c r="J5" s="43">
        <f>'ANUAL (Acum. S.LARGA)'!J6</f>
        <v>1.4302704599922724</v>
      </c>
      <c r="K5" s="43">
        <f>'ANUAL (Acum. S.LARGA)'!K6</f>
        <v>0.5129588792424243</v>
      </c>
      <c r="L5" s="43">
        <f>'ANUAL (Acum. S.LARGA)'!L6</f>
        <v>0.4596636101180305</v>
      </c>
      <c r="M5" s="43">
        <f>'ANUAL (Acum. S.LARGA)'!M6</f>
        <v>0.6926551829139396</v>
      </c>
      <c r="N5" s="43">
        <f>'ANUAL (Acum. S.LARGA)'!N6</f>
        <v>32.391470365633495</v>
      </c>
    </row>
    <row r="6" spans="1:14" ht="12.75">
      <c r="A6" s="13" t="s">
        <v>111</v>
      </c>
      <c r="B6" s="43">
        <f>'ANUAL (Acum. S.CORTA)'!B6</f>
        <v>0.6149377474473078</v>
      </c>
      <c r="C6" s="43">
        <f>'ANUAL (Acum. S.CORTA)'!C6</f>
        <v>1.3258994693034616</v>
      </c>
      <c r="D6" s="43">
        <f>'ANUAL (Acum. S.CORTA)'!D6</f>
        <v>2.8700658251923077</v>
      </c>
      <c r="E6" s="43">
        <f>'ANUAL (Acum. S.CORTA)'!E6</f>
        <v>3.5454927096123083</v>
      </c>
      <c r="F6" s="43">
        <f>'ANUAL (Acum. S.CORTA)'!F6</f>
        <v>2.509186981217692</v>
      </c>
      <c r="G6" s="43">
        <f>'ANUAL (Acum. S.CORTA)'!G6</f>
        <v>2.500117007820769</v>
      </c>
      <c r="H6" s="43">
        <f>'ANUAL (Acum. S.CORTA)'!H6</f>
        <v>3.1856788543623082</v>
      </c>
      <c r="I6" s="43">
        <f>'ANUAL (Acum. S.CORTA)'!I6</f>
        <v>2.703880919373077</v>
      </c>
      <c r="J6" s="43">
        <f>'ANUAL (Acum. S.CORTA)'!J6</f>
        <v>1.0349602783726923</v>
      </c>
      <c r="K6" s="43">
        <f>'ANUAL (Acum. S.CORTA)'!K6</f>
        <v>0.35372582588384616</v>
      </c>
      <c r="L6" s="43">
        <f>'ANUAL (Acum. S.CORTA)'!L6</f>
        <v>0.34841813060846155</v>
      </c>
      <c r="M6" s="43">
        <f>'ANUAL (Acum. S.CORTA)'!M6</f>
        <v>0.38128967520076934</v>
      </c>
      <c r="N6" s="43">
        <f>'ANUAL (Acum. S.CORTA)'!N6</f>
        <v>21.373653424395002</v>
      </c>
    </row>
    <row r="7" spans="1:14" ht="12.75">
      <c r="A7" s="13" t="s">
        <v>116</v>
      </c>
      <c r="B7" s="44">
        <f>(B5-B6)/B5*100</f>
        <v>38.51355433334222</v>
      </c>
      <c r="C7" s="44">
        <f aca="true" t="shared" si="0" ref="C7:N7">(C5-C6)/C5*100</f>
        <v>39.04689279447693</v>
      </c>
      <c r="D7" s="44">
        <f t="shared" si="0"/>
        <v>18.808294115486255</v>
      </c>
      <c r="E7" s="44">
        <f t="shared" si="0"/>
        <v>34.19163115408973</v>
      </c>
      <c r="F7" s="44">
        <f t="shared" si="0"/>
        <v>56.140067433119846</v>
      </c>
      <c r="G7" s="44">
        <f t="shared" si="0"/>
        <v>45.30094760453679</v>
      </c>
      <c r="H7" s="44">
        <f t="shared" si="0"/>
        <v>17.125257545602448</v>
      </c>
      <c r="I7" s="44">
        <f t="shared" si="0"/>
        <v>11.708396254466475</v>
      </c>
      <c r="J7" s="44">
        <f t="shared" si="0"/>
        <v>27.638841231588877</v>
      </c>
      <c r="K7" s="44">
        <f t="shared" si="0"/>
        <v>31.042069803674195</v>
      </c>
      <c r="L7" s="44">
        <f t="shared" si="0"/>
        <v>24.20149802178245</v>
      </c>
      <c r="M7" s="44">
        <f t="shared" si="0"/>
        <v>44.95245475581123</v>
      </c>
      <c r="N7" s="44">
        <f t="shared" si="0"/>
        <v>34.014562527942886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0.940112046375651</v>
      </c>
      <c r="C10" s="43">
        <f aca="true" t="shared" si="1" ref="C10:M10">0.94*C5</f>
        <v>2.0447612243011632</v>
      </c>
      <c r="D10" s="43">
        <f t="shared" si="1"/>
        <v>3.3228294026956156</v>
      </c>
      <c r="E10" s="43">
        <f t="shared" si="1"/>
        <v>5.064345470770147</v>
      </c>
      <c r="F10" s="43">
        <f t="shared" si="1"/>
        <v>5.377654784917981</v>
      </c>
      <c r="G10" s="43">
        <f t="shared" si="1"/>
        <v>4.296436381311869</v>
      </c>
      <c r="H10" s="43">
        <f t="shared" si="1"/>
        <v>3.613330231159797</v>
      </c>
      <c r="I10" s="43">
        <f t="shared" si="1"/>
        <v>2.8786973578325883</v>
      </c>
      <c r="J10" s="43">
        <f t="shared" si="1"/>
        <v>1.344454232392736</v>
      </c>
      <c r="K10" s="43">
        <f t="shared" si="1"/>
        <v>0.48218134648787886</v>
      </c>
      <c r="L10" s="43">
        <f t="shared" si="1"/>
        <v>0.4320837935109486</v>
      </c>
      <c r="M10" s="43">
        <f t="shared" si="1"/>
        <v>0.6510958719391031</v>
      </c>
      <c r="N10" s="43">
        <f>SUM(B10:M10)</f>
        <v>30.447982143695473</v>
      </c>
    </row>
    <row r="11" spans="1:14" ht="12.75">
      <c r="A11" s="13" t="s">
        <v>111</v>
      </c>
      <c r="B11" s="43">
        <f>0.94*B6</f>
        <v>0.5780414826004693</v>
      </c>
      <c r="C11" s="43">
        <f aca="true" t="shared" si="2" ref="C11:M11">0.94*C6</f>
        <v>1.2463455011452538</v>
      </c>
      <c r="D11" s="43">
        <f t="shared" si="2"/>
        <v>2.697861875680769</v>
      </c>
      <c r="E11" s="43">
        <f t="shared" si="2"/>
        <v>3.33276314703557</v>
      </c>
      <c r="F11" s="43">
        <f t="shared" si="2"/>
        <v>2.3586357623446306</v>
      </c>
      <c r="G11" s="43">
        <f t="shared" si="2"/>
        <v>2.3501099873515225</v>
      </c>
      <c r="H11" s="43">
        <f t="shared" si="2"/>
        <v>2.9945381231005697</v>
      </c>
      <c r="I11" s="43">
        <f t="shared" si="2"/>
        <v>2.5416480642106922</v>
      </c>
      <c r="J11" s="43">
        <f t="shared" si="2"/>
        <v>0.9728626616703308</v>
      </c>
      <c r="K11" s="43">
        <f t="shared" si="2"/>
        <v>0.33250227633081536</v>
      </c>
      <c r="L11" s="43">
        <f t="shared" si="2"/>
        <v>0.32751304277195387</v>
      </c>
      <c r="M11" s="43">
        <f t="shared" si="2"/>
        <v>0.35841229468872315</v>
      </c>
      <c r="N11" s="43">
        <f>SUM(B11:M11)</f>
        <v>20.091234218931298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0.041923076860000005</v>
      </c>
      <c r="C14" s="43">
        <f>'ANUAL (Acum. S.LARGA)'!C4</f>
        <v>0.14651685432</v>
      </c>
      <c r="D14" s="43">
        <f>'ANUAL (Acum. S.LARGA)'!D4</f>
        <v>0.11163108481999999</v>
      </c>
      <c r="E14" s="43">
        <f>'ANUAL (Acum. S.LARGA)'!E4</f>
        <v>0.3468467663</v>
      </c>
      <c r="F14" s="43">
        <f>'ANUAL (Acum. S.LARGA)'!F4</f>
        <v>0.47055458502</v>
      </c>
      <c r="G14" s="43">
        <f>'ANUAL (Acum. S.LARGA)'!G4</f>
        <v>0.70012302402</v>
      </c>
      <c r="H14" s="43">
        <f>'ANUAL (Acum. S.LARGA)'!H4</f>
        <v>0.20027270608</v>
      </c>
      <c r="I14" s="43">
        <f>'ANUAL (Acum. S.LARGA)'!I4</f>
        <v>0.49739311740000003</v>
      </c>
      <c r="J14" s="43">
        <f>'ANUAL (Acum. S.LARGA)'!J4</f>
        <v>0.001</v>
      </c>
      <c r="K14" s="43">
        <f>'ANUAL (Acum. S.LARGA)'!K4</f>
        <v>0.001</v>
      </c>
      <c r="L14" s="43">
        <f>'ANUAL (Acum. S.LARGA)'!L4</f>
        <v>0.001</v>
      </c>
      <c r="M14" s="43">
        <f>'ANUAL (Acum. S.LARGA)'!M4</f>
        <v>0.001</v>
      </c>
      <c r="N14" s="43">
        <f>'ANUAL (Acum. S.LARGA)'!N4</f>
        <v>7.61347560197</v>
      </c>
    </row>
    <row r="15" spans="1:14" ht="12.75">
      <c r="A15" s="13" t="s">
        <v>111</v>
      </c>
      <c r="B15" s="43">
        <f>'ANUAL (Acum. S.CORTA)'!B4</f>
        <v>0.041923076860000005</v>
      </c>
      <c r="C15" s="43">
        <f>'ANUAL (Acum. S.CORTA)'!C4</f>
        <v>0.14651685432</v>
      </c>
      <c r="D15" s="43">
        <f>'ANUAL (Acum. S.CORTA)'!D4</f>
        <v>0.11163108481999999</v>
      </c>
      <c r="E15" s="43">
        <f>'ANUAL (Acum. S.CORTA)'!E4</f>
        <v>0.3468467663</v>
      </c>
      <c r="F15" s="43">
        <f>'ANUAL (Acum. S.CORTA)'!F4</f>
        <v>0.47055458502</v>
      </c>
      <c r="G15" s="43">
        <f>'ANUAL (Acum. S.CORTA)'!G4</f>
        <v>0.70012302402</v>
      </c>
      <c r="H15" s="43">
        <f>'ANUAL (Acum. S.CORTA)'!H4</f>
        <v>0.20027270608</v>
      </c>
      <c r="I15" s="43">
        <f>'ANUAL (Acum. S.CORTA)'!I4</f>
        <v>0.49739311740000003</v>
      </c>
      <c r="J15" s="43">
        <f>'ANUAL (Acum. S.CORTA)'!J4</f>
        <v>0.001</v>
      </c>
      <c r="K15" s="43">
        <f>'ANUAL (Acum. S.CORTA)'!K4</f>
        <v>0.001</v>
      </c>
      <c r="L15" s="43">
        <f>'ANUAL (Acum. S.CORTA)'!L4</f>
        <v>0.001</v>
      </c>
      <c r="M15" s="43">
        <f>'ANUAL (Acum. S.CORTA)'!M4</f>
        <v>0.001</v>
      </c>
      <c r="N15" s="43">
        <f>'ANUAL (Acum. S.CORTA)'!N4</f>
        <v>7.61347560197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6.42298115051</v>
      </c>
      <c r="C18" s="43">
        <f>'ANUAL (Acum. S.LARGA)'!C5</f>
        <v>8.86298379954</v>
      </c>
      <c r="D18" s="43">
        <f>'ANUAL (Acum. S.LARGA)'!D5</f>
        <v>16.0702373988</v>
      </c>
      <c r="E18" s="43">
        <f>'ANUAL (Acum. S.LARGA)'!E5</f>
        <v>32.2249324084</v>
      </c>
      <c r="F18" s="43">
        <f>'ANUAL (Acum. S.LARGA)'!F5</f>
        <v>42.366863148060006</v>
      </c>
      <c r="G18" s="43">
        <f>'ANUAL (Acum. S.LARGA)'!G5</f>
        <v>32.550041510119996</v>
      </c>
      <c r="H18" s="43">
        <f>'ANUAL (Acum. S.LARGA)'!H5</f>
        <v>24.492837494</v>
      </c>
      <c r="I18" s="43">
        <f>'ANUAL (Acum. S.LARGA)'!I5</f>
        <v>16.5919014342</v>
      </c>
      <c r="J18" s="43">
        <f>'ANUAL (Acum. S.LARGA)'!J5</f>
        <v>5.0361300666</v>
      </c>
      <c r="K18" s="43">
        <f>'ANUAL (Acum. S.LARGA)'!K5</f>
        <v>1.5052854096</v>
      </c>
      <c r="L18" s="43">
        <f>'ANUAL (Acum. S.LARGA)'!L5</f>
        <v>1.35009032493</v>
      </c>
      <c r="M18" s="43">
        <f>'ANUAL (Acum. S.LARGA)'!M5</f>
        <v>3.13609979163</v>
      </c>
      <c r="N18" s="43">
        <f>'ANUAL (Acum. S.LARGA)'!N5</f>
        <v>102.96047774389001</v>
      </c>
    </row>
    <row r="19" spans="1:14" ht="12.75">
      <c r="A19" s="13" t="s">
        <v>111</v>
      </c>
      <c r="B19" s="43">
        <f>'ANUAL (Acum. S.CORTA)'!B5</f>
        <v>1.22951048956</v>
      </c>
      <c r="C19" s="43">
        <f>'ANUAL (Acum. S.CORTA)'!C5</f>
        <v>8.86298379954</v>
      </c>
      <c r="D19" s="43">
        <f>'ANUAL (Acum. S.CORTA)'!D5</f>
        <v>16.0702373988</v>
      </c>
      <c r="E19" s="43">
        <f>'ANUAL (Acum. S.CORTA)'!E5</f>
        <v>13.37064009181</v>
      </c>
      <c r="F19" s="43">
        <f>'ANUAL (Acum. S.CORTA)'!F5</f>
        <v>7.92630127208</v>
      </c>
      <c r="G19" s="43">
        <f>'ANUAL (Acum. S.CORTA)'!G5</f>
        <v>9.88274139527</v>
      </c>
      <c r="H19" s="43">
        <f>'ANUAL (Acum. S.CORTA)'!H5</f>
        <v>8.35413880476</v>
      </c>
      <c r="I19" s="43">
        <f>'ANUAL (Acum. S.CORTA)'!I5</f>
        <v>6.7979517109700005</v>
      </c>
      <c r="J19" s="43">
        <f>'ANUAL (Acum. S.CORTA)'!J5</f>
        <v>4.6234404200500006</v>
      </c>
      <c r="K19" s="43">
        <f>'ANUAL (Acum. S.CORTA)'!K5</f>
        <v>0.7764606857199999</v>
      </c>
      <c r="L19" s="43">
        <f>'ANUAL (Acum. S.CORTA)'!L5</f>
        <v>1.35009032493</v>
      </c>
      <c r="M19" s="43">
        <f>'ANUAL (Acum. S.CORTA)'!M5</f>
        <v>0.81139573104</v>
      </c>
      <c r="N19" s="43">
        <f>'ANUAL (Acum. S.CORTA)'!N5</f>
        <v>45.74018676103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0.7335076574150001</v>
      </c>
      <c r="C22" s="43">
        <f>'ANUAL (Acum. S.LARGA)'!C9</f>
        <v>1.3428432785850002</v>
      </c>
      <c r="D22" s="43">
        <f>'ANUAL (Acum. S.LARGA)'!D9</f>
        <v>2.52874312375</v>
      </c>
      <c r="E22" s="43">
        <f>'ANUAL (Acum. S.LARGA)'!E9</f>
        <v>3.5980626076449997</v>
      </c>
      <c r="F22" s="43">
        <f>'ANUAL (Acum. S.LARGA)'!F9</f>
        <v>2.8970932624550003</v>
      </c>
      <c r="G22" s="43">
        <f>'ANUAL (Acum. S.LARGA)'!G9</f>
        <v>2.6046056537399997</v>
      </c>
      <c r="H22" s="43">
        <f>'ANUAL (Acum. S.LARGA)'!H9</f>
        <v>3.102720393305</v>
      </c>
      <c r="I22" s="43">
        <f>'ANUAL (Acum. S.LARGA)'!I9</f>
        <v>2.48437092072</v>
      </c>
      <c r="J22" s="43">
        <f>'ANUAL (Acum. S.LARGA)'!J9</f>
        <v>1.0447792561</v>
      </c>
      <c r="K22" s="43">
        <f>'ANUAL (Acum. S.LARGA)'!K9</f>
        <v>0.47914092370500005</v>
      </c>
      <c r="L22" s="43">
        <f>'ANUAL (Acum. S.LARGA)'!L9</f>
        <v>0.397192131405</v>
      </c>
      <c r="M22" s="43">
        <f>'ANUAL (Acum. S.LARGA)'!M9</f>
        <v>0.538285494655</v>
      </c>
      <c r="N22" s="43">
        <f>'ANUAL (Acum. S.LARGA)'!N9</f>
        <v>28.3503859127</v>
      </c>
    </row>
    <row r="23" spans="1:14" ht="12.75">
      <c r="A23" s="13" t="s">
        <v>111</v>
      </c>
      <c r="B23" s="43">
        <f>'ANUAL (Acum. S.CORTA)'!B9</f>
        <v>0.629528630975</v>
      </c>
      <c r="C23" s="43">
        <f>'ANUAL (Acum. S.CORTA)'!C9</f>
        <v>0.80236208015</v>
      </c>
      <c r="D23" s="43">
        <f>'ANUAL (Acum. S.CORTA)'!D9</f>
        <v>1.8431073927800001</v>
      </c>
      <c r="E23" s="43">
        <f>'ANUAL (Acum. S.CORTA)'!E9</f>
        <v>1.70909368977</v>
      </c>
      <c r="F23" s="43">
        <f>'ANUAL (Acum. S.CORTA)'!F9</f>
        <v>2.29791758248</v>
      </c>
      <c r="G23" s="43">
        <f>'ANUAL (Acum. S.CORTA)'!G9</f>
        <v>1.67261225732</v>
      </c>
      <c r="H23" s="43">
        <f>'ANUAL (Acum. S.CORTA)'!H9</f>
        <v>3.0499939575</v>
      </c>
      <c r="I23" s="43">
        <f>'ANUAL (Acum. S.CORTA)'!I9</f>
        <v>2.5166350033750002</v>
      </c>
      <c r="J23" s="43">
        <f>'ANUAL (Acum. S.CORTA)'!J9</f>
        <v>0.79915747664</v>
      </c>
      <c r="K23" s="43">
        <f>'ANUAL (Acum. S.CORTA)'!K9</f>
        <v>0.32086689272</v>
      </c>
      <c r="L23" s="43">
        <f>'ANUAL (Acum. S.CORTA)'!L9</f>
        <v>0.27164351001</v>
      </c>
      <c r="M23" s="43">
        <f>'ANUAL (Acum. S.CORTA)'!M9</f>
        <v>0.39299510783999997</v>
      </c>
      <c r="N23" s="43">
        <f>'ANUAL (Acum. S.CORTA)'!N9</f>
        <v>18.469841485365002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0.8977773142585238</v>
      </c>
      <c r="C26" s="43">
        <f>'ANUAL (Acum. S.LARGA)'!C12</f>
        <v>2.253520859281088</v>
      </c>
      <c r="D26" s="43">
        <f>'ANUAL (Acum. S.LARGA)'!D12</f>
        <v>3.2209349411677852</v>
      </c>
      <c r="E26" s="43">
        <f>'ANUAL (Acum. S.LARGA)'!E12</f>
        <v>5.822572316619515</v>
      </c>
      <c r="F26" s="43">
        <f>'ANUAL (Acum. S.LARGA)'!F12</f>
        <v>7.471855801639432</v>
      </c>
      <c r="G26" s="43">
        <f>'ANUAL (Acum. S.LARGA)'!G12</f>
        <v>5.233031497302362</v>
      </c>
      <c r="H26" s="43">
        <f>'ANUAL (Acum. S.LARGA)'!H12</f>
        <v>3.5174577866021504</v>
      </c>
      <c r="I26" s="43">
        <f>'ANUAL (Acum. S.LARGA)'!I12</f>
        <v>2.617745658528408</v>
      </c>
      <c r="J26" s="43">
        <f>'ANUAL (Acum. S.LARGA)'!J12</f>
        <v>1.143853936020565</v>
      </c>
      <c r="K26" s="43">
        <f>'ANUAL (Acum. S.LARGA)'!K12</f>
        <v>0.33170990487702656</v>
      </c>
      <c r="L26" s="43">
        <f>'ANUAL (Acum. S.LARGA)'!L12</f>
        <v>0.27884634448119594</v>
      </c>
      <c r="M26" s="43">
        <f>'ANUAL (Acum. S.LARGA)'!M12</f>
        <v>0.5301365664831181</v>
      </c>
      <c r="N26" s="43">
        <f>'ANUAL (Acum. S.LARGA)'!N12</f>
        <v>19.525044801286377</v>
      </c>
    </row>
    <row r="27" spans="1:14" ht="12.75">
      <c r="A27" s="13" t="s">
        <v>111</v>
      </c>
      <c r="B27" s="43">
        <f>'ANUAL (Acum. S.CORTA)'!B12</f>
        <v>0.31064692078805983</v>
      </c>
      <c r="C27" s="43">
        <f>'ANUAL (Acum. S.CORTA)'!C12</f>
        <v>1.7354281169515173</v>
      </c>
      <c r="D27" s="43">
        <f>'ANUAL (Acum. S.CORTA)'!D12</f>
        <v>3.259803606419256</v>
      </c>
      <c r="E27" s="43">
        <f>'ANUAL (Acum. S.CORTA)'!E12</f>
        <v>3.994767201351198</v>
      </c>
      <c r="F27" s="43">
        <f>'ANUAL (Acum. S.CORTA)'!F12</f>
        <v>1.742881691773203</v>
      </c>
      <c r="G27" s="43">
        <f>'ANUAL (Acum. S.CORTA)'!G12</f>
        <v>2.1981329139191064</v>
      </c>
      <c r="H27" s="43">
        <f>'ANUAL (Acum. S.CORTA)'!H12</f>
        <v>2.0936042821748275</v>
      </c>
      <c r="I27" s="43">
        <f>'ANUAL (Acum. S.CORTA)'!I12</f>
        <v>1.6997525871900232</v>
      </c>
      <c r="J27" s="43">
        <f>'ANUAL (Acum. S.CORTA)'!J12</f>
        <v>0.9601194070820603</v>
      </c>
      <c r="K27" s="43">
        <f>'ANUAL (Acum. S.CORTA)'!K12</f>
        <v>0.20552836137624597</v>
      </c>
      <c r="L27" s="43">
        <f>'ANUAL (Acum. S.CORTA)'!L12</f>
        <v>0.28040867442351913</v>
      </c>
      <c r="M27" s="43">
        <f>'ANUAL (Acum. S.CORTA)'!M12</f>
        <v>0.21472722631714541</v>
      </c>
      <c r="N27" s="43">
        <f>'ANUAL (Acum. S.CORTA)'!N12</f>
        <v>9.701618920462574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</v>
      </c>
      <c r="C30" s="43">
        <f>'ANUAL (Acum. S.LARGA)'!C13</f>
        <v>1.04</v>
      </c>
      <c r="D30" s="43">
        <f>'ANUAL (Acum. S.LARGA)'!D13</f>
        <v>0.91</v>
      </c>
      <c r="E30" s="43">
        <f>'ANUAL (Acum. S.LARGA)'!E13</f>
        <v>1.08</v>
      </c>
      <c r="F30" s="43">
        <f>'ANUAL (Acum. S.LARGA)'!F13</f>
        <v>1.31</v>
      </c>
      <c r="G30" s="43">
        <f>'ANUAL (Acum. S.LARGA)'!G13</f>
        <v>1.14</v>
      </c>
      <c r="H30" s="43">
        <f>'ANUAL (Acum. S.LARGA)'!H13</f>
        <v>0.92</v>
      </c>
      <c r="I30" s="43">
        <f>'ANUAL (Acum. S.LARGA)'!I13</f>
        <v>0.85</v>
      </c>
      <c r="J30" s="43">
        <f>'ANUAL (Acum. S.LARGA)'!J13</f>
        <v>0.8</v>
      </c>
      <c r="K30" s="43">
        <f>'ANUAL (Acum. S.LARGA)'!K13</f>
        <v>0.65</v>
      </c>
      <c r="L30" s="43">
        <f>'ANUAL (Acum. S.LARGA)'!L13</f>
        <v>0.61</v>
      </c>
      <c r="M30" s="43">
        <f>'ANUAL (Acum. S.LARGA)'!M13</f>
        <v>0.77</v>
      </c>
      <c r="N30" s="43">
        <f>'ANUAL (Acum. S.LARGA)'!N13</f>
        <v>0.6</v>
      </c>
    </row>
    <row r="31" spans="1:14" ht="12.75">
      <c r="A31" s="13" t="s">
        <v>111</v>
      </c>
      <c r="B31" s="43">
        <f>'ANUAL (Acum. S.CORTA)'!B13</f>
        <v>0.51</v>
      </c>
      <c r="C31" s="43">
        <f>'ANUAL (Acum. S.CORTA)'!C13</f>
        <v>1.31</v>
      </c>
      <c r="D31" s="43">
        <f>'ANUAL (Acum. S.CORTA)'!D13</f>
        <v>1.14</v>
      </c>
      <c r="E31" s="43">
        <f>'ANUAL (Acum. S.CORTA)'!E13</f>
        <v>1.13</v>
      </c>
      <c r="F31" s="43">
        <f>'ANUAL (Acum. S.CORTA)'!F13</f>
        <v>0.69</v>
      </c>
      <c r="G31" s="43">
        <f>'ANUAL (Acum. S.CORTA)'!G13</f>
        <v>0.88</v>
      </c>
      <c r="H31" s="43">
        <f>'ANUAL (Acum. S.CORTA)'!H13</f>
        <v>0.66</v>
      </c>
      <c r="I31" s="43">
        <f>'ANUAL (Acum. S.CORTA)'!I13</f>
        <v>0.63</v>
      </c>
      <c r="J31" s="43">
        <f>'ANUAL (Acum. S.CORTA)'!J13</f>
        <v>0.93</v>
      </c>
      <c r="K31" s="43">
        <f>'ANUAL (Acum. S.CORTA)'!K13</f>
        <v>0.58</v>
      </c>
      <c r="L31" s="43">
        <f>'ANUAL (Acum. S.CORTA)'!L13</f>
        <v>0.8</v>
      </c>
      <c r="M31" s="43">
        <f>'ANUAL (Acum. S.CORTA)'!M13</f>
        <v>0.56</v>
      </c>
      <c r="N31" s="43">
        <f>'ANUAL (Acum. S.CORTA)'!N13</f>
        <v>0.45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3.7097239523261334</v>
      </c>
      <c r="C34" s="43">
        <f>'ANUAL (Acum. S.LARGA)'!C14</f>
        <v>1.7760154651024134</v>
      </c>
      <c r="D34" s="43">
        <f>'ANUAL (Acum. S.LARGA)'!D14</f>
        <v>1.910707685987129</v>
      </c>
      <c r="E34" s="43">
        <f>'ANUAL (Acum. S.LARGA)'!E14</f>
        <v>2.2810367955578803</v>
      </c>
      <c r="F34" s="43">
        <f>'ANUAL (Acum. S.LARGA)'!F14</f>
        <v>2.9850386632861223</v>
      </c>
      <c r="G34" s="43">
        <f>'ANUAL (Acum. S.LARGA)'!G14</f>
        <v>3.1783119623600085</v>
      </c>
      <c r="H34" s="43">
        <f>'ANUAL (Acum. S.LARGA)'!H14</f>
        <v>3.3590675907027903</v>
      </c>
      <c r="I34" s="43">
        <f>'ANUAL (Acum. S.LARGA)'!I14</f>
        <v>2.6362807922702207</v>
      </c>
      <c r="J34" s="43">
        <f>'ANUAL (Acum. S.LARGA)'!J14</f>
        <v>1.4631330080014402</v>
      </c>
      <c r="K34" s="43">
        <f>'ANUAL (Acum. S.LARGA)'!K14</f>
        <v>1.030791105212098</v>
      </c>
      <c r="L34" s="43">
        <f>'ANUAL (Acum. S.LARGA)'!L14</f>
        <v>0.8247428690098781</v>
      </c>
      <c r="M34" s="43">
        <f>'ANUAL (Acum. S.LARGA)'!M14</f>
        <v>2.0155689614274</v>
      </c>
      <c r="N34" s="43">
        <f>'ANUAL (Acum. S.LARGA)'!N14</f>
        <v>1.3580696088464432</v>
      </c>
    </row>
    <row r="35" spans="1:14" ht="12.75">
      <c r="A35" s="13" t="s">
        <v>111</v>
      </c>
      <c r="B35" s="43">
        <f>'ANUAL (Acum. S.CORTA)'!B14</f>
        <v>0.09302541450729943</v>
      </c>
      <c r="C35" s="43">
        <f>'ANUAL (Acum. S.CORTA)'!C14</f>
        <v>3.592899653714749</v>
      </c>
      <c r="D35" s="43">
        <f>'ANUAL (Acum. S.CORTA)'!D14</f>
        <v>2.8540324479249732</v>
      </c>
      <c r="E35" s="43">
        <f>'ANUAL (Acum. S.CORTA)'!E14</f>
        <v>1.617916385689592</v>
      </c>
      <c r="F35" s="43">
        <f>'ANUAL (Acum. S.CORTA)'!F14</f>
        <v>1.2682374608999791</v>
      </c>
      <c r="G35" s="43">
        <f>'ANUAL (Acum. S.CORTA)'!G14</f>
        <v>2.206779601160231</v>
      </c>
      <c r="H35" s="43">
        <f>'ANUAL (Acum. S.CORTA)'!H14</f>
        <v>0.6520460050079547</v>
      </c>
      <c r="I35" s="43">
        <f>'ANUAL (Acum. S.CORTA)'!I14</f>
        <v>0.6874113926496731</v>
      </c>
      <c r="J35" s="43">
        <f>'ANUAL (Acum. S.CORTA)'!J14</f>
        <v>2.3360079297405014</v>
      </c>
      <c r="K35" s="43">
        <f>'ANUAL (Acum. S.CORTA)'!K14</f>
        <v>0.04565156268528909</v>
      </c>
      <c r="L35" s="43">
        <f>'ANUAL (Acum. S.CORTA)'!L14</f>
        <v>2.009129154367768</v>
      </c>
      <c r="M35" s="43">
        <f>'ANUAL (Acum. S.CORTA)'!M14</f>
        <v>0.226014971179905</v>
      </c>
      <c r="N35" s="43">
        <f>'ANUAL (Acum. S.CORTA)'!N14</f>
        <v>0.7054651604274024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0.5129231496352001</v>
      </c>
      <c r="C38" s="52">
        <f>'ANUAL (Acum. S.LARGA)'!N15</f>
        <v>0.2575394964109426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0.46997184268136205</v>
      </c>
      <c r="C39" s="52">
        <f>'ANUAL (Acum. S.CORTA)'!N15</f>
        <v>-0.20006891852313033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456 - Río Aguisejo desde límite LIC "Sierra de Ayllón" en Santibañez de Ayllón hasta Ayllón y ríos Cobos y Villacortilla.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0.03999999986</v>
      </c>
      <c r="C4" s="1">
        <f t="shared" si="0"/>
        <v>0.13872659184</v>
      </c>
      <c r="D4" s="1">
        <f t="shared" si="0"/>
        <v>0.1064901794</v>
      </c>
      <c r="E4" s="1">
        <f t="shared" si="0"/>
        <v>0.31236492413</v>
      </c>
      <c r="F4" s="1">
        <f>MIN(F18:F83)</f>
        <v>0.39085152795</v>
      </c>
      <c r="G4" s="1">
        <f t="shared" si="0"/>
        <v>0.47772819392</v>
      </c>
      <c r="H4" s="1">
        <f t="shared" si="0"/>
        <v>0.17786457136</v>
      </c>
      <c r="I4" s="1">
        <f t="shared" si="0"/>
        <v>0.40049356932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 t="shared" si="0"/>
        <v>6.311803446400001</v>
      </c>
    </row>
    <row r="5" spans="1:14" ht="12.75">
      <c r="A5" s="13" t="s">
        <v>94</v>
      </c>
      <c r="B5" s="1">
        <f aca="true" t="shared" si="1" ref="B5:N5">MAX(B18:B83)</f>
        <v>5.05612926873</v>
      </c>
      <c r="C5" s="1">
        <f t="shared" si="1"/>
        <v>7.03232106632</v>
      </c>
      <c r="D5" s="1">
        <f t="shared" si="1"/>
        <v>11.6256966072</v>
      </c>
      <c r="E5" s="1">
        <f t="shared" si="1"/>
        <v>20.2346022484</v>
      </c>
      <c r="F5" s="1">
        <f>MAX(F18:F83)</f>
        <v>27.23017589032</v>
      </c>
      <c r="G5" s="1">
        <f t="shared" si="1"/>
        <v>24.03135098176</v>
      </c>
      <c r="H5" s="1">
        <f t="shared" si="1"/>
        <v>20.75882429032</v>
      </c>
      <c r="I5" s="1">
        <f t="shared" si="1"/>
        <v>11.15438177628</v>
      </c>
      <c r="J5" s="1">
        <f t="shared" si="1"/>
        <v>3.98429615502</v>
      </c>
      <c r="K5" s="1">
        <f t="shared" si="1"/>
        <v>1.3358139536</v>
      </c>
      <c r="L5" s="1">
        <f t="shared" si="1"/>
        <v>1.18763643063</v>
      </c>
      <c r="M5" s="1">
        <f t="shared" si="1"/>
        <v>2.73311495925</v>
      </c>
      <c r="N5" s="1">
        <f t="shared" si="1"/>
        <v>74.44713023674002</v>
      </c>
    </row>
    <row r="6" spans="1:14" ht="12.75">
      <c r="A6" s="13" t="s">
        <v>16</v>
      </c>
      <c r="B6" s="1">
        <f aca="true" t="shared" si="2" ref="B6:M6">AVERAGE(B18:B83)</f>
        <v>0.855203081446515</v>
      </c>
      <c r="C6" s="1">
        <f t="shared" si="2"/>
        <v>1.783534969706363</v>
      </c>
      <c r="D6" s="1">
        <f t="shared" si="2"/>
        <v>2.690350743072423</v>
      </c>
      <c r="E6" s="1">
        <f t="shared" si="2"/>
        <v>4.106582428905909</v>
      </c>
      <c r="F6" s="1">
        <f>AVERAGE(F18:F83)</f>
        <v>4.251596878335757</v>
      </c>
      <c r="G6" s="1">
        <f t="shared" si="2"/>
        <v>3.4349914436483338</v>
      </c>
      <c r="H6" s="1">
        <f t="shared" si="2"/>
        <v>2.981409611744242</v>
      </c>
      <c r="I6" s="1">
        <f t="shared" si="2"/>
        <v>2.360426059135909</v>
      </c>
      <c r="J6" s="1">
        <f t="shared" si="2"/>
        <v>1.165937858285909</v>
      </c>
      <c r="K6" s="1">
        <f t="shared" si="2"/>
        <v>0.4658775748578788</v>
      </c>
      <c r="L6" s="1">
        <f t="shared" si="2"/>
        <v>0.4289914193296969</v>
      </c>
      <c r="M6" s="1">
        <f t="shared" si="2"/>
        <v>0.6268882499396969</v>
      </c>
      <c r="N6" s="1">
        <f>SUM(B6:M6)</f>
        <v>25.151790318408636</v>
      </c>
    </row>
    <row r="7" spans="1:14" ht="12.75">
      <c r="A7" s="13" t="s">
        <v>17</v>
      </c>
      <c r="B7" s="1">
        <f aca="true" t="shared" si="3" ref="B7:M7">PERCENTILE(B18:B83,0.1)</f>
        <v>0.30458965323</v>
      </c>
      <c r="C7" s="1">
        <f t="shared" si="3"/>
        <v>0.413963409</v>
      </c>
      <c r="D7" s="1">
        <f t="shared" si="3"/>
        <v>0.681496661</v>
      </c>
      <c r="E7" s="1">
        <f t="shared" si="3"/>
        <v>0.8028259761850001</v>
      </c>
      <c r="F7" s="1">
        <f>PERCENTILE(F18:F83,0.1)</f>
        <v>0.784719813845</v>
      </c>
      <c r="G7" s="1">
        <f t="shared" si="3"/>
        <v>0.7417326603650001</v>
      </c>
      <c r="H7" s="1">
        <f t="shared" si="3"/>
        <v>0.789165100585</v>
      </c>
      <c r="I7" s="1">
        <f t="shared" si="3"/>
        <v>0.66732862344</v>
      </c>
      <c r="J7" s="1">
        <f t="shared" si="3"/>
        <v>0.314226301695</v>
      </c>
      <c r="K7" s="1">
        <f t="shared" si="3"/>
        <v>0.142938952735</v>
      </c>
      <c r="L7" s="1">
        <f t="shared" si="3"/>
        <v>0.16995193789500002</v>
      </c>
      <c r="M7" s="1">
        <f t="shared" si="3"/>
        <v>0.188278547135</v>
      </c>
      <c r="N7" s="1">
        <f>PERCENTILE(N18:N83,0.1)</f>
        <v>10.754920655435</v>
      </c>
    </row>
    <row r="8" spans="1:14" ht="12.75">
      <c r="A8" s="13" t="s">
        <v>18</v>
      </c>
      <c r="B8" s="1">
        <f aca="true" t="shared" si="4" ref="B8:M8">PERCENTILE(B18:B83,0.25)</f>
        <v>0.45060363957000005</v>
      </c>
      <c r="C8" s="1">
        <f t="shared" si="4"/>
        <v>0.7208779509375</v>
      </c>
      <c r="D8" s="1">
        <f t="shared" si="4"/>
        <v>1.21103418105</v>
      </c>
      <c r="E8" s="1">
        <f t="shared" si="4"/>
        <v>1.40569195973</v>
      </c>
      <c r="F8" s="1">
        <f>PERCENTILE(F18:F83,0.25)</f>
        <v>1.231872710175</v>
      </c>
      <c r="G8" s="1">
        <f t="shared" si="4"/>
        <v>1.286890935765</v>
      </c>
      <c r="H8" s="1">
        <f t="shared" si="4"/>
        <v>1.2317977686175001</v>
      </c>
      <c r="I8" s="1">
        <f t="shared" si="4"/>
        <v>0.9939871420124999</v>
      </c>
      <c r="J8" s="1">
        <f t="shared" si="4"/>
        <v>0.52857224026</v>
      </c>
      <c r="K8" s="1">
        <f t="shared" si="4"/>
        <v>0.260370908385</v>
      </c>
      <c r="L8" s="1">
        <f t="shared" si="4"/>
        <v>0.23846686851749999</v>
      </c>
      <c r="M8" s="1">
        <f t="shared" si="4"/>
        <v>0.340714659</v>
      </c>
      <c r="N8" s="1">
        <f>PERCENTILE(N18:N83,0.25)</f>
        <v>13.1475750386875</v>
      </c>
    </row>
    <row r="9" spans="1:14" ht="12.75">
      <c r="A9" s="13" t="s">
        <v>19</v>
      </c>
      <c r="B9" s="1">
        <f aca="true" t="shared" si="5" ref="B9:M9">PERCENTILE(B18:B83,0.5)</f>
        <v>0.664970158155</v>
      </c>
      <c r="C9" s="1">
        <f t="shared" si="5"/>
        <v>1.17265575837</v>
      </c>
      <c r="D9" s="1">
        <f t="shared" si="5"/>
        <v>2.01994490569</v>
      </c>
      <c r="E9" s="1">
        <f t="shared" si="5"/>
        <v>2.7549021707700003</v>
      </c>
      <c r="F9" s="1">
        <f>PERCENTILE(F18:F83,0.5)</f>
        <v>2.2188136903149998</v>
      </c>
      <c r="G9" s="1">
        <f t="shared" si="5"/>
        <v>1.9361388927399998</v>
      </c>
      <c r="H9" s="1">
        <f t="shared" si="5"/>
        <v>2.53360720276</v>
      </c>
      <c r="I9" s="1">
        <f t="shared" si="5"/>
        <v>1.9073084843600001</v>
      </c>
      <c r="J9" s="1">
        <f t="shared" si="5"/>
        <v>0.858955799645</v>
      </c>
      <c r="K9" s="1">
        <f t="shared" si="5"/>
        <v>0.43332440107000003</v>
      </c>
      <c r="L9" s="1">
        <f t="shared" si="5"/>
        <v>0.36866203842</v>
      </c>
      <c r="M9" s="1">
        <f t="shared" si="5"/>
        <v>0.503843512745</v>
      </c>
      <c r="N9" s="1">
        <f>PERCENTILE(N18:N83,0.5)</f>
        <v>22.221749201125</v>
      </c>
    </row>
    <row r="10" spans="1:14" ht="12.75">
      <c r="A10" s="13" t="s">
        <v>20</v>
      </c>
      <c r="B10" s="1">
        <f aca="true" t="shared" si="6" ref="B10:M10">PERCENTILE(B18:B83,0.75)</f>
        <v>1.0259188014825</v>
      </c>
      <c r="C10" s="1">
        <f t="shared" si="6"/>
        <v>2.1018414718200003</v>
      </c>
      <c r="D10" s="1">
        <f t="shared" si="6"/>
        <v>3.343043298925</v>
      </c>
      <c r="E10" s="1">
        <f t="shared" si="6"/>
        <v>5.3055372895875</v>
      </c>
      <c r="F10" s="1">
        <f>PERCENTILE(F18:F83,0.75)</f>
        <v>4.1525812674400004</v>
      </c>
      <c r="G10" s="1">
        <f t="shared" si="6"/>
        <v>4.063756851867501</v>
      </c>
      <c r="H10" s="1">
        <f t="shared" si="6"/>
        <v>3.6733447181175</v>
      </c>
      <c r="I10" s="1">
        <f t="shared" si="6"/>
        <v>3.12398520086</v>
      </c>
      <c r="J10" s="1">
        <f t="shared" si="6"/>
        <v>1.4965321593625</v>
      </c>
      <c r="K10" s="1">
        <f t="shared" si="6"/>
        <v>0.58213021536</v>
      </c>
      <c r="L10" s="1">
        <f t="shared" si="6"/>
        <v>0.58292061636</v>
      </c>
      <c r="M10" s="1">
        <f t="shared" si="6"/>
        <v>0.775582514795</v>
      </c>
      <c r="N10" s="1">
        <f>PERCENTILE(N18:N83,0.75)</f>
        <v>30.4553394671575</v>
      </c>
    </row>
    <row r="11" spans="1:14" ht="12.75">
      <c r="A11" s="13" t="s">
        <v>21</v>
      </c>
      <c r="B11" s="1">
        <f aca="true" t="shared" si="7" ref="B11:M11">PERCENTILE(B18:B83,0.9)</f>
        <v>1.674172891845</v>
      </c>
      <c r="C11" s="1">
        <f t="shared" si="7"/>
        <v>4.835816254805</v>
      </c>
      <c r="D11" s="1">
        <f t="shared" si="7"/>
        <v>5.3390371894049995</v>
      </c>
      <c r="E11" s="1">
        <f t="shared" si="7"/>
        <v>9.43653070527</v>
      </c>
      <c r="F11" s="1">
        <f>PERCENTILE(F18:F83,0.9)</f>
        <v>9.860066255805</v>
      </c>
      <c r="G11" s="1">
        <f t="shared" si="7"/>
        <v>6.794757602260001</v>
      </c>
      <c r="H11" s="1">
        <f t="shared" si="7"/>
        <v>5.4068738262</v>
      </c>
      <c r="I11" s="1">
        <f t="shared" si="7"/>
        <v>4.29007547645</v>
      </c>
      <c r="J11" s="1">
        <f t="shared" si="7"/>
        <v>2.319477552545</v>
      </c>
      <c r="K11" s="1">
        <f t="shared" si="7"/>
        <v>0.85454027938</v>
      </c>
      <c r="L11" s="1">
        <f t="shared" si="7"/>
        <v>0.77385947715</v>
      </c>
      <c r="M11" s="1">
        <f t="shared" si="7"/>
        <v>1.29732996232</v>
      </c>
      <c r="N11" s="1">
        <f>PERCENTILE(N18:N83,0.9)</f>
        <v>44.405599207310004</v>
      </c>
    </row>
    <row r="12" spans="1:14" ht="12.75">
      <c r="A12" s="13" t="s">
        <v>25</v>
      </c>
      <c r="B12" s="1">
        <f aca="true" t="shared" si="8" ref="B12:M12">STDEV(B18:B83)</f>
        <v>0.7151933398029086</v>
      </c>
      <c r="C12" s="1">
        <f t="shared" si="8"/>
        <v>1.721687016130407</v>
      </c>
      <c r="D12" s="1">
        <f t="shared" si="8"/>
        <v>2.3382291257051824</v>
      </c>
      <c r="E12" s="1">
        <f t="shared" si="8"/>
        <v>4.0765724372265675</v>
      </c>
      <c r="F12" s="1">
        <f>STDEV(F18:F83)</f>
        <v>5.287902729135133</v>
      </c>
      <c r="G12" s="1">
        <f t="shared" si="8"/>
        <v>3.907232837188734</v>
      </c>
      <c r="H12" s="1">
        <f t="shared" si="8"/>
        <v>2.858565053995451</v>
      </c>
      <c r="I12" s="1">
        <f t="shared" si="8"/>
        <v>1.8548216162680207</v>
      </c>
      <c r="J12" s="1">
        <f t="shared" si="8"/>
        <v>0.9015800087243001</v>
      </c>
      <c r="K12" s="1">
        <f t="shared" si="8"/>
        <v>0.29505664465983117</v>
      </c>
      <c r="L12" s="1">
        <f t="shared" si="8"/>
        <v>0.25891579770046</v>
      </c>
      <c r="M12" s="1">
        <f t="shared" si="8"/>
        <v>0.4695783835879729</v>
      </c>
      <c r="N12" s="1">
        <f>STDEV(N18:N83)</f>
        <v>14.838212030288414</v>
      </c>
    </row>
    <row r="13" spans="1:14" ht="12.75">
      <c r="A13" s="13" t="s">
        <v>127</v>
      </c>
      <c r="B13" s="1">
        <f>ROUND(B12/B6,2)</f>
        <v>0.84</v>
      </c>
      <c r="C13" s="1">
        <f aca="true" t="shared" si="9" ref="C13:N13">ROUND(C12/C6,2)</f>
        <v>0.97</v>
      </c>
      <c r="D13" s="1">
        <f t="shared" si="9"/>
        <v>0.87</v>
      </c>
      <c r="E13" s="1">
        <f t="shared" si="9"/>
        <v>0.99</v>
      </c>
      <c r="F13" s="1">
        <f t="shared" si="9"/>
        <v>1.24</v>
      </c>
      <c r="G13" s="1">
        <f t="shared" si="9"/>
        <v>1.14</v>
      </c>
      <c r="H13" s="1">
        <f t="shared" si="9"/>
        <v>0.96</v>
      </c>
      <c r="I13" s="1">
        <f t="shared" si="9"/>
        <v>0.79</v>
      </c>
      <c r="J13" s="1">
        <f t="shared" si="9"/>
        <v>0.77</v>
      </c>
      <c r="K13" s="1">
        <f t="shared" si="9"/>
        <v>0.63</v>
      </c>
      <c r="L13" s="1">
        <f t="shared" si="9"/>
        <v>0.6</v>
      </c>
      <c r="M13" s="1">
        <f t="shared" si="9"/>
        <v>0.75</v>
      </c>
      <c r="N13" s="1">
        <f t="shared" si="9"/>
        <v>0.59</v>
      </c>
    </row>
    <row r="14" spans="1:14" ht="12.75">
      <c r="A14" s="13" t="s">
        <v>126</v>
      </c>
      <c r="B14" s="53">
        <f aca="true" t="shared" si="10" ref="B14:N14">66*P84/(65*64*B12^3)</f>
        <v>3.4314766750210706</v>
      </c>
      <c r="C14" s="53">
        <f t="shared" si="10"/>
        <v>1.7410098016068776</v>
      </c>
      <c r="D14" s="53">
        <f t="shared" si="10"/>
        <v>1.9415469168289645</v>
      </c>
      <c r="E14" s="53">
        <f t="shared" si="10"/>
        <v>1.8869756378400113</v>
      </c>
      <c r="F14" s="53">
        <f t="shared" si="10"/>
        <v>2.6654299151559644</v>
      </c>
      <c r="G14" s="53">
        <f t="shared" si="10"/>
        <v>3.15084919791281</v>
      </c>
      <c r="H14" s="53">
        <f t="shared" si="10"/>
        <v>3.971425864574805</v>
      </c>
      <c r="I14" s="53">
        <f t="shared" si="10"/>
        <v>2.1911044945474027</v>
      </c>
      <c r="J14" s="53">
        <f t="shared" si="10"/>
        <v>1.4337522692760813</v>
      </c>
      <c r="K14" s="53">
        <f t="shared" si="10"/>
        <v>0.9971404645345706</v>
      </c>
      <c r="L14" s="53">
        <f t="shared" si="10"/>
        <v>0.789991020425925</v>
      </c>
      <c r="M14" s="53">
        <f t="shared" si="10"/>
        <v>1.9386568486047997</v>
      </c>
      <c r="N14" s="53">
        <f t="shared" si="10"/>
        <v>1.2644885286116554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0.2817902455801998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1.91463676196</v>
      </c>
      <c r="C18" s="1">
        <f>'DATOS MENSUALES'!E7</f>
        <v>5.43791878625</v>
      </c>
      <c r="D18" s="1">
        <f>'DATOS MENSUALES'!E8</f>
        <v>1.53691135136</v>
      </c>
      <c r="E18" s="1">
        <f>'DATOS MENSUALES'!E9</f>
        <v>7.9726059427</v>
      </c>
      <c r="F18" s="1">
        <f>'DATOS MENSUALES'!E10</f>
        <v>12.61014836919</v>
      </c>
      <c r="G18" s="1">
        <f>'DATOS MENSUALES'!E11</f>
        <v>8.32625654016</v>
      </c>
      <c r="H18" s="1">
        <f>'DATOS MENSUALES'!E12</f>
        <v>6.80078623341</v>
      </c>
      <c r="I18" s="1">
        <f>'DATOS MENSUALES'!E13</f>
        <v>7.77561263277</v>
      </c>
      <c r="J18" s="1">
        <f>'DATOS MENSUALES'!E14</f>
        <v>3.98429615502</v>
      </c>
      <c r="K18" s="1">
        <f>'DATOS MENSUALES'!E15</f>
        <v>0.9228092712</v>
      </c>
      <c r="L18" s="1">
        <f>'DATOS MENSUALES'!E16</f>
        <v>0.44197847603</v>
      </c>
      <c r="M18" s="1">
        <f>'DATOS MENSUALES'!E17</f>
        <v>0.43835428667</v>
      </c>
      <c r="N18" s="1">
        <f aca="true" t="shared" si="11" ref="N18:N49">SUM(B18:M18)</f>
        <v>58.16231480672</v>
      </c>
      <c r="O18" s="1"/>
      <c r="P18" s="60">
        <f aca="true" t="shared" si="12" ref="P18:P49">(B18-B$6)^3</f>
        <v>1.1891080699757057</v>
      </c>
      <c r="Q18" s="60">
        <f aca="true" t="shared" si="13" ref="Q18:Q49">(C18-C$6)^3</f>
        <v>48.802545707385335</v>
      </c>
      <c r="R18" s="60">
        <f aca="true" t="shared" si="14" ref="R18:AB33">(D18-D$6)^3</f>
        <v>-1.534561638787995</v>
      </c>
      <c r="S18" s="60">
        <f t="shared" si="14"/>
        <v>57.782120210808124</v>
      </c>
      <c r="T18" s="60">
        <f t="shared" si="14"/>
        <v>583.9734014449039</v>
      </c>
      <c r="U18" s="60">
        <f t="shared" si="14"/>
        <v>117.02094582379742</v>
      </c>
      <c r="V18" s="60">
        <f t="shared" si="14"/>
        <v>55.71568269510626</v>
      </c>
      <c r="W18" s="60">
        <f t="shared" si="14"/>
        <v>158.79626120272403</v>
      </c>
      <c r="X18" s="60">
        <f t="shared" si="14"/>
        <v>22.386624353723985</v>
      </c>
      <c r="Y18" s="60">
        <f t="shared" si="14"/>
        <v>0.09540120394399762</v>
      </c>
      <c r="Z18" s="60">
        <f t="shared" si="14"/>
        <v>2.190444278516563E-06</v>
      </c>
      <c r="AA18" s="60">
        <f t="shared" si="14"/>
        <v>-0.0067014501515145816</v>
      </c>
      <c r="AB18" s="60">
        <f t="shared" si="14"/>
        <v>35971.394470199535</v>
      </c>
    </row>
    <row r="19" spans="1:28" ht="12.75">
      <c r="A19" s="12" t="s">
        <v>29</v>
      </c>
      <c r="B19" s="1">
        <f>'DATOS MENSUALES'!E18</f>
        <v>0.39990498828</v>
      </c>
      <c r="C19" s="1">
        <f>'DATOS MENSUALES'!E19</f>
        <v>1.34410998171</v>
      </c>
      <c r="D19" s="1">
        <f>'DATOS MENSUALES'!E20</f>
        <v>0.92724400104</v>
      </c>
      <c r="E19" s="1">
        <f>'DATOS MENSUALES'!E21</f>
        <v>2.72360296512</v>
      </c>
      <c r="F19" s="1">
        <f>'DATOS MENSUALES'!E22</f>
        <v>1.6537815135</v>
      </c>
      <c r="G19" s="1">
        <f>'DATOS MENSUALES'!E23</f>
        <v>4.13348856525</v>
      </c>
      <c r="H19" s="1">
        <f>'DATOS MENSUALES'!E24</f>
        <v>3.65656127955</v>
      </c>
      <c r="I19" s="1">
        <f>'DATOS MENSUALES'!E25</f>
        <v>1.87663659933</v>
      </c>
      <c r="J19" s="1">
        <f>'DATOS MENSUALES'!E26</f>
        <v>0.96334326396</v>
      </c>
      <c r="K19" s="1">
        <f>'DATOS MENSUALES'!E27</f>
        <v>0.0937842192</v>
      </c>
      <c r="L19" s="1">
        <f>'DATOS MENSUALES'!E28</f>
        <v>0.83812135246</v>
      </c>
      <c r="M19" s="1">
        <f>'DATOS MENSUALES'!E29</f>
        <v>0.77916174669</v>
      </c>
      <c r="N19" s="1">
        <f t="shared" si="11"/>
        <v>19.389740476089997</v>
      </c>
      <c r="O19" s="10"/>
      <c r="P19" s="60">
        <f t="shared" si="12"/>
        <v>-0.09438163453314828</v>
      </c>
      <c r="Q19" s="60">
        <f t="shared" si="13"/>
        <v>-0.08485046928138805</v>
      </c>
      <c r="R19" s="60">
        <f t="shared" si="14"/>
        <v>-5.480697324091873</v>
      </c>
      <c r="S19" s="60">
        <f t="shared" si="14"/>
        <v>-2.645131050577396</v>
      </c>
      <c r="T19" s="60">
        <f t="shared" si="14"/>
        <v>-17.53173281496294</v>
      </c>
      <c r="U19" s="60">
        <f t="shared" si="14"/>
        <v>0.34079550851129187</v>
      </c>
      <c r="V19" s="60">
        <f t="shared" si="14"/>
        <v>0.3077542325168088</v>
      </c>
      <c r="W19" s="60">
        <f t="shared" si="14"/>
        <v>-0.11323200744260203</v>
      </c>
      <c r="X19" s="60">
        <f t="shared" si="14"/>
        <v>-0.008315407937539399</v>
      </c>
      <c r="Y19" s="60">
        <f t="shared" si="14"/>
        <v>-0.05151761451514451</v>
      </c>
      <c r="Z19" s="60">
        <f t="shared" si="14"/>
        <v>0.068483155749077</v>
      </c>
      <c r="AA19" s="60">
        <f t="shared" si="14"/>
        <v>0.0035307987362301215</v>
      </c>
      <c r="AB19" s="60">
        <f t="shared" si="14"/>
        <v>-191.30707516217478</v>
      </c>
    </row>
    <row r="20" spans="1:28" ht="12.75">
      <c r="A20" s="12" t="s">
        <v>30</v>
      </c>
      <c r="B20" s="1">
        <f>'DATOS MENSUALES'!E30</f>
        <v>1.65560933322</v>
      </c>
      <c r="C20" s="1">
        <f>'DATOS MENSUALES'!E31</f>
        <v>2.15104828665</v>
      </c>
      <c r="D20" s="1">
        <f>'DATOS MENSUALES'!E32</f>
        <v>2.58561144171</v>
      </c>
      <c r="E20" s="1">
        <f>'DATOS MENSUALES'!E33</f>
        <v>7.57790289834</v>
      </c>
      <c r="F20" s="1">
        <f>'DATOS MENSUALES'!E34</f>
        <v>2.8851555141</v>
      </c>
      <c r="G20" s="1">
        <f>'DATOS MENSUALES'!E35</f>
        <v>1.49986267695</v>
      </c>
      <c r="H20" s="1">
        <f>'DATOS MENSUALES'!E36</f>
        <v>4.5989391438</v>
      </c>
      <c r="I20" s="1">
        <f>'DATOS MENSUALES'!E37</f>
        <v>4.0472130084</v>
      </c>
      <c r="J20" s="1">
        <f>'DATOS MENSUALES'!E38</f>
        <v>0.42125208684</v>
      </c>
      <c r="K20" s="1">
        <f>'DATOS MENSUALES'!E39</f>
        <v>0.59858484348</v>
      </c>
      <c r="L20" s="1">
        <f>'DATOS MENSUALES'!E40</f>
        <v>0.2261490406</v>
      </c>
      <c r="M20" s="1">
        <f>'DATOS MENSUALES'!E41</f>
        <v>0.49989097587</v>
      </c>
      <c r="N20" s="1">
        <f t="shared" si="11"/>
        <v>28.747219249959997</v>
      </c>
      <c r="O20" s="10"/>
      <c r="P20" s="60">
        <f t="shared" si="12"/>
        <v>0.5127803995693473</v>
      </c>
      <c r="Q20" s="60">
        <f t="shared" si="13"/>
        <v>0.04963856767992806</v>
      </c>
      <c r="R20" s="60">
        <f t="shared" si="14"/>
        <v>-0.0011490237834346734</v>
      </c>
      <c r="S20" s="60">
        <f t="shared" si="14"/>
        <v>41.8296400748167</v>
      </c>
      <c r="T20" s="60">
        <f t="shared" si="14"/>
        <v>-2.5513673931178564</v>
      </c>
      <c r="U20" s="60">
        <f t="shared" si="14"/>
        <v>-7.246521865727248</v>
      </c>
      <c r="V20" s="60">
        <f t="shared" si="14"/>
        <v>4.23210715831326</v>
      </c>
      <c r="W20" s="60">
        <f t="shared" si="14"/>
        <v>4.7993309253427645</v>
      </c>
      <c r="X20" s="60">
        <f t="shared" si="14"/>
        <v>-0.4129706315422408</v>
      </c>
      <c r="Y20" s="60">
        <f t="shared" si="14"/>
        <v>0.0023371367898576455</v>
      </c>
      <c r="Z20" s="60">
        <f t="shared" si="14"/>
        <v>-0.008345955881579322</v>
      </c>
      <c r="AA20" s="60">
        <f t="shared" si="14"/>
        <v>-0.0020482511032415022</v>
      </c>
      <c r="AB20" s="60">
        <f t="shared" si="14"/>
        <v>46.478502425606976</v>
      </c>
    </row>
    <row r="21" spans="1:28" ht="12.75">
      <c r="A21" s="12" t="s">
        <v>31</v>
      </c>
      <c r="B21" s="1">
        <f>'DATOS MENSUALES'!E42</f>
        <v>0.66553852023</v>
      </c>
      <c r="C21" s="1">
        <f>'DATOS MENSUALES'!E43</f>
        <v>1.2369760248</v>
      </c>
      <c r="D21" s="1">
        <f>'DATOS MENSUALES'!E44</f>
        <v>2.42158104804</v>
      </c>
      <c r="E21" s="1">
        <f>'DATOS MENSUALES'!E45</f>
        <v>1.59742971872</v>
      </c>
      <c r="F21" s="1">
        <f>'DATOS MENSUALES'!E46</f>
        <v>1.19471718938</v>
      </c>
      <c r="G21" s="1">
        <f>'DATOS MENSUALES'!E47</f>
        <v>1.9277577747</v>
      </c>
      <c r="H21" s="1">
        <f>'DATOS MENSUALES'!E48</f>
        <v>2.79470701731</v>
      </c>
      <c r="I21" s="1">
        <f>'DATOS MENSUALES'!E49</f>
        <v>1.75938654522</v>
      </c>
      <c r="J21" s="1">
        <f>'DATOS MENSUALES'!E50</f>
        <v>1.22583469409</v>
      </c>
      <c r="K21" s="1">
        <f>'DATOS MENSUALES'!E51</f>
        <v>0.3702659373</v>
      </c>
      <c r="L21" s="1">
        <f>'DATOS MENSUALES'!E52</f>
        <v>0.2370110918</v>
      </c>
      <c r="M21" s="1">
        <f>'DATOS MENSUALES'!E53</f>
        <v>0.77529861512</v>
      </c>
      <c r="N21" s="1">
        <f t="shared" si="11"/>
        <v>16.20650417671</v>
      </c>
      <c r="O21" s="10"/>
      <c r="P21" s="60">
        <f t="shared" si="12"/>
        <v>-0.006822736077936432</v>
      </c>
      <c r="Q21" s="60">
        <f t="shared" si="13"/>
        <v>-0.16327173917673207</v>
      </c>
      <c r="R21" s="60">
        <f t="shared" si="14"/>
        <v>-0.019415156498093136</v>
      </c>
      <c r="S21" s="60">
        <f t="shared" si="14"/>
        <v>-15.797242373505695</v>
      </c>
      <c r="T21" s="60">
        <f t="shared" si="14"/>
        <v>-28.56505331574847</v>
      </c>
      <c r="U21" s="60">
        <f t="shared" si="14"/>
        <v>-3.4240631107590147</v>
      </c>
      <c r="V21" s="60">
        <f t="shared" si="14"/>
        <v>-0.006508052668497078</v>
      </c>
      <c r="W21" s="60">
        <f t="shared" si="14"/>
        <v>-0.21712462121299572</v>
      </c>
      <c r="X21" s="60">
        <f t="shared" si="14"/>
        <v>0.00021488774129945873</v>
      </c>
      <c r="Y21" s="60">
        <f t="shared" si="14"/>
        <v>-0.0008740419343366146</v>
      </c>
      <c r="Z21" s="60">
        <f t="shared" si="14"/>
        <v>-0.007075712605072136</v>
      </c>
      <c r="AA21" s="60">
        <f t="shared" si="14"/>
        <v>0.003268832755247453</v>
      </c>
      <c r="AB21" s="60">
        <f t="shared" si="14"/>
        <v>-715.7851960108546</v>
      </c>
    </row>
    <row r="22" spans="1:28" ht="12.75">
      <c r="A22" s="12" t="s">
        <v>32</v>
      </c>
      <c r="B22" s="1">
        <f>'DATOS MENSUALES'!E54</f>
        <v>0.88969867978</v>
      </c>
      <c r="C22" s="1">
        <f>'DATOS MENSUALES'!E55</f>
        <v>1.72294736878</v>
      </c>
      <c r="D22" s="1">
        <f>'DATOS MENSUALES'!E56</f>
        <v>2.86300378287</v>
      </c>
      <c r="E22" s="1">
        <f>'DATOS MENSUALES'!E57</f>
        <v>3.06226692435</v>
      </c>
      <c r="F22" s="1">
        <f>'DATOS MENSUALES'!E58</f>
        <v>3.75112284281</v>
      </c>
      <c r="G22" s="1">
        <f>'DATOS MENSUALES'!E59</f>
        <v>1.35540738812</v>
      </c>
      <c r="H22" s="1">
        <f>'DATOS MENSUALES'!E60</f>
        <v>0.83906763864</v>
      </c>
      <c r="I22" s="1">
        <f>'DATOS MENSUALES'!E61</f>
        <v>0.62959273035</v>
      </c>
      <c r="J22" s="1">
        <f>'DATOS MENSUALES'!E62</f>
        <v>0.64292909439</v>
      </c>
      <c r="K22" s="1">
        <f>'DATOS MENSUALES'!E63</f>
        <v>0.37082533656</v>
      </c>
      <c r="L22" s="1">
        <f>'DATOS MENSUALES'!E64</f>
        <v>0.3112648225</v>
      </c>
      <c r="M22" s="1">
        <f>'DATOS MENSUALES'!E65</f>
        <v>0.16920174207</v>
      </c>
      <c r="N22" s="1">
        <f t="shared" si="11"/>
        <v>16.60732835122</v>
      </c>
      <c r="O22" s="10"/>
      <c r="P22" s="60">
        <f t="shared" si="12"/>
        <v>4.104790975448415E-05</v>
      </c>
      <c r="Q22" s="60">
        <f t="shared" si="13"/>
        <v>-0.00022240844236129883</v>
      </c>
      <c r="R22" s="60">
        <f t="shared" si="14"/>
        <v>0.0051466269204747655</v>
      </c>
      <c r="S22" s="60">
        <f t="shared" si="14"/>
        <v>-1.138925135121423</v>
      </c>
      <c r="T22" s="60">
        <f t="shared" si="14"/>
        <v>-0.1253558638153577</v>
      </c>
      <c r="U22" s="60">
        <f t="shared" si="14"/>
        <v>-8.993514453022557</v>
      </c>
      <c r="V22" s="60">
        <f t="shared" si="14"/>
        <v>-9.83255512559</v>
      </c>
      <c r="W22" s="60">
        <f t="shared" si="14"/>
        <v>-5.185202813876067</v>
      </c>
      <c r="X22" s="60">
        <f t="shared" si="14"/>
        <v>-0.14306285865956136</v>
      </c>
      <c r="Y22" s="60">
        <f t="shared" si="14"/>
        <v>-0.0008587901297769512</v>
      </c>
      <c r="Z22" s="60">
        <f t="shared" si="14"/>
        <v>-0.001631637843583317</v>
      </c>
      <c r="AA22" s="60">
        <f t="shared" si="14"/>
        <v>-0.09587476891256003</v>
      </c>
      <c r="AB22" s="60">
        <f t="shared" si="14"/>
        <v>-623.8126293799314</v>
      </c>
    </row>
    <row r="23" spans="1:28" ht="12.75">
      <c r="A23" s="12" t="s">
        <v>34</v>
      </c>
      <c r="B23" s="11">
        <f>'DATOS MENSUALES'!E66</f>
        <v>0.44560338368</v>
      </c>
      <c r="C23" s="1">
        <f>'DATOS MENSUALES'!E67</f>
        <v>1.17009749796</v>
      </c>
      <c r="D23" s="1">
        <f>'DATOS MENSUALES'!E68</f>
        <v>8.0675843885</v>
      </c>
      <c r="E23" s="1">
        <f>'DATOS MENSUALES'!E69</f>
        <v>1.35629482516</v>
      </c>
      <c r="F23" s="1">
        <f>'DATOS MENSUALES'!E70</f>
        <v>2.0821241004</v>
      </c>
      <c r="G23" s="1">
        <f>'DATOS MENSUALES'!E71</f>
        <v>3.85456171172</v>
      </c>
      <c r="H23" s="1">
        <f>'DATOS MENSUALES'!E72</f>
        <v>5.9209865575</v>
      </c>
      <c r="I23" s="1">
        <f>'DATOS MENSUALES'!E73</f>
        <v>11.15438177628</v>
      </c>
      <c r="J23" s="1">
        <f>'DATOS MENSUALES'!E74</f>
        <v>1.4482509015</v>
      </c>
      <c r="K23" s="1">
        <f>'DATOS MENSUALES'!E75</f>
        <v>0.15286219082</v>
      </c>
      <c r="L23" s="1">
        <f>'DATOS MENSUALES'!E76</f>
        <v>0.11875</v>
      </c>
      <c r="M23" s="1">
        <f>'DATOS MENSUALES'!E77</f>
        <v>0.30207187683</v>
      </c>
      <c r="N23" s="1">
        <f t="shared" si="11"/>
        <v>36.07356921035</v>
      </c>
      <c r="O23" s="10"/>
      <c r="P23" s="60">
        <f t="shared" si="12"/>
        <v>-0.06871932461701843</v>
      </c>
      <c r="Q23" s="60">
        <f t="shared" si="13"/>
        <v>-0.2308399139963327</v>
      </c>
      <c r="R23" s="60">
        <f t="shared" si="14"/>
        <v>155.48078407383412</v>
      </c>
      <c r="S23" s="60">
        <f t="shared" si="14"/>
        <v>-20.803400692415405</v>
      </c>
      <c r="T23" s="60">
        <f t="shared" si="14"/>
        <v>-10.210866901458322</v>
      </c>
      <c r="U23" s="60">
        <f t="shared" si="14"/>
        <v>0.07386081846777556</v>
      </c>
      <c r="V23" s="60">
        <f t="shared" si="14"/>
        <v>25.401215443486254</v>
      </c>
      <c r="W23" s="60">
        <f t="shared" si="14"/>
        <v>680.0687564666755</v>
      </c>
      <c r="X23" s="60">
        <f t="shared" si="14"/>
        <v>0.02250053428101071</v>
      </c>
      <c r="Y23" s="60">
        <f t="shared" si="14"/>
        <v>-0.03066881869865631</v>
      </c>
      <c r="Z23" s="60">
        <f t="shared" si="14"/>
        <v>-0.029860655410284605</v>
      </c>
      <c r="AA23" s="60">
        <f t="shared" si="14"/>
        <v>-0.034269971098807514</v>
      </c>
      <c r="AB23" s="60">
        <f t="shared" si="14"/>
        <v>1302.8071710532158</v>
      </c>
    </row>
    <row r="24" spans="1:28" ht="12.75">
      <c r="A24" s="12" t="s">
        <v>33</v>
      </c>
      <c r="B24" s="1">
        <f>'DATOS MENSUALES'!E78</f>
        <v>0.37841601855</v>
      </c>
      <c r="C24" s="1">
        <f>'DATOS MENSUALES'!E79</f>
        <v>0.74973999114</v>
      </c>
      <c r="D24" s="1">
        <f>'DATOS MENSUALES'!E80</f>
        <v>1.34681419398</v>
      </c>
      <c r="E24" s="1">
        <f>'DATOS MENSUALES'!E81</f>
        <v>2.40232118553</v>
      </c>
      <c r="F24" s="1">
        <f>'DATOS MENSUALES'!E82</f>
        <v>27.23017589032</v>
      </c>
      <c r="G24" s="1">
        <f>'DATOS MENSUALES'!E83</f>
        <v>24.03135098176</v>
      </c>
      <c r="H24" s="1">
        <f>'DATOS MENSUALES'!E84</f>
        <v>9.32750029991</v>
      </c>
      <c r="I24" s="1">
        <f>'DATOS MENSUALES'!E85</f>
        <v>4.70442973404</v>
      </c>
      <c r="J24" s="1">
        <f>'DATOS MENSUALES'!E86</f>
        <v>1.74037246026</v>
      </c>
      <c r="K24" s="1">
        <f>'DATOS MENSUALES'!E87</f>
        <v>1.08399487775</v>
      </c>
      <c r="L24" s="1">
        <f>'DATOS MENSUALES'!E88</f>
        <v>0.29631068</v>
      </c>
      <c r="M24" s="1">
        <f>'DATOS MENSUALES'!E89</f>
        <v>1.1557039235</v>
      </c>
      <c r="N24" s="1">
        <f t="shared" si="11"/>
        <v>74.44713023674002</v>
      </c>
      <c r="O24" s="10"/>
      <c r="P24" s="60">
        <f t="shared" si="12"/>
        <v>-0.10838604977639102</v>
      </c>
      <c r="Q24" s="60">
        <f t="shared" si="13"/>
        <v>-1.1048498346924882</v>
      </c>
      <c r="R24" s="60">
        <f t="shared" si="14"/>
        <v>-2.4252050057448415</v>
      </c>
      <c r="S24" s="60">
        <f t="shared" si="14"/>
        <v>-4.9500376642406785</v>
      </c>
      <c r="T24" s="60">
        <f t="shared" si="14"/>
        <v>12133.036543441991</v>
      </c>
      <c r="U24" s="60">
        <f t="shared" si="14"/>
        <v>8737.182219764052</v>
      </c>
      <c r="V24" s="60">
        <f t="shared" si="14"/>
        <v>255.57526639674364</v>
      </c>
      <c r="W24" s="60">
        <f t="shared" si="14"/>
        <v>12.878784157568491</v>
      </c>
      <c r="X24" s="60">
        <f t="shared" si="14"/>
        <v>0.18954912209155814</v>
      </c>
      <c r="Y24" s="60">
        <f t="shared" si="14"/>
        <v>0.23616345988190718</v>
      </c>
      <c r="Z24" s="60">
        <f t="shared" si="14"/>
        <v>-0.00233573543049049</v>
      </c>
      <c r="AA24" s="60">
        <f t="shared" si="14"/>
        <v>0.14788119662839067</v>
      </c>
      <c r="AB24" s="60">
        <f t="shared" si="14"/>
        <v>119789.18136606437</v>
      </c>
    </row>
    <row r="25" spans="1:28" ht="12.75">
      <c r="A25" s="12" t="s">
        <v>35</v>
      </c>
      <c r="B25" s="1">
        <f>'DATOS MENSUALES'!E90</f>
        <v>1.02815956755</v>
      </c>
      <c r="C25" s="1">
        <f>'DATOS MENSUALES'!E91</f>
        <v>0.95043934356</v>
      </c>
      <c r="D25" s="1">
        <f>'DATOS MENSUALES'!E92</f>
        <v>2.974523838</v>
      </c>
      <c r="E25" s="1">
        <f>'DATOS MENSUALES'!E93</f>
        <v>20.2346022484</v>
      </c>
      <c r="F25" s="1">
        <f>'DATOS MENSUALES'!E94</f>
        <v>4.58998564816</v>
      </c>
      <c r="G25" s="1">
        <f>'DATOS MENSUALES'!E95</f>
        <v>1.76862802432</v>
      </c>
      <c r="H25" s="1">
        <f>'DATOS MENSUALES'!E96</f>
        <v>1.59638112623</v>
      </c>
      <c r="I25" s="1">
        <f>'DATOS MENSUALES'!E97</f>
        <v>2.69853876459</v>
      </c>
      <c r="J25" s="1">
        <f>'DATOS MENSUALES'!E98</f>
        <v>1.27041883848</v>
      </c>
      <c r="K25" s="1">
        <f>'DATOS MENSUALES'!E99</f>
        <v>0.21520516776</v>
      </c>
      <c r="L25" s="1">
        <f>'DATOS MENSUALES'!E100</f>
        <v>0.15988331344</v>
      </c>
      <c r="M25" s="1">
        <f>'DATOS MENSUALES'!E101</f>
        <v>0.18525037884</v>
      </c>
      <c r="N25" s="1">
        <f t="shared" si="11"/>
        <v>37.67201625933</v>
      </c>
      <c r="O25" s="10"/>
      <c r="P25" s="60">
        <f t="shared" si="12"/>
        <v>0.005173811000396527</v>
      </c>
      <c r="Q25" s="60">
        <f t="shared" si="13"/>
        <v>-0.5782086216458505</v>
      </c>
      <c r="R25" s="60">
        <f t="shared" si="14"/>
        <v>0.022948212966121744</v>
      </c>
      <c r="S25" s="60">
        <f t="shared" si="14"/>
        <v>4195.10799505858</v>
      </c>
      <c r="T25" s="60">
        <f t="shared" si="14"/>
        <v>0.0387478691761257</v>
      </c>
      <c r="U25" s="60">
        <f t="shared" si="14"/>
        <v>-4.62710302824371</v>
      </c>
      <c r="V25" s="60">
        <f t="shared" si="14"/>
        <v>-2.656905553248163</v>
      </c>
      <c r="W25" s="60">
        <f t="shared" si="14"/>
        <v>0.038653112647477776</v>
      </c>
      <c r="X25" s="60">
        <f t="shared" si="14"/>
        <v>0.0011405431352962542</v>
      </c>
      <c r="Y25" s="60">
        <f t="shared" si="14"/>
        <v>-0.015751415733347523</v>
      </c>
      <c r="Z25" s="60">
        <f t="shared" si="14"/>
        <v>-0.019488586383431386</v>
      </c>
      <c r="AA25" s="60">
        <f t="shared" si="14"/>
        <v>-0.08613882098918836</v>
      </c>
      <c r="AB25" s="60">
        <f t="shared" si="14"/>
        <v>1962.6212589068236</v>
      </c>
    </row>
    <row r="26" spans="1:28" ht="12.75">
      <c r="A26" s="12" t="s">
        <v>36</v>
      </c>
      <c r="B26" s="1">
        <f>'DATOS MENSUALES'!E102</f>
        <v>0.68876835702</v>
      </c>
      <c r="C26" s="1">
        <f>'DATOS MENSUALES'!E103</f>
        <v>0.61791348528</v>
      </c>
      <c r="D26" s="1">
        <f>'DATOS MENSUALES'!E104</f>
        <v>1.22366200532</v>
      </c>
      <c r="E26" s="1">
        <f>'DATOS MENSUALES'!E105</f>
        <v>1.91147080474</v>
      </c>
      <c r="F26" s="1">
        <f>'DATOS MENSUALES'!E106</f>
        <v>1.140687765</v>
      </c>
      <c r="G26" s="1">
        <f>'DATOS MENSUALES'!E107</f>
        <v>1.177639752</v>
      </c>
      <c r="H26" s="1">
        <f>'DATOS MENSUALES'!E108</f>
        <v>0.70696629234</v>
      </c>
      <c r="I26" s="1">
        <f>'DATOS MENSUALES'!E109</f>
        <v>1.0933154512</v>
      </c>
      <c r="J26" s="1">
        <f>'DATOS MENSUALES'!E110</f>
        <v>0.86549434657</v>
      </c>
      <c r="K26" s="1">
        <f>'DATOS MENSUALES'!E111</f>
        <v>0.4086655119</v>
      </c>
      <c r="L26" s="1">
        <f>'DATOS MENSUALES'!E112</f>
        <v>0.19564041368</v>
      </c>
      <c r="M26" s="1">
        <f>'DATOS MENSUALES'!E113</f>
        <v>0.78885401864</v>
      </c>
      <c r="N26" s="1">
        <f t="shared" si="11"/>
        <v>10.81907820369</v>
      </c>
      <c r="O26" s="10"/>
      <c r="P26" s="60">
        <f t="shared" si="12"/>
        <v>-0.004610327995740528</v>
      </c>
      <c r="Q26" s="60">
        <f t="shared" si="13"/>
        <v>-1.583698957760663</v>
      </c>
      <c r="R26" s="60">
        <f t="shared" si="14"/>
        <v>-3.1551053971797733</v>
      </c>
      <c r="S26" s="60">
        <f t="shared" si="14"/>
        <v>-10.577178381116058</v>
      </c>
      <c r="T26" s="60">
        <f t="shared" si="14"/>
        <v>-30.106617817159943</v>
      </c>
      <c r="U26" s="60">
        <f t="shared" si="14"/>
        <v>-11.502644033996795</v>
      </c>
      <c r="V26" s="60">
        <f t="shared" si="14"/>
        <v>-11.765905479823909</v>
      </c>
      <c r="W26" s="60">
        <f t="shared" si="14"/>
        <v>-2.034433882611708</v>
      </c>
      <c r="X26" s="60">
        <f t="shared" si="14"/>
        <v>-0.027119925282913286</v>
      </c>
      <c r="Y26" s="60">
        <f t="shared" si="14"/>
        <v>-0.00018726767717643962</v>
      </c>
      <c r="Z26" s="60">
        <f t="shared" si="14"/>
        <v>-0.012706590400666143</v>
      </c>
      <c r="AA26" s="60">
        <f t="shared" si="14"/>
        <v>0.004248833470758146</v>
      </c>
      <c r="AB26" s="60">
        <f t="shared" si="14"/>
        <v>-2944.3208425581797</v>
      </c>
    </row>
    <row r="27" spans="1:28" ht="12.75">
      <c r="A27" s="12" t="s">
        <v>37</v>
      </c>
      <c r="B27" s="1">
        <f>'DATOS MENSUALES'!E114</f>
        <v>0.55129696244</v>
      </c>
      <c r="C27" s="1">
        <f>'DATOS MENSUALES'!E115</f>
        <v>1.95422102733</v>
      </c>
      <c r="D27" s="1">
        <f>'DATOS MENSUALES'!E116</f>
        <v>2.04106271468</v>
      </c>
      <c r="E27" s="1">
        <f>'DATOS MENSUALES'!E117</f>
        <v>1.66212636538</v>
      </c>
      <c r="F27" s="1">
        <f>'DATOS MENSUALES'!E118</f>
        <v>1.1742393688</v>
      </c>
      <c r="G27" s="1">
        <f>'DATOS MENSUALES'!E119</f>
        <v>0.94433945273</v>
      </c>
      <c r="H27" s="1">
        <f>'DATOS MENSUALES'!E120</f>
        <v>0.75688457838</v>
      </c>
      <c r="I27" s="1">
        <f>'DATOS MENSUALES'!E121</f>
        <v>0.62080315269</v>
      </c>
      <c r="J27" s="1">
        <f>'DATOS MENSUALES'!E122</f>
        <v>0.69785817094</v>
      </c>
      <c r="K27" s="1">
        <f>'DATOS MENSUALES'!E123</f>
        <v>0.24346601056</v>
      </c>
      <c r="L27" s="1">
        <f>'DATOS MENSUALES'!E124</f>
        <v>0.18002056235</v>
      </c>
      <c r="M27" s="1">
        <f>'DATOS MENSUALES'!E125</f>
        <v>0.29095394688</v>
      </c>
      <c r="N27" s="1">
        <f t="shared" si="11"/>
        <v>11.117272313159999</v>
      </c>
      <c r="O27" s="10"/>
      <c r="P27" s="60">
        <f t="shared" si="12"/>
        <v>-0.028068443719531367</v>
      </c>
      <c r="Q27" s="60">
        <f t="shared" si="13"/>
        <v>0.004972721563161656</v>
      </c>
      <c r="R27" s="60">
        <f t="shared" si="14"/>
        <v>-0.2737235640884572</v>
      </c>
      <c r="S27" s="60">
        <f t="shared" si="14"/>
        <v>-14.606518297501117</v>
      </c>
      <c r="T27" s="60">
        <f t="shared" si="14"/>
        <v>-29.14297333759225</v>
      </c>
      <c r="U27" s="60">
        <f t="shared" si="14"/>
        <v>-15.450379402393859</v>
      </c>
      <c r="V27" s="60">
        <f t="shared" si="14"/>
        <v>-11.008087985624712</v>
      </c>
      <c r="W27" s="60">
        <f t="shared" si="14"/>
        <v>-5.264599676894924</v>
      </c>
      <c r="X27" s="60">
        <f t="shared" si="14"/>
        <v>-0.10255560123975976</v>
      </c>
      <c r="Y27" s="60">
        <f t="shared" si="14"/>
        <v>-0.01100201148480694</v>
      </c>
      <c r="Z27" s="60">
        <f t="shared" si="14"/>
        <v>-0.015432828945208593</v>
      </c>
      <c r="AA27" s="60">
        <f t="shared" si="14"/>
        <v>-0.037910809585015755</v>
      </c>
      <c r="AB27" s="60">
        <f t="shared" si="14"/>
        <v>-2764.3466709069758</v>
      </c>
    </row>
    <row r="28" spans="1:28" ht="12.75">
      <c r="A28" s="12" t="s">
        <v>38</v>
      </c>
      <c r="B28" s="1">
        <f>'DATOS MENSUALES'!E126</f>
        <v>0.61206662517</v>
      </c>
      <c r="C28" s="1">
        <f>'DATOS MENSUALES'!E127</f>
        <v>0.90804430948</v>
      </c>
      <c r="D28" s="1">
        <f>'DATOS MENSUALES'!E128</f>
        <v>2.20594386348</v>
      </c>
      <c r="E28" s="1">
        <f>'DATOS MENSUALES'!E129</f>
        <v>8.14331041596</v>
      </c>
      <c r="F28" s="1">
        <f>'DATOS MENSUALES'!E130</f>
        <v>20.34986023298</v>
      </c>
      <c r="G28" s="1">
        <f>'DATOS MENSUALES'!E131</f>
        <v>16.4036193282</v>
      </c>
      <c r="H28" s="1">
        <f>'DATOS MENSUALES'!E132</f>
        <v>2.05956643023</v>
      </c>
      <c r="I28" s="1">
        <f>'DATOS MENSUALES'!E133</f>
        <v>0.45421557681</v>
      </c>
      <c r="J28" s="1">
        <f>'DATOS MENSUALES'!E134</f>
        <v>1.1135451912</v>
      </c>
      <c r="K28" s="1">
        <f>'DATOS MENSUALES'!E135</f>
        <v>0.4130216928</v>
      </c>
      <c r="L28" s="1">
        <f>'DATOS MENSUALES'!E136</f>
        <v>0.69835740799</v>
      </c>
      <c r="M28" s="1">
        <f>'DATOS MENSUALES'!E137</f>
        <v>0.7471209251</v>
      </c>
      <c r="N28" s="1">
        <f t="shared" si="11"/>
        <v>54.10867199940001</v>
      </c>
      <c r="O28" s="10"/>
      <c r="P28" s="60">
        <f t="shared" si="12"/>
        <v>-0.014373093396766595</v>
      </c>
      <c r="Q28" s="60">
        <f t="shared" si="13"/>
        <v>-0.671049492287629</v>
      </c>
      <c r="R28" s="60">
        <f t="shared" si="14"/>
        <v>-0.11366608640482338</v>
      </c>
      <c r="S28" s="60">
        <f t="shared" si="14"/>
        <v>65.7791802630286</v>
      </c>
      <c r="T28" s="60">
        <f t="shared" si="14"/>
        <v>4171.930678136526</v>
      </c>
      <c r="U28" s="60">
        <f t="shared" si="14"/>
        <v>2181.1326907664375</v>
      </c>
      <c r="V28" s="60">
        <f t="shared" si="14"/>
        <v>-0.7833775893607785</v>
      </c>
      <c r="W28" s="60">
        <f t="shared" si="14"/>
        <v>-6.926479612645567</v>
      </c>
      <c r="X28" s="60">
        <f t="shared" si="14"/>
        <v>-0.00014381742918592188</v>
      </c>
      <c r="Y28" s="60">
        <f t="shared" si="14"/>
        <v>-0.0001476658175354349</v>
      </c>
      <c r="Z28" s="60">
        <f t="shared" si="14"/>
        <v>0.01954466706116139</v>
      </c>
      <c r="AA28" s="60">
        <f t="shared" si="14"/>
        <v>0.0017380710691044796</v>
      </c>
      <c r="AB28" s="60">
        <f t="shared" si="14"/>
        <v>24280.37415045688</v>
      </c>
    </row>
    <row r="29" spans="1:28" ht="12.75">
      <c r="A29" s="12" t="s">
        <v>39</v>
      </c>
      <c r="B29" s="1">
        <f>'DATOS MENSUALES'!E138</f>
        <v>0.59324074052</v>
      </c>
      <c r="C29" s="1">
        <f>'DATOS MENSUALES'!E139</f>
        <v>3.27837873975</v>
      </c>
      <c r="D29" s="1">
        <f>'DATOS MENSUALES'!E140</f>
        <v>5.55101751876</v>
      </c>
      <c r="E29" s="1">
        <f>'DATOS MENSUALES'!E141</f>
        <v>5.68938249545</v>
      </c>
      <c r="F29" s="1">
        <f>'DATOS MENSUALES'!E142</f>
        <v>7.84474966974</v>
      </c>
      <c r="G29" s="1">
        <f>'DATOS MENSUALES'!E143</f>
        <v>2.42181522576</v>
      </c>
      <c r="H29" s="1">
        <f>'DATOS MENSUALES'!E144</f>
        <v>1.38890098988</v>
      </c>
      <c r="I29" s="1">
        <f>'DATOS MENSUALES'!E145</f>
        <v>1.07836919445</v>
      </c>
      <c r="J29" s="1">
        <f>'DATOS MENSUALES'!E146</f>
        <v>0.27544861694</v>
      </c>
      <c r="K29" s="1">
        <f>'DATOS MENSUALES'!E147</f>
        <v>0.53648095221</v>
      </c>
      <c r="L29" s="1">
        <f>'DATOS MENSUALES'!E148</f>
        <v>0.26939173347</v>
      </c>
      <c r="M29" s="1">
        <f>'DATOS MENSUALES'!E149</f>
        <v>0.44460902057</v>
      </c>
      <c r="N29" s="1">
        <f t="shared" si="11"/>
        <v>29.3717848975</v>
      </c>
      <c r="O29" s="10"/>
      <c r="P29" s="60">
        <f t="shared" si="12"/>
        <v>-0.01797697390633546</v>
      </c>
      <c r="Q29" s="60">
        <f t="shared" si="13"/>
        <v>3.340314950890506</v>
      </c>
      <c r="R29" s="60">
        <f t="shared" si="14"/>
        <v>23.41002169011939</v>
      </c>
      <c r="S29" s="60">
        <f t="shared" si="14"/>
        <v>3.9653194436819383</v>
      </c>
      <c r="T29" s="60">
        <f t="shared" si="14"/>
        <v>46.39028655883858</v>
      </c>
      <c r="U29" s="60">
        <f t="shared" si="14"/>
        <v>-1.0400517793775221</v>
      </c>
      <c r="V29" s="60">
        <f t="shared" si="14"/>
        <v>-4.038735175078237</v>
      </c>
      <c r="W29" s="60">
        <f t="shared" si="14"/>
        <v>-2.1072781558647122</v>
      </c>
      <c r="X29" s="60">
        <f t="shared" si="14"/>
        <v>-0.7061322234108294</v>
      </c>
      <c r="Y29" s="60">
        <f t="shared" si="14"/>
        <v>0.0003519463202323939</v>
      </c>
      <c r="Z29" s="60">
        <f t="shared" si="14"/>
        <v>-0.004065332730551062</v>
      </c>
      <c r="AA29" s="60">
        <f t="shared" si="14"/>
        <v>-0.006056358173793101</v>
      </c>
      <c r="AB29" s="60">
        <f t="shared" si="14"/>
        <v>75.15115838724392</v>
      </c>
    </row>
    <row r="30" spans="1:28" ht="12.75">
      <c r="A30" s="12" t="s">
        <v>40</v>
      </c>
      <c r="B30" s="1">
        <f>'DATOS MENSUALES'!E150</f>
        <v>0.47247008832</v>
      </c>
      <c r="C30" s="1">
        <f>'DATOS MENSUALES'!E151</f>
        <v>0.98582741124</v>
      </c>
      <c r="D30" s="1">
        <f>'DATOS MENSUALES'!E152</f>
        <v>2.33363616476</v>
      </c>
      <c r="E30" s="1">
        <f>'DATOS MENSUALES'!E153</f>
        <v>3.74829035854</v>
      </c>
      <c r="F30" s="1">
        <f>'DATOS MENSUALES'!E154</f>
        <v>3.82931283261</v>
      </c>
      <c r="G30" s="1">
        <f>'DATOS MENSUALES'!E155</f>
        <v>1.85741294235</v>
      </c>
      <c r="H30" s="1">
        <f>'DATOS MENSUALES'!E156</f>
        <v>0.89238523824</v>
      </c>
      <c r="I30" s="1">
        <f>'DATOS MENSUALES'!E157</f>
        <v>0.7411956513</v>
      </c>
      <c r="J30" s="1">
        <f>'DATOS MENSUALES'!E158</f>
        <v>0.3237570873</v>
      </c>
      <c r="K30" s="1">
        <f>'DATOS MENSUALES'!E159</f>
        <v>0.128413427</v>
      </c>
      <c r="L30" s="1">
        <f>'DATOS MENSUALES'!E160</f>
        <v>0.12329963604</v>
      </c>
      <c r="M30" s="1">
        <f>'DATOS MENSUALES'!E161</f>
        <v>0.36540554868</v>
      </c>
      <c r="N30" s="1">
        <f t="shared" si="11"/>
        <v>15.801406386380002</v>
      </c>
      <c r="O30" s="10"/>
      <c r="P30" s="60">
        <f t="shared" si="12"/>
        <v>-0.05606446798244886</v>
      </c>
      <c r="Q30" s="60">
        <f t="shared" si="13"/>
        <v>-0.5076111128996204</v>
      </c>
      <c r="R30" s="60">
        <f t="shared" si="14"/>
        <v>-0.04539025010036104</v>
      </c>
      <c r="S30" s="60">
        <f t="shared" si="14"/>
        <v>-0.045995102361720344</v>
      </c>
      <c r="T30" s="60">
        <f t="shared" si="14"/>
        <v>-0.07530330216337414</v>
      </c>
      <c r="U30" s="60">
        <f t="shared" si="14"/>
        <v>-3.926204691453906</v>
      </c>
      <c r="V30" s="60">
        <f t="shared" si="14"/>
        <v>-9.116550064864052</v>
      </c>
      <c r="W30" s="60">
        <f t="shared" si="14"/>
        <v>-4.2454717249602725</v>
      </c>
      <c r="X30" s="60">
        <f t="shared" si="14"/>
        <v>-0.5973322509146746</v>
      </c>
      <c r="Y30" s="60">
        <f t="shared" si="14"/>
        <v>-0.03843110932720674</v>
      </c>
      <c r="Z30" s="60">
        <f t="shared" si="14"/>
        <v>-0.028566122638804547</v>
      </c>
      <c r="AA30" s="60">
        <f t="shared" si="14"/>
        <v>-0.017878409829401365</v>
      </c>
      <c r="AB30" s="60">
        <f t="shared" si="14"/>
        <v>-817.5010720280533</v>
      </c>
    </row>
    <row r="31" spans="1:28" ht="12.75">
      <c r="A31" s="12" t="s">
        <v>41</v>
      </c>
      <c r="B31" s="1">
        <f>'DATOS MENSUALES'!E162</f>
        <v>0.37758865781</v>
      </c>
      <c r="C31" s="1">
        <f>'DATOS MENSUALES'!E163</f>
        <v>0.94512765966</v>
      </c>
      <c r="D31" s="1">
        <f>'DATOS MENSUALES'!E164</f>
        <v>1.5462888987</v>
      </c>
      <c r="E31" s="1">
        <f>'DATOS MENSUALES'!E165</f>
        <v>1.8072803702</v>
      </c>
      <c r="F31" s="1">
        <f>'DATOS MENSUALES'!E166</f>
        <v>1.60380506169</v>
      </c>
      <c r="G31" s="1">
        <f>'DATOS MENSUALES'!E167</f>
        <v>0.99606381864</v>
      </c>
      <c r="H31" s="1">
        <f>'DATOS MENSUALES'!E168</f>
        <v>0.56341642308</v>
      </c>
      <c r="I31" s="1">
        <f>'DATOS MENSUALES'!E169</f>
        <v>0.45093617136</v>
      </c>
      <c r="J31" s="1">
        <f>'DATOS MENSUALES'!E170</f>
        <v>0.35923053354</v>
      </c>
      <c r="K31" s="1">
        <f>'DATOS MENSUALES'!E171</f>
        <v>0.24205440336</v>
      </c>
      <c r="L31" s="1">
        <f>'DATOS MENSUALES'!E172</f>
        <v>0.43389377765</v>
      </c>
      <c r="M31" s="1">
        <f>'DATOS MENSUALES'!E173</f>
        <v>0.51131491095</v>
      </c>
      <c r="N31" s="1">
        <f t="shared" si="11"/>
        <v>9.83700068664</v>
      </c>
      <c r="O31" s="10"/>
      <c r="P31" s="60">
        <f t="shared" si="12"/>
        <v>-0.10895127104470859</v>
      </c>
      <c r="Q31" s="60">
        <f t="shared" si="13"/>
        <v>-0.5893389822524729</v>
      </c>
      <c r="R31" s="60">
        <f t="shared" si="14"/>
        <v>-1.4974368109964602</v>
      </c>
      <c r="S31" s="60">
        <f t="shared" si="14"/>
        <v>-12.155927032464945</v>
      </c>
      <c r="T31" s="60">
        <f t="shared" si="14"/>
        <v>-18.56314285120334</v>
      </c>
      <c r="U31" s="60">
        <f t="shared" si="14"/>
        <v>-14.507638941428684</v>
      </c>
      <c r="V31" s="60">
        <f t="shared" si="14"/>
        <v>-14.1372591603358</v>
      </c>
      <c r="W31" s="60">
        <f t="shared" si="14"/>
        <v>-6.96228966968212</v>
      </c>
      <c r="X31" s="60">
        <f t="shared" si="14"/>
        <v>-0.5249863369552406</v>
      </c>
      <c r="Y31" s="60">
        <f t="shared" si="14"/>
        <v>-0.011212827366014045</v>
      </c>
      <c r="Z31" s="60">
        <f t="shared" si="14"/>
        <v>1.1781895158116283E-07</v>
      </c>
      <c r="AA31" s="60">
        <f t="shared" si="14"/>
        <v>-0.0015437358204538417</v>
      </c>
      <c r="AB31" s="60">
        <f t="shared" si="14"/>
        <v>-3591.973357791385</v>
      </c>
    </row>
    <row r="32" spans="1:28" ht="12.75">
      <c r="A32" s="12" t="s">
        <v>42</v>
      </c>
      <c r="B32" s="1">
        <f>'DATOS MENSUALES'!E174</f>
        <v>0.68773260525</v>
      </c>
      <c r="C32" s="1">
        <f>'DATOS MENSUALES'!E175</f>
        <v>1.27378938592</v>
      </c>
      <c r="D32" s="1">
        <f>'DATOS MENSUALES'!E176</f>
        <v>1.95265672298</v>
      </c>
      <c r="E32" s="1">
        <f>'DATOS MENSUALES'!E177</f>
        <v>2.88987697922</v>
      </c>
      <c r="F32" s="1">
        <f>'DATOS MENSUALES'!E178</f>
        <v>13.35468830223</v>
      </c>
      <c r="G32" s="1">
        <f>'DATOS MENSUALES'!E179</f>
        <v>3.75384160704</v>
      </c>
      <c r="H32" s="1">
        <f>'DATOS MENSUALES'!E180</f>
        <v>1.160103832</v>
      </c>
      <c r="I32" s="1">
        <f>'DATOS MENSUALES'!E181</f>
        <v>0.58078142269</v>
      </c>
      <c r="J32" s="1">
        <f>'DATOS MENSUALES'!E182</f>
        <v>0.30469551609</v>
      </c>
      <c r="K32" s="1">
        <f>'DATOS MENSUALES'!E183</f>
        <v>0.4664071188</v>
      </c>
      <c r="L32" s="1">
        <f>'DATOS MENSUALES'!E184</f>
        <v>0.34970891256</v>
      </c>
      <c r="M32" s="1">
        <f>'DATOS MENSUALES'!E185</f>
        <v>0.41228895521</v>
      </c>
      <c r="N32" s="1">
        <f t="shared" si="11"/>
        <v>27.186571359989998</v>
      </c>
      <c r="O32" s="10"/>
      <c r="P32" s="60">
        <f t="shared" si="12"/>
        <v>-0.0046969373313463115</v>
      </c>
      <c r="Q32" s="60">
        <f t="shared" si="13"/>
        <v>-0.13245257804527416</v>
      </c>
      <c r="R32" s="60">
        <f t="shared" si="14"/>
        <v>-0.40144752889188645</v>
      </c>
      <c r="S32" s="60">
        <f t="shared" si="14"/>
        <v>-1.8011768640443564</v>
      </c>
      <c r="T32" s="60">
        <f t="shared" si="14"/>
        <v>754.3392633710075</v>
      </c>
      <c r="U32" s="60">
        <f t="shared" si="14"/>
        <v>0.03241603791294988</v>
      </c>
      <c r="V32" s="60">
        <f t="shared" si="14"/>
        <v>-6.041553106332561</v>
      </c>
      <c r="W32" s="60">
        <f t="shared" si="14"/>
        <v>-5.636374872653363</v>
      </c>
      <c r="X32" s="60">
        <f t="shared" si="14"/>
        <v>-0.6388164927901914</v>
      </c>
      <c r="Y32" s="60">
        <f t="shared" si="14"/>
        <v>1.4849301063288446E-10</v>
      </c>
      <c r="Z32" s="60">
        <f t="shared" si="14"/>
        <v>-0.0004983473117836796</v>
      </c>
      <c r="AA32" s="60">
        <f t="shared" si="14"/>
        <v>-0.009882910696541904</v>
      </c>
      <c r="AB32" s="60">
        <f t="shared" si="14"/>
        <v>8.424672899448549</v>
      </c>
    </row>
    <row r="33" spans="1:28" ht="12.75">
      <c r="A33" s="12" t="s">
        <v>43</v>
      </c>
      <c r="B33" s="1">
        <f>'DATOS MENSUALES'!E186</f>
        <v>1.03786747872</v>
      </c>
      <c r="C33" s="1">
        <f>'DATOS MENSUALES'!E187</f>
        <v>2.38049503725</v>
      </c>
      <c r="D33" s="1">
        <f>'DATOS MENSUALES'!E188</f>
        <v>4.70648530548</v>
      </c>
      <c r="E33" s="1">
        <f>'DATOS MENSUALES'!E189</f>
        <v>14.0366646954</v>
      </c>
      <c r="F33" s="1">
        <f>'DATOS MENSUALES'!E190</f>
        <v>2.47715799223</v>
      </c>
      <c r="G33" s="1">
        <f>'DATOS MENSUALES'!E191</f>
        <v>1.798077369</v>
      </c>
      <c r="H33" s="1">
        <f>'DATOS MENSUALES'!E192</f>
        <v>20.75882429032</v>
      </c>
      <c r="I33" s="1">
        <f>'DATOS MENSUALES'!E193</f>
        <v>3.6375173172</v>
      </c>
      <c r="J33" s="1">
        <f>'DATOS MENSUALES'!E194</f>
        <v>1.28196137446</v>
      </c>
      <c r="K33" s="1">
        <f>'DATOS MENSUALES'!E195</f>
        <v>0.45196238703</v>
      </c>
      <c r="L33" s="1">
        <f>'DATOS MENSUALES'!E196</f>
        <v>0.34799269272</v>
      </c>
      <c r="M33" s="1">
        <f>'DATOS MENSUALES'!E197</f>
        <v>0.54849511018</v>
      </c>
      <c r="N33" s="1">
        <f t="shared" si="11"/>
        <v>53.46350104999001</v>
      </c>
      <c r="O33" s="10"/>
      <c r="P33" s="60">
        <f t="shared" si="12"/>
        <v>0.006094831796501883</v>
      </c>
      <c r="Q33" s="60">
        <f t="shared" si="13"/>
        <v>0.21273347899534703</v>
      </c>
      <c r="R33" s="60">
        <f t="shared" si="14"/>
        <v>8.195180893730932</v>
      </c>
      <c r="S33" s="60">
        <f t="shared" si="14"/>
        <v>979.1709928398823</v>
      </c>
      <c r="T33" s="60">
        <f t="shared" si="14"/>
        <v>-5.5870574730040605</v>
      </c>
      <c r="U33" s="60">
        <f t="shared" si="14"/>
        <v>-4.386091108976966</v>
      </c>
      <c r="V33" s="60">
        <f t="shared" si="14"/>
        <v>5618.311427925253</v>
      </c>
      <c r="W33" s="60">
        <f t="shared" si="14"/>
        <v>2.08288741642025</v>
      </c>
      <c r="X33" s="60">
        <f t="shared" si="14"/>
        <v>0.001561845493376345</v>
      </c>
      <c r="Y33" s="60">
        <f t="shared" si="14"/>
        <v>-2.694431943120568E-06</v>
      </c>
      <c r="Z33" s="60">
        <f t="shared" si="14"/>
        <v>-0.0005314159362526926</v>
      </c>
      <c r="AA33" s="60">
        <f t="shared" si="14"/>
        <v>-0.00048176381443295956</v>
      </c>
      <c r="AB33" s="60">
        <f t="shared" si="14"/>
        <v>22693.33566834542</v>
      </c>
    </row>
    <row r="34" spans="1:28" ht="12.75">
      <c r="A34" s="12" t="s">
        <v>44</v>
      </c>
      <c r="B34" s="1">
        <f>'DATOS MENSUALES'!E198</f>
        <v>0.79095351315</v>
      </c>
      <c r="C34" s="1">
        <f>'DATOS MENSUALES'!E199</f>
        <v>1.7682831342</v>
      </c>
      <c r="D34" s="1">
        <f>'DATOS MENSUALES'!E200</f>
        <v>1.93981935744</v>
      </c>
      <c r="E34" s="1">
        <f>'DATOS MENSUALES'!E201</f>
        <v>3.7390783936</v>
      </c>
      <c r="F34" s="1">
        <f>'DATOS MENSUALES'!E202</f>
        <v>2.27003950755</v>
      </c>
      <c r="G34" s="1">
        <f>'DATOS MENSUALES'!E203</f>
        <v>1.76865291999</v>
      </c>
      <c r="H34" s="1">
        <f>'DATOS MENSUALES'!E204</f>
        <v>0.90593677311</v>
      </c>
      <c r="I34" s="1">
        <f>'DATOS MENSUALES'!E205</f>
        <v>0.96237393094</v>
      </c>
      <c r="J34" s="1">
        <f>'DATOS MENSUALES'!E206</f>
        <v>0.512654079</v>
      </c>
      <c r="K34" s="1">
        <f>'DATOS MENSUALES'!E207</f>
        <v>0.54911467849</v>
      </c>
      <c r="L34" s="1">
        <f>'DATOS MENSUALES'!E208</f>
        <v>0.67197010744</v>
      </c>
      <c r="M34" s="1">
        <f>'DATOS MENSUALES'!E209</f>
        <v>0.70936390382</v>
      </c>
      <c r="N34" s="1">
        <f t="shared" si="11"/>
        <v>16.58824029873</v>
      </c>
      <c r="O34" s="10"/>
      <c r="P34" s="60">
        <f t="shared" si="12"/>
        <v>-0.00026522266936402055</v>
      </c>
      <c r="Q34" s="60">
        <f t="shared" si="13"/>
        <v>-3.547858888987316E-06</v>
      </c>
      <c r="R34" s="60">
        <f aca="true" t="shared" si="15" ref="R34:R50">(D34-D$6)^3</f>
        <v>-0.42277234873881514</v>
      </c>
      <c r="S34" s="60">
        <f aca="true" t="shared" si="16" ref="S34:S50">(E34-E$6)^3</f>
        <v>-0.049634806872804096</v>
      </c>
      <c r="T34" s="60">
        <f aca="true" t="shared" si="17" ref="T34:T50">(F34-F$6)^3</f>
        <v>-7.780722959961061</v>
      </c>
      <c r="U34" s="60">
        <f aca="true" t="shared" si="18" ref="U34:U50">(G34-G$6)^3</f>
        <v>-4.6268956429140236</v>
      </c>
      <c r="V34" s="60">
        <f aca="true" t="shared" si="19" ref="V34:V50">(H34-H$6)^3</f>
        <v>-8.940280864402318</v>
      </c>
      <c r="W34" s="60">
        <f aca="true" t="shared" si="20" ref="W34:W50">(I34-I$6)^3</f>
        <v>-2.7325624420604937</v>
      </c>
      <c r="X34" s="60">
        <f aca="true" t="shared" si="21" ref="X34:X50">(J34-J$6)^3</f>
        <v>-0.27880825290703665</v>
      </c>
      <c r="Y34" s="60">
        <f aca="true" t="shared" si="22" ref="Y34:Y50">(K34-K$6)^3</f>
        <v>0.0005767012324095304</v>
      </c>
      <c r="Z34" s="60">
        <f aca="true" t="shared" si="23" ref="Z34:Z50">(L34-L$6)^3</f>
        <v>0.014345131993775524</v>
      </c>
      <c r="AA34" s="60">
        <f aca="true" t="shared" si="24" ref="AA34:AA50">(M34-M$6)^3</f>
        <v>0.0005610186543555602</v>
      </c>
      <c r="AB34" s="60">
        <f aca="true" t="shared" si="25" ref="AB34:AB50">(N34-N$6)^3</f>
        <v>-628.0027078463012</v>
      </c>
    </row>
    <row r="35" spans="1:28" ht="12.75">
      <c r="A35" s="12" t="s">
        <v>45</v>
      </c>
      <c r="B35" s="1">
        <f>'DATOS MENSUALES'!E210</f>
        <v>0.250252671</v>
      </c>
      <c r="C35" s="1">
        <f>'DATOS MENSUALES'!E211</f>
        <v>0.60189791985</v>
      </c>
      <c r="D35" s="1">
        <f>'DATOS MENSUALES'!E212</f>
        <v>0.73210260474</v>
      </c>
      <c r="E35" s="1">
        <f>'DATOS MENSUALES'!E213</f>
        <v>1.24844222328</v>
      </c>
      <c r="F35" s="1">
        <f>'DATOS MENSUALES'!E214</f>
        <v>1.28766440572</v>
      </c>
      <c r="G35" s="1">
        <f>'DATOS MENSUALES'!E215</f>
        <v>0.9285833321</v>
      </c>
      <c r="H35" s="1">
        <f>'DATOS MENSUALES'!E216</f>
        <v>0.49485435048</v>
      </c>
      <c r="I35" s="1">
        <f>'DATOS MENSUALES'!E217</f>
        <v>0.94084228812</v>
      </c>
      <c r="J35" s="1">
        <f>'DATOS MENSUALES'!E218</f>
        <v>1.439862697</v>
      </c>
      <c r="K35" s="1">
        <f>'DATOS MENSUALES'!E219</f>
        <v>0.8674521943</v>
      </c>
      <c r="L35" s="1">
        <f>'DATOS MENSUALES'!E220</f>
        <v>1.12825917048</v>
      </c>
      <c r="M35" s="1">
        <f>'DATOS MENSUALES'!E221</f>
        <v>1.7110384775</v>
      </c>
      <c r="N35" s="1">
        <f t="shared" si="11"/>
        <v>11.63125233457</v>
      </c>
      <c r="O35" s="10"/>
      <c r="P35" s="60">
        <f t="shared" si="12"/>
        <v>-0.22139067641424487</v>
      </c>
      <c r="Q35" s="60">
        <f t="shared" si="13"/>
        <v>-1.6498797760072836</v>
      </c>
      <c r="R35" s="60">
        <f t="shared" si="15"/>
        <v>-7.50936418511051</v>
      </c>
      <c r="S35" s="60">
        <f t="shared" si="16"/>
        <v>-23.348048548185616</v>
      </c>
      <c r="T35" s="60">
        <f t="shared" si="17"/>
        <v>-26.037837640370704</v>
      </c>
      <c r="U35" s="60">
        <f t="shared" si="18"/>
        <v>-15.745460333875387</v>
      </c>
      <c r="V35" s="60">
        <f t="shared" si="19"/>
        <v>-15.374264425917675</v>
      </c>
      <c r="W35" s="60">
        <f t="shared" si="20"/>
        <v>-2.8607708855877023</v>
      </c>
      <c r="X35" s="60">
        <f t="shared" si="21"/>
        <v>0.020553900217130598</v>
      </c>
      <c r="Y35" s="60">
        <f t="shared" si="22"/>
        <v>0.06475879654803618</v>
      </c>
      <c r="Z35" s="60">
        <f t="shared" si="23"/>
        <v>0.34192471979391587</v>
      </c>
      <c r="AA35" s="60">
        <f t="shared" si="24"/>
        <v>1.2742903547838655</v>
      </c>
      <c r="AB35" s="60">
        <f t="shared" si="25"/>
        <v>-2471.6212345824724</v>
      </c>
    </row>
    <row r="36" spans="1:28" ht="12.75">
      <c r="A36" s="12" t="s">
        <v>46</v>
      </c>
      <c r="B36" s="1">
        <f>'DATOS MENSUALES'!E222</f>
        <v>1.97078870736</v>
      </c>
      <c r="C36" s="1">
        <f>'DATOS MENSUALES'!E223</f>
        <v>0.92138748674</v>
      </c>
      <c r="D36" s="1">
        <f>'DATOS MENSUALES'!E224</f>
        <v>5.76566845848</v>
      </c>
      <c r="E36" s="1">
        <f>'DATOS MENSUALES'!E225</f>
        <v>3.65002927762</v>
      </c>
      <c r="F36" s="1">
        <f>'DATOS MENSUALES'!E226</f>
        <v>1.20110520546</v>
      </c>
      <c r="G36" s="1">
        <f>'DATOS MENSUALES'!E227</f>
        <v>2.06551100459</v>
      </c>
      <c r="H36" s="1">
        <f>'DATOS MENSUALES'!E228</f>
        <v>2.17387302803</v>
      </c>
      <c r="I36" s="1">
        <f>'DATOS MENSUALES'!E229</f>
        <v>2.39086649284</v>
      </c>
      <c r="J36" s="1">
        <f>'DATOS MENSUALES'!E230</f>
        <v>0.58186827196</v>
      </c>
      <c r="K36" s="1">
        <f>'DATOS MENSUALES'!E231</f>
        <v>0.15760998603</v>
      </c>
      <c r="L36" s="1">
        <f>'DATOS MENSUALES'!E232</f>
        <v>0.84634566562</v>
      </c>
      <c r="M36" s="1">
        <f>'DATOS MENSUALES'!E233</f>
        <v>2.73311495925</v>
      </c>
      <c r="N36" s="1">
        <f t="shared" si="11"/>
        <v>24.45816854398</v>
      </c>
      <c r="O36" s="10"/>
      <c r="P36" s="60">
        <f t="shared" si="12"/>
        <v>1.3883812167232632</v>
      </c>
      <c r="Q36" s="60">
        <f t="shared" si="13"/>
        <v>-0.6408327432516512</v>
      </c>
      <c r="R36" s="60">
        <f t="shared" si="15"/>
        <v>29.085060399484302</v>
      </c>
      <c r="S36" s="60">
        <f t="shared" si="16"/>
        <v>-0.09516429494225198</v>
      </c>
      <c r="T36" s="60">
        <f t="shared" si="17"/>
        <v>-28.38634857284033</v>
      </c>
      <c r="U36" s="60">
        <f t="shared" si="18"/>
        <v>-2.56842861753359</v>
      </c>
      <c r="V36" s="60">
        <f t="shared" si="19"/>
        <v>-0.5266069890358052</v>
      </c>
      <c r="W36" s="60">
        <f t="shared" si="20"/>
        <v>2.8206714803482027E-05</v>
      </c>
      <c r="X36" s="60">
        <f t="shared" si="21"/>
        <v>-0.19924791098587843</v>
      </c>
      <c r="Y36" s="60">
        <f t="shared" si="22"/>
        <v>-0.029294331820757507</v>
      </c>
      <c r="Z36" s="60">
        <f t="shared" si="23"/>
        <v>0.07269666863251124</v>
      </c>
      <c r="AA36" s="60">
        <f t="shared" si="24"/>
        <v>9.343623868622373</v>
      </c>
      <c r="AB36" s="60">
        <f t="shared" si="25"/>
        <v>-0.3337091806316651</v>
      </c>
    </row>
    <row r="37" spans="1:28" ht="12.75">
      <c r="A37" s="12" t="s">
        <v>47</v>
      </c>
      <c r="B37" s="1">
        <f>'DATOS MENSUALES'!E234</f>
        <v>1.69273645047</v>
      </c>
      <c r="C37" s="1">
        <f>'DATOS MENSUALES'!E235</f>
        <v>2.2032976815</v>
      </c>
      <c r="D37" s="1">
        <f>'DATOS MENSUALES'!E236</f>
        <v>10.45375835763</v>
      </c>
      <c r="E37" s="1">
        <f>'DATOS MENSUALES'!E237</f>
        <v>11.05423637536</v>
      </c>
      <c r="F37" s="1">
        <f>'DATOS MENSUALES'!E238</f>
        <v>23.431287796</v>
      </c>
      <c r="G37" s="1">
        <f>'DATOS MENSUALES'!E239</f>
        <v>12.22357342735</v>
      </c>
      <c r="H37" s="1">
        <f>'DATOS MENSUALES'!E240</f>
        <v>2.7099107493</v>
      </c>
      <c r="I37" s="1">
        <f>'DATOS MENSUALES'!E241</f>
        <v>1.0320522333</v>
      </c>
      <c r="J37" s="1">
        <f>'DATOS MENSUALES'!E242</f>
        <v>0.82920520881</v>
      </c>
      <c r="K37" s="1">
        <f>'DATOS MENSUALES'!E243</f>
        <v>0.63377999475</v>
      </c>
      <c r="L37" s="1">
        <f>'DATOS MENSUALES'!E244</f>
        <v>0.6716782391</v>
      </c>
      <c r="M37" s="1">
        <f>'DATOS MENSUALES'!E245</f>
        <v>0.77567714802</v>
      </c>
      <c r="N37" s="1">
        <f t="shared" si="11"/>
        <v>67.71119366159</v>
      </c>
      <c r="O37" s="10"/>
      <c r="P37" s="60">
        <f t="shared" si="12"/>
        <v>0.5874979528975713</v>
      </c>
      <c r="Q37" s="60">
        <f t="shared" si="13"/>
        <v>0.07396249801300511</v>
      </c>
      <c r="R37" s="60">
        <f t="shared" si="15"/>
        <v>467.9044414742805</v>
      </c>
      <c r="S37" s="60">
        <f t="shared" si="16"/>
        <v>335.36252899060054</v>
      </c>
      <c r="T37" s="60">
        <f t="shared" si="17"/>
        <v>7055.451528914918</v>
      </c>
      <c r="U37" s="60">
        <f t="shared" si="18"/>
        <v>678.8228067619312</v>
      </c>
      <c r="V37" s="60">
        <f t="shared" si="19"/>
        <v>-0.02001262432067073</v>
      </c>
      <c r="W37" s="60">
        <f t="shared" si="20"/>
        <v>-2.3440179285883183</v>
      </c>
      <c r="X37" s="60">
        <f t="shared" si="21"/>
        <v>-0.03818173704842136</v>
      </c>
      <c r="Y37" s="60">
        <f t="shared" si="22"/>
        <v>0.00473337449520278</v>
      </c>
      <c r="Z37" s="60">
        <f t="shared" si="23"/>
        <v>0.014293499532805808</v>
      </c>
      <c r="AA37" s="60">
        <f t="shared" si="24"/>
        <v>0.003293908889552037</v>
      </c>
      <c r="AB37" s="60">
        <f t="shared" si="25"/>
        <v>77087.9669920246</v>
      </c>
    </row>
    <row r="38" spans="1:28" ht="12.75">
      <c r="A38" s="12" t="s">
        <v>48</v>
      </c>
      <c r="B38" s="1">
        <f>'DATOS MENSUALES'!E246</f>
        <v>5.05612926873</v>
      </c>
      <c r="C38" s="1">
        <f>'DATOS MENSUALES'!E247</f>
        <v>7.03232106632</v>
      </c>
      <c r="D38" s="1">
        <f>'DATOS MENSUALES'!E248</f>
        <v>6.87167459604</v>
      </c>
      <c r="E38" s="1">
        <f>'DATOS MENSUALES'!E249</f>
        <v>10.01891776392</v>
      </c>
      <c r="F38" s="1">
        <f>'DATOS MENSUALES'!E250</f>
        <v>5.05019348652</v>
      </c>
      <c r="G38" s="1">
        <f>'DATOS MENSUALES'!E251</f>
        <v>3.2373317732</v>
      </c>
      <c r="H38" s="1">
        <f>'DATOS MENSUALES'!E252</f>
        <v>1.6381502633</v>
      </c>
      <c r="I38" s="1">
        <f>'DATOS MENSUALES'!E253</f>
        <v>1.34784097707</v>
      </c>
      <c r="J38" s="1">
        <f>'DATOS MENSUALES'!E254</f>
        <v>0.79536147323</v>
      </c>
      <c r="K38" s="1">
        <f>'DATOS MENSUALES'!E255</f>
        <v>0.2424242432</v>
      </c>
      <c r="L38" s="1">
        <f>'DATOS MENSUALES'!E256</f>
        <v>0.45768213425</v>
      </c>
      <c r="M38" s="1">
        <f>'DATOS MENSUALES'!E257</f>
        <v>0.86797239132</v>
      </c>
      <c r="N38" s="1">
        <f t="shared" si="11"/>
        <v>42.6159994371</v>
      </c>
      <c r="O38" s="10"/>
      <c r="P38" s="60">
        <f t="shared" si="12"/>
        <v>74.1370246404049</v>
      </c>
      <c r="Q38" s="60">
        <f t="shared" si="13"/>
        <v>144.6027735705439</v>
      </c>
      <c r="R38" s="60">
        <f t="shared" si="15"/>
        <v>73.10404664552918</v>
      </c>
      <c r="S38" s="60">
        <f t="shared" si="16"/>
        <v>206.66987415314344</v>
      </c>
      <c r="T38" s="60">
        <f t="shared" si="17"/>
        <v>0.5093102117703673</v>
      </c>
      <c r="U38" s="60">
        <f t="shared" si="18"/>
        <v>-0.0077224339209280264</v>
      </c>
      <c r="V38" s="60">
        <f t="shared" si="19"/>
        <v>-2.4237041987008197</v>
      </c>
      <c r="W38" s="60">
        <f t="shared" si="20"/>
        <v>-1.0382323923488392</v>
      </c>
      <c r="X38" s="60">
        <f t="shared" si="21"/>
        <v>-0.05089009029785161</v>
      </c>
      <c r="Y38" s="60">
        <f t="shared" si="22"/>
        <v>-0.011157335769125039</v>
      </c>
      <c r="Z38" s="60">
        <f t="shared" si="23"/>
        <v>2.3616966340226695E-05</v>
      </c>
      <c r="AA38" s="60">
        <f t="shared" si="24"/>
        <v>0.014012187165798922</v>
      </c>
      <c r="AB38" s="60">
        <f t="shared" si="25"/>
        <v>5326.559333777235</v>
      </c>
    </row>
    <row r="39" spans="1:28" ht="12.75">
      <c r="A39" s="12" t="s">
        <v>49</v>
      </c>
      <c r="B39" s="1">
        <f>'DATOS MENSUALES'!E258</f>
        <v>1.39136530755</v>
      </c>
      <c r="C39" s="1">
        <f>'DATOS MENSUALES'!E259</f>
        <v>6.35596610415</v>
      </c>
      <c r="D39" s="1">
        <f>'DATOS MENSUALES'!E260</f>
        <v>4.15397128308</v>
      </c>
      <c r="E39" s="1">
        <f>'DATOS MENSUALES'!E261</f>
        <v>6.52959357102</v>
      </c>
      <c r="F39" s="1">
        <f>'DATOS MENSUALES'!E262</f>
        <v>2.05110926456</v>
      </c>
      <c r="G39" s="1">
        <f>'DATOS MENSUALES'!E263</f>
        <v>7.82195944635</v>
      </c>
      <c r="H39" s="1">
        <f>'DATOS MENSUALES'!E264</f>
        <v>4.11131987756</v>
      </c>
      <c r="I39" s="1">
        <f>'DATOS MENSUALES'!E265</f>
        <v>1.93798036939</v>
      </c>
      <c r="J39" s="1">
        <f>'DATOS MENSUALES'!E266</f>
        <v>2.00275533549</v>
      </c>
      <c r="K39" s="1">
        <f>'DATOS MENSUALES'!E267</f>
        <v>0.29471578598</v>
      </c>
      <c r="L39" s="1">
        <f>'DATOS MENSUALES'!E268</f>
        <v>0.45940833816</v>
      </c>
      <c r="M39" s="1">
        <f>'DATOS MENSUALES'!E269</f>
        <v>1.65859206851</v>
      </c>
      <c r="N39" s="1">
        <f t="shared" si="11"/>
        <v>38.768736751800006</v>
      </c>
      <c r="O39" s="10"/>
      <c r="P39" s="60">
        <f t="shared" si="12"/>
        <v>0.1541305190543822</v>
      </c>
      <c r="Q39" s="60">
        <f t="shared" si="13"/>
        <v>95.59639604538009</v>
      </c>
      <c r="R39" s="60">
        <f t="shared" si="15"/>
        <v>3.1353460910971767</v>
      </c>
      <c r="S39" s="60">
        <f t="shared" si="16"/>
        <v>14.225457211584636</v>
      </c>
      <c r="T39" s="60">
        <f t="shared" si="17"/>
        <v>-10.655081721403416</v>
      </c>
      <c r="U39" s="60">
        <f t="shared" si="18"/>
        <v>84.42934117863747</v>
      </c>
      <c r="V39" s="60">
        <f t="shared" si="19"/>
        <v>1.4425532825567386</v>
      </c>
      <c r="W39" s="60">
        <f t="shared" si="20"/>
        <v>-0.07538981020407952</v>
      </c>
      <c r="X39" s="60">
        <f t="shared" si="21"/>
        <v>0.5859927272089853</v>
      </c>
      <c r="Y39" s="60">
        <f t="shared" si="22"/>
        <v>-0.005014417038072926</v>
      </c>
      <c r="Z39" s="60">
        <f t="shared" si="23"/>
        <v>2.8141397229191476E-05</v>
      </c>
      <c r="AA39" s="60">
        <f t="shared" si="24"/>
        <v>1.0981587185728408</v>
      </c>
      <c r="AB39" s="60">
        <f t="shared" si="25"/>
        <v>2524.870958836378</v>
      </c>
    </row>
    <row r="40" spans="1:28" ht="12.75">
      <c r="A40" s="12" t="s">
        <v>50</v>
      </c>
      <c r="B40" s="1">
        <f>'DATOS MENSUALES'!E270</f>
        <v>1.35111950776</v>
      </c>
      <c r="C40" s="1">
        <f>'DATOS MENSUALES'!E271</f>
        <v>1.6768232968</v>
      </c>
      <c r="D40" s="1">
        <f>'DATOS MENSUALES'!E272</f>
        <v>1.89740878865</v>
      </c>
      <c r="E40" s="1">
        <f>'DATOS MENSUALES'!E273</f>
        <v>5.40408095541</v>
      </c>
      <c r="F40" s="1">
        <f>'DATOS MENSUALES'!E274</f>
        <v>7.78437371646</v>
      </c>
      <c r="G40" s="1">
        <f>'DATOS MENSUALES'!E275</f>
        <v>6.2890188084</v>
      </c>
      <c r="H40" s="1">
        <f>'DATOS MENSUALES'!E276</f>
        <v>6.014764188</v>
      </c>
      <c r="I40" s="1">
        <f>'DATOS MENSUALES'!E277</f>
        <v>1.77588322416</v>
      </c>
      <c r="J40" s="1">
        <f>'DATOS MENSUALES'!E278</f>
        <v>2.60998262928</v>
      </c>
      <c r="K40" s="1">
        <f>'DATOS MENSUALES'!E279</f>
        <v>0.72468136972</v>
      </c>
      <c r="L40" s="1">
        <f>'DATOS MENSUALES'!E280</f>
        <v>0.51702109619</v>
      </c>
      <c r="M40" s="1">
        <f>'DATOS MENSUALES'!E281</f>
        <v>1.38932845845</v>
      </c>
      <c r="N40" s="1">
        <f t="shared" si="11"/>
        <v>37.43448603928</v>
      </c>
      <c r="O40" s="10"/>
      <c r="P40" s="60">
        <f t="shared" si="12"/>
        <v>0.12196226500025811</v>
      </c>
      <c r="Q40" s="60">
        <f t="shared" si="13"/>
        <v>-0.001215166490882138</v>
      </c>
      <c r="R40" s="60">
        <f t="shared" si="15"/>
        <v>-0.49856775930510233</v>
      </c>
      <c r="S40" s="60">
        <f t="shared" si="16"/>
        <v>2.184341917464735</v>
      </c>
      <c r="T40" s="60">
        <f t="shared" si="17"/>
        <v>44.09086438564823</v>
      </c>
      <c r="U40" s="60">
        <f t="shared" si="18"/>
        <v>23.247400554060242</v>
      </c>
      <c r="V40" s="60">
        <f t="shared" si="19"/>
        <v>27.910623416612186</v>
      </c>
      <c r="W40" s="60">
        <f t="shared" si="20"/>
        <v>-0.19973263179809692</v>
      </c>
      <c r="X40" s="60">
        <f t="shared" si="21"/>
        <v>3.011216453517938</v>
      </c>
      <c r="Y40" s="60">
        <f t="shared" si="22"/>
        <v>0.017334523993631064</v>
      </c>
      <c r="Z40" s="60">
        <f t="shared" si="23"/>
        <v>0.0006821616853537326</v>
      </c>
      <c r="AA40" s="60">
        <f t="shared" si="24"/>
        <v>0.44321798436522997</v>
      </c>
      <c r="AB40" s="60">
        <f t="shared" si="25"/>
        <v>1853.0241509153375</v>
      </c>
    </row>
    <row r="41" spans="1:28" ht="12.75">
      <c r="A41" s="12" t="s">
        <v>51</v>
      </c>
      <c r="B41" s="1">
        <f>'DATOS MENSUALES'!E282</f>
        <v>0.80766429616</v>
      </c>
      <c r="C41" s="1">
        <f>'DATOS MENSUALES'!E283</f>
        <v>6.13367590734</v>
      </c>
      <c r="D41" s="1">
        <f>'DATOS MENSUALES'!E284</f>
        <v>8.7311201691</v>
      </c>
      <c r="E41" s="1">
        <f>'DATOS MENSUALES'!E285</f>
        <v>1.97761292212</v>
      </c>
      <c r="F41" s="1">
        <f>'DATOS MENSUALES'!E286</f>
        <v>6.53759400438</v>
      </c>
      <c r="G41" s="1">
        <f>'DATOS MENSUALES'!E287</f>
        <v>5.0523170598</v>
      </c>
      <c r="H41" s="1">
        <f>'DATOS MENSUALES'!E288</f>
        <v>5.04194790428</v>
      </c>
      <c r="I41" s="1">
        <f>'DATOS MENSUALES'!E289</f>
        <v>1.4189964034</v>
      </c>
      <c r="J41" s="1">
        <f>'DATOS MENSUALES'!E290</f>
        <v>1.41087969028</v>
      </c>
      <c r="K41" s="1">
        <f>'DATOS MENSUALES'!E291</f>
        <v>0.84162836446</v>
      </c>
      <c r="L41" s="1">
        <f>'DATOS MENSUALES'!E292</f>
        <v>0.52266388548</v>
      </c>
      <c r="M41" s="1">
        <f>'DATOS MENSUALES'!E293</f>
        <v>0.91620220394</v>
      </c>
      <c r="N41" s="1">
        <f t="shared" si="11"/>
        <v>39.39230281074</v>
      </c>
      <c r="O41" s="10"/>
      <c r="P41" s="60">
        <f t="shared" si="12"/>
        <v>-0.00010743461732897223</v>
      </c>
      <c r="Q41" s="60">
        <f t="shared" si="13"/>
        <v>82.32087593633788</v>
      </c>
      <c r="R41" s="60">
        <f t="shared" si="15"/>
        <v>220.43308440549583</v>
      </c>
      <c r="S41" s="60">
        <f t="shared" si="16"/>
        <v>-9.649578050561606</v>
      </c>
      <c r="T41" s="60">
        <f t="shared" si="17"/>
        <v>11.946124599937143</v>
      </c>
      <c r="U41" s="60">
        <f t="shared" si="18"/>
        <v>4.230506782276011</v>
      </c>
      <c r="V41" s="60">
        <f t="shared" si="19"/>
        <v>8.748670685479917</v>
      </c>
      <c r="W41" s="60">
        <f t="shared" si="20"/>
        <v>-0.8343794981886186</v>
      </c>
      <c r="X41" s="60">
        <f t="shared" si="21"/>
        <v>0.01469565288302406</v>
      </c>
      <c r="Y41" s="60">
        <f t="shared" si="22"/>
        <v>0.053051748932258724</v>
      </c>
      <c r="Z41" s="60">
        <f t="shared" si="23"/>
        <v>0.0008219319500901192</v>
      </c>
      <c r="AA41" s="60">
        <f t="shared" si="24"/>
        <v>0.024216319744811567</v>
      </c>
      <c r="AB41" s="60">
        <f t="shared" si="25"/>
        <v>2887.8648011153896</v>
      </c>
    </row>
    <row r="42" spans="1:28" ht="12.75">
      <c r="A42" s="12" t="s">
        <v>52</v>
      </c>
      <c r="B42" s="1">
        <f>'DATOS MENSUALES'!E294</f>
        <v>1.01919650328</v>
      </c>
      <c r="C42" s="1">
        <f>'DATOS MENSUALES'!E295</f>
        <v>1.18175</v>
      </c>
      <c r="D42" s="1">
        <f>'DATOS MENSUALES'!E296</f>
        <v>1.39661957176</v>
      </c>
      <c r="E42" s="1">
        <f>'DATOS MENSUALES'!E297</f>
        <v>3.5704948015</v>
      </c>
      <c r="F42" s="1">
        <f>'DATOS MENSUALES'!E298</f>
        <v>2.64994088569</v>
      </c>
      <c r="G42" s="1">
        <f>'DATOS MENSUALES'!E299</f>
        <v>6.5010746488</v>
      </c>
      <c r="H42" s="1">
        <f>'DATOS MENSUALES'!E300</f>
        <v>1.7535325665</v>
      </c>
      <c r="I42" s="1">
        <f>'DATOS MENSUALES'!E301</f>
        <v>0.98129877825</v>
      </c>
      <c r="J42" s="1">
        <f>'DATOS MENSUALES'!E302</f>
        <v>0.66307293532</v>
      </c>
      <c r="K42" s="1">
        <f>'DATOS MENSUALES'!E303</f>
        <v>0.48825726047</v>
      </c>
      <c r="L42" s="1">
        <f>'DATOS MENSUALES'!E304</f>
        <v>0.5702760092</v>
      </c>
      <c r="M42" s="1">
        <f>'DATOS MENSUALES'!E305</f>
        <v>1.47172050662</v>
      </c>
      <c r="N42" s="1">
        <f t="shared" si="11"/>
        <v>22.247234467389998</v>
      </c>
      <c r="O42" s="10"/>
      <c r="P42" s="60">
        <f t="shared" si="12"/>
        <v>0.004410413242189919</v>
      </c>
      <c r="Q42" s="60">
        <f t="shared" si="13"/>
        <v>-0.2179335079803287</v>
      </c>
      <c r="R42" s="60">
        <f t="shared" si="15"/>
        <v>-2.165370055231365</v>
      </c>
      <c r="S42" s="60">
        <f t="shared" si="16"/>
        <v>-0.15406619335742525</v>
      </c>
      <c r="T42" s="60">
        <f t="shared" si="17"/>
        <v>-4.108731191156549</v>
      </c>
      <c r="U42" s="60">
        <f t="shared" si="18"/>
        <v>28.823838033819328</v>
      </c>
      <c r="V42" s="60">
        <f t="shared" si="19"/>
        <v>-1.8512481662791618</v>
      </c>
      <c r="W42" s="60">
        <f t="shared" si="20"/>
        <v>-2.6230891336766984</v>
      </c>
      <c r="X42" s="60">
        <f t="shared" si="21"/>
        <v>-0.1271610274145004</v>
      </c>
      <c r="Y42" s="60">
        <f t="shared" si="22"/>
        <v>1.120887288154726E-05</v>
      </c>
      <c r="Z42" s="60">
        <f t="shared" si="23"/>
        <v>0.0028202290760435964</v>
      </c>
      <c r="AA42" s="60">
        <f t="shared" si="24"/>
        <v>0.6029918775531175</v>
      </c>
      <c r="AB42" s="60">
        <f t="shared" si="25"/>
        <v>-24.50412479103348</v>
      </c>
    </row>
    <row r="43" spans="1:28" ht="12.75">
      <c r="A43" s="12" t="s">
        <v>53</v>
      </c>
      <c r="B43" s="1">
        <f>'DATOS MENSUALES'!E306</f>
        <v>1.73364366051</v>
      </c>
      <c r="C43" s="1">
        <f>'DATOS MENSUALES'!E307</f>
        <v>6.06523687084</v>
      </c>
      <c r="D43" s="1">
        <f>'DATOS MENSUALES'!E308</f>
        <v>4.5222631344</v>
      </c>
      <c r="E43" s="1">
        <f>'DATOS MENSUALES'!E309</f>
        <v>16.13172995136</v>
      </c>
      <c r="F43" s="1">
        <f>'DATOS MENSUALES'!E310</f>
        <v>9.39618155658</v>
      </c>
      <c r="G43" s="1">
        <f>'DATOS MENSUALES'!E311</f>
        <v>1.93109809698</v>
      </c>
      <c r="H43" s="1">
        <f>'DATOS MENSUALES'!E312</f>
        <v>5.4742105042</v>
      </c>
      <c r="I43" s="1">
        <f>'DATOS MENSUALES'!E313</f>
        <v>1.692613242</v>
      </c>
      <c r="J43" s="1">
        <f>'DATOS MENSUALES'!E314</f>
        <v>1.92081966204</v>
      </c>
      <c r="K43" s="1">
        <f>'DATOS MENSUALES'!E315</f>
        <v>0.46525524749</v>
      </c>
      <c r="L43" s="1">
        <f>'DATOS MENSUALES'!E316</f>
        <v>0.27163573135</v>
      </c>
      <c r="M43" s="1">
        <f>'DATOS MENSUALES'!E317</f>
        <v>0.50392749196</v>
      </c>
      <c r="N43" s="1">
        <f t="shared" si="11"/>
        <v>50.10861514971001</v>
      </c>
      <c r="O43" s="10"/>
      <c r="P43" s="60">
        <f t="shared" si="12"/>
        <v>0.6778555694233537</v>
      </c>
      <c r="Q43" s="60">
        <f t="shared" si="13"/>
        <v>78.49631751275105</v>
      </c>
      <c r="R43" s="60">
        <f t="shared" si="15"/>
        <v>6.147720307195681</v>
      </c>
      <c r="S43" s="60">
        <f t="shared" si="16"/>
        <v>1738.8865119272882</v>
      </c>
      <c r="T43" s="60">
        <f t="shared" si="17"/>
        <v>136.1604443096058</v>
      </c>
      <c r="U43" s="60">
        <f t="shared" si="18"/>
        <v>-3.401348360694438</v>
      </c>
      <c r="V43" s="60">
        <f t="shared" si="19"/>
        <v>15.490405064056993</v>
      </c>
      <c r="W43" s="60">
        <f t="shared" si="20"/>
        <v>-0.2978271257494021</v>
      </c>
      <c r="X43" s="60">
        <f t="shared" si="21"/>
        <v>0.43016678219597443</v>
      </c>
      <c r="Y43" s="60">
        <f t="shared" si="22"/>
        <v>-2.4102200819701626E-10</v>
      </c>
      <c r="Z43" s="60">
        <f t="shared" si="23"/>
        <v>-0.003896254692099356</v>
      </c>
      <c r="AA43" s="60">
        <f t="shared" si="24"/>
        <v>-0.0018590864906005181</v>
      </c>
      <c r="AB43" s="60">
        <f t="shared" si="25"/>
        <v>15544.186285346865</v>
      </c>
    </row>
    <row r="44" spans="1:28" ht="12.75">
      <c r="A44" s="12" t="s">
        <v>54</v>
      </c>
      <c r="B44" s="1">
        <f>'DATOS MENSUALES'!E318</f>
        <v>2.22888918435</v>
      </c>
      <c r="C44" s="1">
        <f>'DATOS MENSUALES'!E319</f>
        <v>4.85058654036</v>
      </c>
      <c r="D44" s="1">
        <f>'DATOS MENSUALES'!E320</f>
        <v>1.9988270967</v>
      </c>
      <c r="E44" s="1">
        <f>'DATOS MENSUALES'!E321</f>
        <v>2.1678896022</v>
      </c>
      <c r="F44" s="1">
        <f>'DATOS MENSUALES'!E322</f>
        <v>3.9750861906</v>
      </c>
      <c r="G44" s="1">
        <f>'DATOS MENSUALES'!E323</f>
        <v>4.29826796568</v>
      </c>
      <c r="H44" s="1">
        <f>'DATOS MENSUALES'!E324</f>
        <v>2.49194068052</v>
      </c>
      <c r="I44" s="1">
        <f>'DATOS MENSUALES'!E325</f>
        <v>2.88298470525</v>
      </c>
      <c r="J44" s="1">
        <f>'DATOS MENSUALES'!E326</f>
        <v>0.86836788662</v>
      </c>
      <c r="K44" s="1">
        <f>'DATOS MENSUALES'!E327</f>
        <v>0.58706261313</v>
      </c>
      <c r="L44" s="1">
        <f>'DATOS MENSUALES'!E328</f>
        <v>0.58544097174</v>
      </c>
      <c r="M44" s="1">
        <f>'DATOS MENSUALES'!E329</f>
        <v>0.6610947834</v>
      </c>
      <c r="N44" s="1">
        <f t="shared" si="11"/>
        <v>27.59643822055</v>
      </c>
      <c r="O44" s="10"/>
      <c r="P44" s="60">
        <f t="shared" si="12"/>
        <v>2.5921642337305073</v>
      </c>
      <c r="Q44" s="60">
        <f t="shared" si="13"/>
        <v>28.851157083828983</v>
      </c>
      <c r="R44" s="60">
        <f t="shared" si="15"/>
        <v>-0.3306900331522897</v>
      </c>
      <c r="S44" s="60">
        <f t="shared" si="16"/>
        <v>-7.286634910183275</v>
      </c>
      <c r="T44" s="60">
        <f t="shared" si="17"/>
        <v>-0.02114149852409124</v>
      </c>
      <c r="U44" s="60">
        <f t="shared" si="18"/>
        <v>0.64335368009857</v>
      </c>
      <c r="V44" s="60">
        <f t="shared" si="19"/>
        <v>-0.11726688560108771</v>
      </c>
      <c r="W44" s="60">
        <f t="shared" si="20"/>
        <v>0.14269380328346434</v>
      </c>
      <c r="X44" s="60">
        <f t="shared" si="21"/>
        <v>-0.02634919253432054</v>
      </c>
      <c r="Y44" s="60">
        <f t="shared" si="22"/>
        <v>0.0017797008711777946</v>
      </c>
      <c r="Z44" s="60">
        <f t="shared" si="23"/>
        <v>0.0038293315947937425</v>
      </c>
      <c r="AA44" s="60">
        <f t="shared" si="24"/>
        <v>4.002461776939991E-05</v>
      </c>
      <c r="AB44" s="60">
        <f t="shared" si="25"/>
        <v>14.609957484893437</v>
      </c>
    </row>
    <row r="45" spans="1:28" ht="12.75">
      <c r="A45" s="12" t="s">
        <v>55</v>
      </c>
      <c r="B45" s="1">
        <f>'DATOS MENSUALES'!E330</f>
        <v>1.27208865827</v>
      </c>
      <c r="C45" s="1">
        <f>'DATOS MENSUALES'!E331</f>
        <v>4.82104596925</v>
      </c>
      <c r="D45" s="1">
        <f>'DATOS MENSUALES'!E332</f>
        <v>1.55242110816</v>
      </c>
      <c r="E45" s="1">
        <f>'DATOS MENSUALES'!E333</f>
        <v>1.12479288526</v>
      </c>
      <c r="F45" s="1">
        <f>'DATOS MENSUALES'!E334</f>
        <v>4.1793118464</v>
      </c>
      <c r="G45" s="1">
        <f>'DATOS MENSUALES'!E335</f>
        <v>3.83259285288</v>
      </c>
      <c r="H45" s="1">
        <f>'DATOS MENSUALES'!E336</f>
        <v>3.16130142611</v>
      </c>
      <c r="I45" s="1">
        <f>'DATOS MENSUALES'!E337</f>
        <v>3.0839808416</v>
      </c>
      <c r="J45" s="1">
        <f>'DATOS MENSUALES'!E338</f>
        <v>0.74418800525</v>
      </c>
      <c r="K45" s="1">
        <f>'DATOS MENSUALES'!E339</f>
        <v>0.46890268464</v>
      </c>
      <c r="L45" s="1">
        <f>'DATOS MENSUALES'!E340</f>
        <v>0.51626395615</v>
      </c>
      <c r="M45" s="1">
        <f>'DATOS MENSUALES'!E341</f>
        <v>0.8084487528</v>
      </c>
      <c r="N45" s="1">
        <f t="shared" si="11"/>
        <v>25.565338986769998</v>
      </c>
      <c r="O45" s="10"/>
      <c r="P45" s="60">
        <f t="shared" si="12"/>
        <v>0.07245203858220063</v>
      </c>
      <c r="Q45" s="60">
        <f t="shared" si="13"/>
        <v>28.02551344425201</v>
      </c>
      <c r="R45" s="60">
        <f t="shared" si="15"/>
        <v>-1.473486711249777</v>
      </c>
      <c r="S45" s="60">
        <f t="shared" si="16"/>
        <v>-26.51129622596052</v>
      </c>
      <c r="T45" s="60">
        <f t="shared" si="17"/>
        <v>-0.0003776983883539527</v>
      </c>
      <c r="U45" s="60">
        <f t="shared" si="18"/>
        <v>0.06285556651674573</v>
      </c>
      <c r="V45" s="60">
        <f t="shared" si="19"/>
        <v>0.005821490675316441</v>
      </c>
      <c r="W45" s="60">
        <f t="shared" si="20"/>
        <v>0.3788037374013586</v>
      </c>
      <c r="X45" s="60">
        <f t="shared" si="21"/>
        <v>-0.07501788568654354</v>
      </c>
      <c r="Y45" s="60">
        <f t="shared" si="22"/>
        <v>2.7683654459443413E-08</v>
      </c>
      <c r="Z45" s="60">
        <f t="shared" si="23"/>
        <v>0.000664710899940761</v>
      </c>
      <c r="AA45" s="60">
        <f t="shared" si="24"/>
        <v>0.005984999669465507</v>
      </c>
      <c r="AB45" s="60">
        <f t="shared" si="25"/>
        <v>0.07072612759116338</v>
      </c>
    </row>
    <row r="46" spans="1:28" ht="12.75">
      <c r="A46" s="12" t="s">
        <v>56</v>
      </c>
      <c r="B46" s="1">
        <f>'DATOS MENSUALES'!E342</f>
        <v>0.64334156465</v>
      </c>
      <c r="C46" s="1">
        <f>'DATOS MENSUALES'!E343</f>
        <v>1.17521401878</v>
      </c>
      <c r="D46" s="1">
        <f>'DATOS MENSUALES'!E344</f>
        <v>4.09284802006</v>
      </c>
      <c r="E46" s="1">
        <f>'DATOS MENSUALES'!E345</f>
        <v>3.09763488996</v>
      </c>
      <c r="F46" s="1">
        <f>'DATOS MENSUALES'!E346</f>
        <v>2.16861081648</v>
      </c>
      <c r="G46" s="1">
        <f>'DATOS MENSUALES'!E347</f>
        <v>10.00252337144</v>
      </c>
      <c r="H46" s="1">
        <f>'DATOS MENSUALES'!E348</f>
        <v>2.00915161939</v>
      </c>
      <c r="I46" s="1">
        <f>'DATOS MENSUALES'!E349</f>
        <v>3.47164060925</v>
      </c>
      <c r="J46" s="1">
        <f>'DATOS MENSUALES'!E350</f>
        <v>1.54850323682</v>
      </c>
      <c r="K46" s="1">
        <f>'DATOS MENSUALES'!E351</f>
        <v>0.50748609632</v>
      </c>
      <c r="L46" s="1">
        <f>'DATOS MENSUALES'!E352</f>
        <v>0.298148149</v>
      </c>
      <c r="M46" s="1">
        <f>'DATOS MENSUALES'!E353</f>
        <v>1.25474764464</v>
      </c>
      <c r="N46" s="1">
        <f t="shared" si="11"/>
        <v>30.269850036790004</v>
      </c>
      <c r="O46" s="10"/>
      <c r="P46" s="60">
        <f t="shared" si="12"/>
        <v>-0.009509468227004037</v>
      </c>
      <c r="Q46" s="60">
        <f t="shared" si="13"/>
        <v>-0.22511183193211287</v>
      </c>
      <c r="R46" s="60">
        <f t="shared" si="15"/>
        <v>2.7587101971088317</v>
      </c>
      <c r="S46" s="60">
        <f t="shared" si="16"/>
        <v>-1.0270835085234213</v>
      </c>
      <c r="T46" s="60">
        <f t="shared" si="17"/>
        <v>-9.037724360031794</v>
      </c>
      <c r="U46" s="60">
        <f t="shared" si="18"/>
        <v>283.2739107758777</v>
      </c>
      <c r="V46" s="60">
        <f t="shared" si="19"/>
        <v>-0.9190614832515231</v>
      </c>
      <c r="W46" s="60">
        <f t="shared" si="20"/>
        <v>1.3721252555678287</v>
      </c>
      <c r="X46" s="60">
        <f t="shared" si="21"/>
        <v>0.05599084139455926</v>
      </c>
      <c r="Y46" s="60">
        <f t="shared" si="22"/>
        <v>7.203554576747563E-05</v>
      </c>
      <c r="Z46" s="60">
        <f t="shared" si="23"/>
        <v>-0.0022400317362603448</v>
      </c>
      <c r="AA46" s="60">
        <f t="shared" si="24"/>
        <v>0.2475068318020713</v>
      </c>
      <c r="AB46" s="60">
        <f t="shared" si="25"/>
        <v>134.06519586298577</v>
      </c>
    </row>
    <row r="47" spans="1:28" ht="12.75">
      <c r="A47" s="12" t="s">
        <v>57</v>
      </c>
      <c r="B47" s="1">
        <f>'DATOS MENSUALES'!E354</f>
        <v>0.60620759892</v>
      </c>
      <c r="C47" s="1">
        <f>'DATOS MENSUALES'!E355</f>
        <v>1.73916474813</v>
      </c>
      <c r="D47" s="1">
        <f>'DATOS MENSUALES'!E356</f>
        <v>1.72410397565</v>
      </c>
      <c r="E47" s="1">
        <f>'DATOS MENSUALES'!E357</f>
        <v>7.65289399182</v>
      </c>
      <c r="F47" s="1">
        <f>'DATOS MENSUALES'!E358</f>
        <v>1.6642015816</v>
      </c>
      <c r="G47" s="1">
        <f>'DATOS MENSUALES'!E359</f>
        <v>1.5379389734</v>
      </c>
      <c r="H47" s="1">
        <f>'DATOS MENSUALES'!E360</f>
        <v>1.57335296196</v>
      </c>
      <c r="I47" s="1">
        <f>'DATOS MENSUALES'!E361</f>
        <v>2.77042915355</v>
      </c>
      <c r="J47" s="1">
        <f>'DATOS MENSUALES'!E362</f>
        <v>1.13536361119</v>
      </c>
      <c r="K47" s="1">
        <f>'DATOS MENSUALES'!E363</f>
        <v>0.6223702664</v>
      </c>
      <c r="L47" s="1">
        <f>'DATOS MENSUALES'!E364</f>
        <v>0.60954723272</v>
      </c>
      <c r="M47" s="1">
        <f>'DATOS MENSUALES'!E365</f>
        <v>0.62571428634</v>
      </c>
      <c r="N47" s="1">
        <f t="shared" si="11"/>
        <v>22.261288381680004</v>
      </c>
      <c r="O47" s="10"/>
      <c r="P47" s="60">
        <f t="shared" si="12"/>
        <v>-0.015437408751623739</v>
      </c>
      <c r="Q47" s="60">
        <f t="shared" si="13"/>
        <v>-8.735239010963107E-05</v>
      </c>
      <c r="R47" s="60">
        <f t="shared" si="15"/>
        <v>-0.9021196899888206</v>
      </c>
      <c r="S47" s="60">
        <f t="shared" si="16"/>
        <v>44.59956925334555</v>
      </c>
      <c r="T47" s="60">
        <f t="shared" si="17"/>
        <v>-17.32161386783041</v>
      </c>
      <c r="U47" s="60">
        <f t="shared" si="18"/>
        <v>-6.827127748391849</v>
      </c>
      <c r="V47" s="60">
        <f t="shared" si="19"/>
        <v>-2.791646244029438</v>
      </c>
      <c r="W47" s="60">
        <f t="shared" si="20"/>
        <v>0.0689225605248038</v>
      </c>
      <c r="X47" s="60">
        <f t="shared" si="21"/>
        <v>-2.8580334897964213E-05</v>
      </c>
      <c r="Y47" s="60">
        <f t="shared" si="22"/>
        <v>0.003832500148344832</v>
      </c>
      <c r="Z47" s="60">
        <f t="shared" si="23"/>
        <v>0.005886192054647484</v>
      </c>
      <c r="AA47" s="60">
        <f t="shared" si="24"/>
        <v>-1.617945519674086E-09</v>
      </c>
      <c r="AB47" s="60">
        <f t="shared" si="25"/>
        <v>-24.15014786170406</v>
      </c>
    </row>
    <row r="48" spans="1:28" ht="12.75">
      <c r="A48" s="12" t="s">
        <v>58</v>
      </c>
      <c r="B48" s="1">
        <f>'DATOS MENSUALES'!E366</f>
        <v>1.06747422561</v>
      </c>
      <c r="C48" s="1">
        <f>'DATOS MENSUALES'!E367</f>
        <v>1.45638402176</v>
      </c>
      <c r="D48" s="1">
        <f>'DATOS MENSUALES'!E368</f>
        <v>1.2072684085</v>
      </c>
      <c r="E48" s="1">
        <f>'DATOS MENSUALES'!E369</f>
        <v>2.88606556214</v>
      </c>
      <c r="F48" s="1">
        <f>'DATOS MENSUALES'!E370</f>
        <v>2.1275311932</v>
      </c>
      <c r="G48" s="1">
        <f>'DATOS MENSUALES'!E371</f>
        <v>1.9411796885</v>
      </c>
      <c r="H48" s="1">
        <f>'DATOS MENSUALES'!E372</f>
        <v>4.37224573128</v>
      </c>
      <c r="I48" s="1">
        <f>'DATOS MENSUALES'!E373</f>
        <v>5.4298723422</v>
      </c>
      <c r="J48" s="1">
        <f>'DATOS MENSUALES'!E374</f>
        <v>3.0634232489</v>
      </c>
      <c r="K48" s="1">
        <f>'DATOS MENSUALES'!E375</f>
        <v>0.41069744516</v>
      </c>
      <c r="L48" s="1">
        <f>'DATOS MENSUALES'!E376</f>
        <v>0.38920990696</v>
      </c>
      <c r="M48" s="1">
        <f>'DATOS MENSUALES'!E377</f>
        <v>0.71673912933</v>
      </c>
      <c r="N48" s="1">
        <f t="shared" si="11"/>
        <v>25.068090903540003</v>
      </c>
      <c r="O48" s="10"/>
      <c r="P48" s="60">
        <f t="shared" si="12"/>
        <v>0.009564733687969406</v>
      </c>
      <c r="Q48" s="60">
        <f t="shared" si="13"/>
        <v>-0.035014227494671486</v>
      </c>
      <c r="R48" s="60">
        <f t="shared" si="15"/>
        <v>-3.2620888497185976</v>
      </c>
      <c r="S48" s="60">
        <f t="shared" si="16"/>
        <v>-1.8181568913948079</v>
      </c>
      <c r="T48" s="60">
        <f t="shared" si="17"/>
        <v>-9.58305164252755</v>
      </c>
      <c r="U48" s="60">
        <f t="shared" si="18"/>
        <v>-3.3334014349608374</v>
      </c>
      <c r="V48" s="60">
        <f t="shared" si="19"/>
        <v>2.6904683154794506</v>
      </c>
      <c r="W48" s="60">
        <f t="shared" si="20"/>
        <v>28.918789643391015</v>
      </c>
      <c r="X48" s="60">
        <f t="shared" si="21"/>
        <v>6.8318028070341486</v>
      </c>
      <c r="Y48" s="60">
        <f t="shared" si="22"/>
        <v>-0.00016801503655969517</v>
      </c>
      <c r="Z48" s="60">
        <f t="shared" si="23"/>
        <v>-6.295697736598654E-05</v>
      </c>
      <c r="AA48" s="60">
        <f t="shared" si="24"/>
        <v>0.0007253823698465584</v>
      </c>
      <c r="AB48" s="60">
        <f t="shared" si="25"/>
        <v>-0.0005863639553390711</v>
      </c>
    </row>
    <row r="49" spans="1:28" ht="12.75">
      <c r="A49" s="12" t="s">
        <v>59</v>
      </c>
      <c r="B49" s="1">
        <f>'DATOS MENSUALES'!E378</f>
        <v>0.4448833744</v>
      </c>
      <c r="C49" s="1">
        <f>'DATOS MENSUALES'!E379</f>
        <v>0.95018323239</v>
      </c>
      <c r="D49" s="1">
        <f>'DATOS MENSUALES'!E380</f>
        <v>1.29103846308</v>
      </c>
      <c r="E49" s="1">
        <f>'DATOS MENSUALES'!E381</f>
        <v>1.79644128</v>
      </c>
      <c r="F49" s="1">
        <f>'DATOS MENSUALES'!E382</f>
        <v>7.77568583552</v>
      </c>
      <c r="G49" s="1">
        <f>'DATOS MENSUALES'!E383</f>
        <v>7.08844055572</v>
      </c>
      <c r="H49" s="1">
        <f>'DATOS MENSUALES'!E384</f>
        <v>3.38553853325</v>
      </c>
      <c r="I49" s="1">
        <f>'DATOS MENSUALES'!E385</f>
        <v>2.736955273</v>
      </c>
      <c r="J49" s="1">
        <f>'DATOS MENSUALES'!E386</f>
        <v>1.49339998327</v>
      </c>
      <c r="K49" s="1">
        <f>'DATOS MENSUALES'!E387</f>
        <v>1.07937063045</v>
      </c>
      <c r="L49" s="1">
        <f>'DATOS MENSUALES'!E388</f>
        <v>0.97084767986</v>
      </c>
      <c r="M49" s="1">
        <f>'DATOS MENSUALES'!E389</f>
        <v>1.50438443634</v>
      </c>
      <c r="N49" s="1">
        <f t="shared" si="11"/>
        <v>30.517169277279997</v>
      </c>
      <c r="O49" s="10"/>
      <c r="P49" s="60">
        <f t="shared" si="12"/>
        <v>-0.06908235401772819</v>
      </c>
      <c r="Q49" s="60">
        <f t="shared" si="13"/>
        <v>-0.578742046181788</v>
      </c>
      <c r="R49" s="60">
        <f t="shared" si="15"/>
        <v>-2.739958192457182</v>
      </c>
      <c r="S49" s="60">
        <f t="shared" si="16"/>
        <v>-12.32865069209977</v>
      </c>
      <c r="T49" s="60">
        <f t="shared" si="17"/>
        <v>43.76637607232076</v>
      </c>
      <c r="U49" s="60">
        <f t="shared" si="18"/>
        <v>48.76510769305246</v>
      </c>
      <c r="V49" s="60">
        <f t="shared" si="19"/>
        <v>0.06600241030394878</v>
      </c>
      <c r="W49" s="60">
        <f t="shared" si="20"/>
        <v>0.05338214648189483</v>
      </c>
      <c r="X49" s="60">
        <f t="shared" si="21"/>
        <v>0.03511423628783319</v>
      </c>
      <c r="Y49" s="60">
        <f t="shared" si="22"/>
        <v>0.23090266920817037</v>
      </c>
      <c r="Z49" s="60">
        <f t="shared" si="23"/>
        <v>0.15909344514714513</v>
      </c>
      <c r="AA49" s="60">
        <f t="shared" si="24"/>
        <v>0.6756716749264811</v>
      </c>
      <c r="AB49" s="60">
        <f t="shared" si="25"/>
        <v>154.45472741183494</v>
      </c>
    </row>
    <row r="50" spans="1:28" ht="12.75">
      <c r="A50" s="12" t="s">
        <v>60</v>
      </c>
      <c r="B50" s="1">
        <f>'DATOS MENSUALES'!E390</f>
        <v>1.88108987646</v>
      </c>
      <c r="C50" s="1">
        <f>'DATOS MENSUALES'!E391</f>
        <v>2.54606805126</v>
      </c>
      <c r="D50" s="1">
        <f>'DATOS MENSUALES'!E392</f>
        <v>4.43099743324</v>
      </c>
      <c r="E50" s="1">
        <f>'DATOS MENSUALES'!E393</f>
        <v>1.84248201602</v>
      </c>
      <c r="F50" s="1">
        <f>'DATOS MENSUALES'!E394</f>
        <v>1.24552745703</v>
      </c>
      <c r="G50" s="1">
        <f>'DATOS MENSUALES'!E395</f>
        <v>1.32185644238</v>
      </c>
      <c r="H50" s="1">
        <f>'DATOS MENSUALES'!E396</f>
        <v>1.46556543198</v>
      </c>
      <c r="I50" s="1">
        <f>'DATOS MENSUALES'!E397</f>
        <v>1.33758037397</v>
      </c>
      <c r="J50" s="1">
        <f>'DATOS MENSUALES'!E398</f>
        <v>2.264519552</v>
      </c>
      <c r="K50" s="1">
        <f>'DATOS MENSUALES'!E399</f>
        <v>0.69266281382</v>
      </c>
      <c r="L50" s="1">
        <f>'DATOS MENSUALES'!E400</f>
        <v>0.7666991238</v>
      </c>
      <c r="M50" s="1">
        <f>'DATOS MENSUALES'!E401</f>
        <v>0.36791357058</v>
      </c>
      <c r="N50" s="1">
        <f aca="true" t="shared" si="26" ref="N50:N81">SUM(B50:M50)</f>
        <v>20.16296214254</v>
      </c>
      <c r="O50" s="10"/>
      <c r="P50" s="60">
        <f aca="true" t="shared" si="27" ref="P50:P83">(B50-B$6)^3</f>
        <v>1.0796881109271006</v>
      </c>
      <c r="Q50" s="60">
        <f aca="true" t="shared" si="28" ref="Q50:Q83">(C50-C$6)^3</f>
        <v>0.443379969594584</v>
      </c>
      <c r="R50" s="60">
        <f t="shared" si="15"/>
        <v>5.273899940771179</v>
      </c>
      <c r="S50" s="60">
        <f t="shared" si="16"/>
        <v>-11.606119870266</v>
      </c>
      <c r="T50" s="60">
        <f t="shared" si="17"/>
        <v>-27.164206139714917</v>
      </c>
      <c r="U50" s="60">
        <f t="shared" si="18"/>
        <v>-9.435865260966356</v>
      </c>
      <c r="V50" s="60">
        <f t="shared" si="19"/>
        <v>-3.4830818620461548</v>
      </c>
      <c r="W50" s="60">
        <f t="shared" si="20"/>
        <v>-1.0701147552316115</v>
      </c>
      <c r="X50" s="60">
        <f t="shared" si="21"/>
        <v>1.3258581835850736</v>
      </c>
      <c r="Y50" s="60">
        <f t="shared" si="22"/>
        <v>0.011663915134820759</v>
      </c>
      <c r="Z50" s="60">
        <f t="shared" si="23"/>
        <v>0.03851437957633332</v>
      </c>
      <c r="AA50" s="60">
        <f t="shared" si="24"/>
        <v>-0.017368883896529016</v>
      </c>
      <c r="AB50" s="60">
        <f t="shared" si="25"/>
        <v>-124.16398394061258</v>
      </c>
    </row>
    <row r="51" spans="1:28" ht="12.75">
      <c r="A51" s="12" t="s">
        <v>61</v>
      </c>
      <c r="B51" s="1">
        <f>'DATOS MENSUALES'!E402</f>
        <v>0.86689032274</v>
      </c>
      <c r="C51" s="1">
        <f>'DATOS MENSUALES'!E403</f>
        <v>1.30156904796</v>
      </c>
      <c r="D51" s="1">
        <f>'DATOS MENSUALES'!E404</f>
        <v>1.67466646086</v>
      </c>
      <c r="E51" s="1">
        <f>'DATOS MENSUALES'!E405</f>
        <v>4.03891341568</v>
      </c>
      <c r="F51" s="1">
        <f>'DATOS MENSUALES'!E406</f>
        <v>4.07238953056</v>
      </c>
      <c r="G51" s="1">
        <f>'DATOS MENSUALES'!E407</f>
        <v>5.37732344595</v>
      </c>
      <c r="H51" s="1">
        <f>'DATOS MENSUALES'!E408</f>
        <v>2.80272739344</v>
      </c>
      <c r="I51" s="1">
        <f>'DATOS MENSUALES'!E409</f>
        <v>2.3365694004</v>
      </c>
      <c r="J51" s="1">
        <f>'DATOS MENSUALES'!E410</f>
        <v>0.85241725272</v>
      </c>
      <c r="K51" s="1">
        <f>'DATOS MENSUALES'!E411</f>
        <v>0.77122367371</v>
      </c>
      <c r="L51" s="1">
        <f>'DATOS MENSUALES'!E412</f>
        <v>0.72230847513</v>
      </c>
      <c r="M51" s="1">
        <f>'DATOS MENSUALES'!E413</f>
        <v>0.51636363688</v>
      </c>
      <c r="N51" s="1">
        <f t="shared" si="26"/>
        <v>25.333362056030005</v>
      </c>
      <c r="O51" s="10"/>
      <c r="P51" s="60">
        <f t="shared" si="27"/>
        <v>1.5963790936577303E-06</v>
      </c>
      <c r="Q51" s="60">
        <f t="shared" si="28"/>
        <v>-0.11195641809064591</v>
      </c>
      <c r="R51" s="60">
        <f aca="true" t="shared" si="29" ref="R51:R83">(D51-D$6)^3</f>
        <v>-1.0477946950446262</v>
      </c>
      <c r="S51" s="60">
        <f aca="true" t="shared" si="30" ref="S51:S83">(E51-E$6)^3</f>
        <v>-0.00030986286386737807</v>
      </c>
      <c r="T51" s="60">
        <f aca="true" t="shared" si="31" ref="T51:AB79">(F51-F$6)^3</f>
        <v>-0.005755292986458414</v>
      </c>
      <c r="U51" s="60">
        <f t="shared" si="31"/>
        <v>7.327745834795788</v>
      </c>
      <c r="V51" s="60">
        <f t="shared" si="31"/>
        <v>-0.0057048470670231135</v>
      </c>
      <c r="W51" s="60">
        <f t="shared" si="31"/>
        <v>-1.3577782714153261E-05</v>
      </c>
      <c r="X51" s="60">
        <f t="shared" si="31"/>
        <v>-0.030817561258475207</v>
      </c>
      <c r="Y51" s="60">
        <f t="shared" si="31"/>
        <v>0.028469322181353108</v>
      </c>
      <c r="Z51" s="60">
        <f t="shared" si="31"/>
        <v>0.025235502163002948</v>
      </c>
      <c r="AA51" s="60">
        <f t="shared" si="31"/>
        <v>-0.0013501344206750029</v>
      </c>
      <c r="AB51" s="60">
        <f t="shared" si="31"/>
        <v>0.005986110773494648</v>
      </c>
    </row>
    <row r="52" spans="1:28" ht="12.75">
      <c r="A52" s="12" t="s">
        <v>62</v>
      </c>
      <c r="B52" s="1">
        <f>'DATOS MENSUALES'!E414</f>
        <v>0.93317630182</v>
      </c>
      <c r="C52" s="1">
        <f>'DATOS MENSUALES'!E415</f>
        <v>1.26020983663</v>
      </c>
      <c r="D52" s="1">
        <f>'DATOS MENSUALES'!E416</f>
        <v>0.59062500133</v>
      </c>
      <c r="E52" s="1">
        <f>'DATOS MENSUALES'!E417</f>
        <v>2.60822686837</v>
      </c>
      <c r="F52" s="1">
        <f>'DATOS MENSUALES'!E418</f>
        <v>2.7077154852</v>
      </c>
      <c r="G52" s="1">
        <f>'DATOS MENSUALES'!E419</f>
        <v>1.97553262051</v>
      </c>
      <c r="H52" s="1">
        <f>'DATOS MENSUALES'!E420</f>
        <v>3.8779585632</v>
      </c>
      <c r="I52" s="1">
        <f>'DATOS MENSUALES'!E421</f>
        <v>3.18981088505</v>
      </c>
      <c r="J52" s="1">
        <f>'DATOS MENSUALES'!E422</f>
        <v>3.30267891139</v>
      </c>
      <c r="K52" s="1">
        <f>'DATOS MENSUALES'!E423</f>
        <v>0.2953670706</v>
      </c>
      <c r="L52" s="1">
        <f>'DATOS MENSUALES'!E424</f>
        <v>0.64991080752</v>
      </c>
      <c r="M52" s="1">
        <f>'DATOS MENSUALES'!E425</f>
        <v>0.80505158324</v>
      </c>
      <c r="N52" s="1">
        <f t="shared" si="26"/>
        <v>22.196263934860003</v>
      </c>
      <c r="O52" s="10"/>
      <c r="P52" s="60">
        <f t="shared" si="27"/>
        <v>0.0004740633860503675</v>
      </c>
      <c r="Q52" s="60">
        <f t="shared" si="28"/>
        <v>-0.1433226328714744</v>
      </c>
      <c r="R52" s="60">
        <f t="shared" si="29"/>
        <v>-9.257372037102462</v>
      </c>
      <c r="S52" s="60">
        <f t="shared" si="30"/>
        <v>-3.3639121979857056</v>
      </c>
      <c r="T52" s="60">
        <f t="shared" si="31"/>
        <v>-3.6799489956388527</v>
      </c>
      <c r="U52" s="60">
        <f t="shared" si="31"/>
        <v>-3.108676564827614</v>
      </c>
      <c r="V52" s="60">
        <f t="shared" si="31"/>
        <v>0.7206460672237621</v>
      </c>
      <c r="W52" s="60">
        <f t="shared" si="31"/>
        <v>0.5705165617973443</v>
      </c>
      <c r="X52" s="60">
        <f t="shared" si="31"/>
        <v>9.755638130891944</v>
      </c>
      <c r="Y52" s="60">
        <f t="shared" si="31"/>
        <v>-0.004957393765647581</v>
      </c>
      <c r="Z52" s="60">
        <f t="shared" si="31"/>
        <v>0.010782053823632877</v>
      </c>
      <c r="AA52" s="60">
        <f t="shared" si="31"/>
        <v>0.005655291407145349</v>
      </c>
      <c r="AB52" s="60">
        <f t="shared" si="31"/>
        <v>-25.816925514375633</v>
      </c>
    </row>
    <row r="53" spans="1:28" ht="12.75">
      <c r="A53" s="12" t="s">
        <v>63</v>
      </c>
      <c r="B53" s="1">
        <f>'DATOS MENSUALES'!E426</f>
        <v>0.43683288987</v>
      </c>
      <c r="C53" s="1">
        <f>'DATOS MENSUALES'!E427</f>
        <v>0.94446792048</v>
      </c>
      <c r="D53" s="1">
        <f>'DATOS MENSUALES'!E428</f>
        <v>1.05005419366</v>
      </c>
      <c r="E53" s="1">
        <f>'DATOS MENSUALES'!E429</f>
        <v>1.00887873373</v>
      </c>
      <c r="F53" s="1">
        <f>'DATOS MENSUALES'!E430</f>
        <v>0.9038777307</v>
      </c>
      <c r="G53" s="1">
        <f>'DATOS MENSUALES'!E431</f>
        <v>1.2108353491</v>
      </c>
      <c r="H53" s="1">
        <f>'DATOS MENSUALES'!E432</f>
        <v>2.13682854906</v>
      </c>
      <c r="I53" s="1">
        <f>'DATOS MENSUALES'!E433</f>
        <v>1.4734332405</v>
      </c>
      <c r="J53" s="1">
        <f>'DATOS MENSUALES'!E434</f>
        <v>0.64668161439</v>
      </c>
      <c r="K53" s="1">
        <f>'DATOS MENSUALES'!E435</f>
        <v>1.15904693591</v>
      </c>
      <c r="L53" s="1">
        <f>'DATOS MENSUALES'!E436</f>
        <v>0.7810198305</v>
      </c>
      <c r="M53" s="1">
        <f>'DATOS MENSUALES'!E437</f>
        <v>0.955037422</v>
      </c>
      <c r="N53" s="1">
        <f t="shared" si="26"/>
        <v>12.7069944099</v>
      </c>
      <c r="O53" s="10"/>
      <c r="P53" s="60">
        <f t="shared" si="27"/>
        <v>-0.07322884796019812</v>
      </c>
      <c r="Q53" s="60">
        <f t="shared" si="28"/>
        <v>-0.5907313223911356</v>
      </c>
      <c r="R53" s="60">
        <f t="shared" si="29"/>
        <v>-4.413337230597484</v>
      </c>
      <c r="S53" s="60">
        <f t="shared" si="30"/>
        <v>-29.724846558860374</v>
      </c>
      <c r="T53" s="60">
        <f t="shared" si="31"/>
        <v>-37.51863667415065</v>
      </c>
      <c r="U53" s="60">
        <f t="shared" si="31"/>
        <v>-11.002611799896572</v>
      </c>
      <c r="V53" s="60">
        <f t="shared" si="31"/>
        <v>-0.6024541746898037</v>
      </c>
      <c r="W53" s="60">
        <f t="shared" si="31"/>
        <v>-0.6978471529132994</v>
      </c>
      <c r="X53" s="60">
        <f t="shared" si="31"/>
        <v>-0.14000552758703755</v>
      </c>
      <c r="Y53" s="60">
        <f t="shared" si="31"/>
        <v>0.3330566230649204</v>
      </c>
      <c r="Z53" s="60">
        <f t="shared" si="31"/>
        <v>0.043624769625356136</v>
      </c>
      <c r="AA53" s="60">
        <f t="shared" si="31"/>
        <v>0.03533571948039306</v>
      </c>
      <c r="AB53" s="60">
        <f t="shared" si="31"/>
        <v>-1927.3621948188138</v>
      </c>
    </row>
    <row r="54" spans="1:28" ht="12.75">
      <c r="A54" s="12" t="s">
        <v>64</v>
      </c>
      <c r="B54" s="1">
        <f>'DATOS MENSUALES'!E438</f>
        <v>1.2339865461</v>
      </c>
      <c r="C54" s="1">
        <f>'DATOS MENSUALES'!E439</f>
        <v>3.72493698535</v>
      </c>
      <c r="D54" s="1">
        <f>'DATOS MENSUALES'!E440</f>
        <v>4.3870488802</v>
      </c>
      <c r="E54" s="1">
        <f>'DATOS MENSUALES'!E441</f>
        <v>13.01970342765</v>
      </c>
      <c r="F54" s="1">
        <f>'DATOS MENSUALES'!E442</f>
        <v>8.69617974196</v>
      </c>
      <c r="G54" s="1">
        <f>'DATOS MENSUALES'!E443</f>
        <v>3.17650024835</v>
      </c>
      <c r="H54" s="1">
        <f>'DATOS MENSUALES'!E444</f>
        <v>2.44653956664</v>
      </c>
      <c r="I54" s="1">
        <f>'DATOS MENSUALES'!E445</f>
        <v>3.50597658528</v>
      </c>
      <c r="J54" s="1">
        <f>'DATOS MENSUALES'!E446</f>
        <v>3.67718909814</v>
      </c>
      <c r="K54" s="1">
        <f>'DATOS MENSUALES'!E447</f>
        <v>1.3358139536</v>
      </c>
      <c r="L54" s="1">
        <f>'DATOS MENSUALES'!E448</f>
        <v>0.51464867454</v>
      </c>
      <c r="M54" s="1">
        <f>'DATOS MENSUALES'!E449</f>
        <v>0.47667526971</v>
      </c>
      <c r="N54" s="1">
        <f t="shared" si="26"/>
        <v>46.19519897752</v>
      </c>
      <c r="O54" s="10"/>
      <c r="P54" s="60">
        <f t="shared" si="27"/>
        <v>0.054346682239872365</v>
      </c>
      <c r="Q54" s="60">
        <f t="shared" si="28"/>
        <v>7.317225321055619</v>
      </c>
      <c r="R54" s="60">
        <f t="shared" si="29"/>
        <v>4.8844284146201815</v>
      </c>
      <c r="S54" s="60">
        <f t="shared" si="30"/>
        <v>708.0915418787123</v>
      </c>
      <c r="T54" s="60">
        <f t="shared" si="31"/>
        <v>87.79969807243232</v>
      </c>
      <c r="U54" s="60">
        <f t="shared" si="31"/>
        <v>-0.017271786635190474</v>
      </c>
      <c r="V54" s="60">
        <f t="shared" si="31"/>
        <v>-0.1530188130833718</v>
      </c>
      <c r="W54" s="60">
        <f t="shared" si="31"/>
        <v>1.50328992685751</v>
      </c>
      <c r="X54" s="60">
        <f t="shared" si="31"/>
        <v>15.836911599550048</v>
      </c>
      <c r="Y54" s="60">
        <f t="shared" si="31"/>
        <v>0.6583585457738814</v>
      </c>
      <c r="Z54" s="60">
        <f t="shared" si="31"/>
        <v>0.0006284814466322486</v>
      </c>
      <c r="AA54" s="60">
        <f t="shared" si="31"/>
        <v>-0.0033893965874256574</v>
      </c>
      <c r="AB54" s="60">
        <f t="shared" si="31"/>
        <v>9318.548449435988</v>
      </c>
    </row>
    <row r="55" spans="1:28" ht="12.75">
      <c r="A55" s="12" t="s">
        <v>65</v>
      </c>
      <c r="B55" s="1">
        <f>'DATOS MENSUALES'!E450</f>
        <v>1.18812114715</v>
      </c>
      <c r="C55" s="1">
        <f>'DATOS MENSUALES'!E451</f>
        <v>0.80974829379</v>
      </c>
      <c r="D55" s="1">
        <f>'DATOS MENSUALES'!E452</f>
        <v>2.5290049426</v>
      </c>
      <c r="E55" s="1">
        <f>'DATOS MENSUALES'!E453</f>
        <v>3.58335806642</v>
      </c>
      <c r="F55" s="1">
        <f>'DATOS MENSUALES'!E454</f>
        <v>10.32395095503</v>
      </c>
      <c r="G55" s="1">
        <f>'DATOS MENSUALES'!E455</f>
        <v>6.1533634404</v>
      </c>
      <c r="H55" s="1">
        <f>'DATOS MENSUALES'!E456</f>
        <v>3.503566143</v>
      </c>
      <c r="I55" s="1">
        <f>'DATOS MENSUALES'!E457</f>
        <v>3.99204946388</v>
      </c>
      <c r="J55" s="1">
        <f>'DATOS MENSUALES'!E458</f>
        <v>2.37443555309</v>
      </c>
      <c r="K55" s="1">
        <f>'DATOS MENSUALES'!E459</f>
        <v>0.56733302205</v>
      </c>
      <c r="L55" s="1">
        <f>'DATOS MENSUALES'!E460</f>
        <v>0.50114297024</v>
      </c>
      <c r="M55" s="1">
        <f>'DATOS MENSUALES'!E461</f>
        <v>0.49302862365</v>
      </c>
      <c r="N55" s="1">
        <f t="shared" si="26"/>
        <v>36.0191026213</v>
      </c>
      <c r="O55" s="10"/>
      <c r="P55" s="60">
        <f t="shared" si="27"/>
        <v>0.036898786869346896</v>
      </c>
      <c r="Q55" s="60">
        <f t="shared" si="28"/>
        <v>-0.9234034306471219</v>
      </c>
      <c r="R55" s="60">
        <f t="shared" si="29"/>
        <v>-0.004200229279645101</v>
      </c>
      <c r="S55" s="60">
        <f t="shared" si="30"/>
        <v>-0.14323985493166472</v>
      </c>
      <c r="T55" s="60">
        <f t="shared" si="31"/>
        <v>223.9088510881603</v>
      </c>
      <c r="U55" s="60">
        <f t="shared" si="31"/>
        <v>20.08753576520747</v>
      </c>
      <c r="V55" s="60">
        <f t="shared" si="31"/>
        <v>0.14236464316210243</v>
      </c>
      <c r="W55" s="60">
        <f t="shared" si="31"/>
        <v>4.343699563788206</v>
      </c>
      <c r="X55" s="60">
        <f t="shared" si="31"/>
        <v>1.7649706141202983</v>
      </c>
      <c r="Y55" s="60">
        <f t="shared" si="31"/>
        <v>0.001044301996834752</v>
      </c>
      <c r="Z55" s="60">
        <f t="shared" si="31"/>
        <v>0.00037560988425634317</v>
      </c>
      <c r="AA55" s="60">
        <f t="shared" si="31"/>
        <v>-0.002398550267528337</v>
      </c>
      <c r="AB55" s="60">
        <f t="shared" si="31"/>
        <v>1283.4130286704692</v>
      </c>
    </row>
    <row r="56" spans="1:28" ht="12.75">
      <c r="A56" s="12" t="s">
        <v>66</v>
      </c>
      <c r="B56" s="1">
        <f>'DATOS MENSUALES'!E462</f>
        <v>0.302382213</v>
      </c>
      <c r="C56" s="1">
        <f>'DATOS MENSUALES'!E463</f>
        <v>0.35931831362</v>
      </c>
      <c r="D56" s="1">
        <f>'DATOS MENSUALES'!E464</f>
        <v>2.40796423704</v>
      </c>
      <c r="E56" s="1">
        <f>'DATOS MENSUALES'!E465</f>
        <v>5.00990629212</v>
      </c>
      <c r="F56" s="1">
        <f>'DATOS MENSUALES'!E466</f>
        <v>12.11501228025</v>
      </c>
      <c r="G56" s="1">
        <f>'DATOS MENSUALES'!E467</f>
        <v>4.4821882776</v>
      </c>
      <c r="H56" s="1">
        <f>'DATOS MENSUALES'!E468</f>
        <v>5.3395371482</v>
      </c>
      <c r="I56" s="1">
        <f>'DATOS MENSUALES'!E469</f>
        <v>2.8124343689</v>
      </c>
      <c r="J56" s="1">
        <f>'DATOS MENSUALES'!E470</f>
        <v>1.7482381707</v>
      </c>
      <c r="K56" s="1">
        <f>'DATOS MENSUALES'!E471</f>
        <v>1.25658536743</v>
      </c>
      <c r="L56" s="1">
        <f>'DATOS MENSUALES'!E472</f>
        <v>0.67569432264</v>
      </c>
      <c r="M56" s="1">
        <f>'DATOS MENSUALES'!E473</f>
        <v>1.33991228</v>
      </c>
      <c r="N56" s="1">
        <f t="shared" si="26"/>
        <v>37.84917327149999</v>
      </c>
      <c r="O56" s="10"/>
      <c r="P56" s="60">
        <f t="shared" si="27"/>
        <v>-0.16894809010471315</v>
      </c>
      <c r="Q56" s="60">
        <f t="shared" si="28"/>
        <v>-2.888871214573793</v>
      </c>
      <c r="R56" s="60">
        <f t="shared" si="29"/>
        <v>-0.02251810395623472</v>
      </c>
      <c r="S56" s="60">
        <f t="shared" si="30"/>
        <v>0.737106854112501</v>
      </c>
      <c r="T56" s="60">
        <f t="shared" si="31"/>
        <v>486.2209375921421</v>
      </c>
      <c r="U56" s="60">
        <f t="shared" si="31"/>
        <v>1.1483782581492532</v>
      </c>
      <c r="V56" s="60">
        <f t="shared" si="31"/>
        <v>13.112994197894533</v>
      </c>
      <c r="W56" s="60">
        <f t="shared" si="31"/>
        <v>0.09235050124776388</v>
      </c>
      <c r="X56" s="60">
        <f t="shared" si="31"/>
        <v>0.19744269456099162</v>
      </c>
      <c r="Y56" s="60">
        <f t="shared" si="31"/>
        <v>0.4943653876870364</v>
      </c>
      <c r="Z56" s="60">
        <f t="shared" si="31"/>
        <v>0.01501491166338545</v>
      </c>
      <c r="AA56" s="60">
        <f t="shared" si="31"/>
        <v>0.36250374664834484</v>
      </c>
      <c r="AB56" s="60">
        <f t="shared" si="31"/>
        <v>2047.116950438796</v>
      </c>
    </row>
    <row r="57" spans="1:28" ht="12.75">
      <c r="A57" s="12" t="s">
        <v>67</v>
      </c>
      <c r="B57" s="1">
        <f>'DATOS MENSUALES'!E474</f>
        <v>1.29497710574</v>
      </c>
      <c r="C57" s="1">
        <f>'DATOS MENSUALES'!E475</f>
        <v>3.09005052972</v>
      </c>
      <c r="D57" s="1">
        <f>'DATOS MENSUALES'!E476</f>
        <v>2.46289450708</v>
      </c>
      <c r="E57" s="1">
        <f>'DATOS MENSUALES'!E477</f>
        <v>3.06772507695</v>
      </c>
      <c r="F57" s="1">
        <f>'DATOS MENSUALES'!E478</f>
        <v>2.122284003</v>
      </c>
      <c r="G57" s="1">
        <f>'DATOS MENSUALES'!E479</f>
        <v>3.55761610812</v>
      </c>
      <c r="H57" s="1">
        <f>'DATOS MENSUALES'!E480</f>
        <v>3.02079122862</v>
      </c>
      <c r="I57" s="1">
        <f>'DATOS MENSUALES'!E481</f>
        <v>6.0022233958</v>
      </c>
      <c r="J57" s="1">
        <f>'DATOS MENSUALES'!E482</f>
        <v>2.1096266022</v>
      </c>
      <c r="K57" s="1">
        <f>'DATOS MENSUALES'!E483</f>
        <v>0.7322476194</v>
      </c>
      <c r="L57" s="1">
        <f>'DATOS MENSUALES'!E484</f>
        <v>0.84221601611</v>
      </c>
      <c r="M57" s="1">
        <f>'DATOS MENSUALES'!E485</f>
        <v>0.74776894005</v>
      </c>
      <c r="N57" s="1">
        <f t="shared" si="26"/>
        <v>29.050421132789996</v>
      </c>
      <c r="O57" s="10"/>
      <c r="P57" s="60">
        <f t="shared" si="27"/>
        <v>0.08505282070394288</v>
      </c>
      <c r="Q57" s="60">
        <f t="shared" si="28"/>
        <v>2.230199730708033</v>
      </c>
      <c r="R57" s="60">
        <f t="shared" si="29"/>
        <v>-0.01176775299934902</v>
      </c>
      <c r="S57" s="60">
        <f t="shared" si="30"/>
        <v>-1.121160407745647</v>
      </c>
      <c r="T57" s="60">
        <f t="shared" si="31"/>
        <v>-9.654247768984517</v>
      </c>
      <c r="U57" s="60">
        <f t="shared" si="31"/>
        <v>0.0018438835770234693</v>
      </c>
      <c r="V57" s="60">
        <f t="shared" si="31"/>
        <v>6.107741225796144E-05</v>
      </c>
      <c r="W57" s="60">
        <f t="shared" si="31"/>
        <v>48.30002125757616</v>
      </c>
      <c r="X57" s="60">
        <f t="shared" si="31"/>
        <v>0.8404005438248819</v>
      </c>
      <c r="Y57" s="60">
        <f t="shared" si="31"/>
        <v>0.018899753938042888</v>
      </c>
      <c r="Z57" s="60">
        <f t="shared" si="31"/>
        <v>0.07055998725574933</v>
      </c>
      <c r="AA57" s="60">
        <f t="shared" si="31"/>
        <v>0.0017663257172669553</v>
      </c>
      <c r="AB57" s="60">
        <f t="shared" si="31"/>
        <v>59.25654599128499</v>
      </c>
    </row>
    <row r="58" spans="1:28" ht="12.75">
      <c r="A58" s="12" t="s">
        <v>68</v>
      </c>
      <c r="B58" s="1">
        <f>'DATOS MENSUALES'!E486</f>
        <v>0.66440179608</v>
      </c>
      <c r="C58" s="1">
        <f>'DATOS MENSUALES'!E487</f>
        <v>0.71629449493</v>
      </c>
      <c r="D58" s="1">
        <f>'DATOS MENSUALES'!E488</f>
        <v>0.77552013474</v>
      </c>
      <c r="E58" s="1">
        <f>'DATOS MENSUALES'!E489</f>
        <v>0.77770483665</v>
      </c>
      <c r="F58" s="1">
        <f>'DATOS MENSUALES'!E490</f>
        <v>1.0295685286</v>
      </c>
      <c r="G58" s="1">
        <f>'DATOS MENSUALES'!E491</f>
        <v>1.88842105244</v>
      </c>
      <c r="H58" s="1">
        <f>'DATOS MENSUALES'!E492</f>
        <v>4.4578477944</v>
      </c>
      <c r="I58" s="1">
        <f>'DATOS MENSUALES'!E493</f>
        <v>3.13624482286</v>
      </c>
      <c r="J58" s="1">
        <f>'DATOS MENSUALES'!E494</f>
        <v>1.49757621806</v>
      </c>
      <c r="K58" s="1">
        <f>'DATOS MENSUALES'!E495</f>
        <v>0.50232724877</v>
      </c>
      <c r="L58" s="1">
        <f>'DATOS MENSUALES'!E496</f>
        <v>1.18763643063</v>
      </c>
      <c r="M58" s="1">
        <f>'DATOS MENSUALES'!E497</f>
        <v>0.57538818526</v>
      </c>
      <c r="N58" s="1">
        <f t="shared" si="26"/>
        <v>17.20893154342</v>
      </c>
      <c r="O58" s="10"/>
      <c r="P58" s="60">
        <f t="shared" si="27"/>
        <v>-0.006946145692861439</v>
      </c>
      <c r="Q58" s="60">
        <f t="shared" si="28"/>
        <v>-1.2155892817847127</v>
      </c>
      <c r="R58" s="60">
        <f t="shared" si="29"/>
        <v>-7.020872447765121</v>
      </c>
      <c r="S58" s="60">
        <f t="shared" si="30"/>
        <v>-36.888710782279105</v>
      </c>
      <c r="T58" s="60">
        <f t="shared" si="31"/>
        <v>-33.44937997574332</v>
      </c>
      <c r="U58" s="60">
        <f t="shared" si="31"/>
        <v>-3.699210748600821</v>
      </c>
      <c r="V58" s="60">
        <f t="shared" si="31"/>
        <v>3.218442868930373</v>
      </c>
      <c r="W58" s="60">
        <f t="shared" si="31"/>
        <v>0.46696124405385825</v>
      </c>
      <c r="X58" s="60">
        <f t="shared" si="31"/>
        <v>0.03647491391644</v>
      </c>
      <c r="Y58" s="60">
        <f t="shared" si="31"/>
        <v>4.8426261413114646E-05</v>
      </c>
      <c r="Z58" s="60">
        <f t="shared" si="31"/>
        <v>0.4366322591605916</v>
      </c>
      <c r="AA58" s="60">
        <f t="shared" si="31"/>
        <v>-0.00013659138964082485</v>
      </c>
      <c r="AB58" s="60">
        <f t="shared" si="31"/>
        <v>-501.10706109518384</v>
      </c>
    </row>
    <row r="59" spans="1:28" ht="12.75">
      <c r="A59" s="12" t="s">
        <v>69</v>
      </c>
      <c r="B59" s="1">
        <f>'DATOS MENSUALES'!E498</f>
        <v>0.2586703602</v>
      </c>
      <c r="C59" s="1">
        <f>'DATOS MENSUALES'!E499</f>
        <v>0.21226804112</v>
      </c>
      <c r="D59" s="1">
        <f>'DATOS MENSUALES'!E500</f>
        <v>2.67480099108</v>
      </c>
      <c r="E59" s="1">
        <f>'DATOS MENSUALES'!E501</f>
        <v>1.29464526048</v>
      </c>
      <c r="F59" s="1">
        <f>'DATOS MENSUALES'!E502</f>
        <v>1.03697107794</v>
      </c>
      <c r="G59" s="1">
        <f>'DATOS MENSUALES'!E503</f>
        <v>0.976765881</v>
      </c>
      <c r="H59" s="1">
        <f>'DATOS MENSUALES'!E504</f>
        <v>1.1642382072</v>
      </c>
      <c r="I59" s="1">
        <f>'DATOS MENSUALES'!E505</f>
        <v>1.17238342704</v>
      </c>
      <c r="J59" s="1">
        <f>'DATOS MENSUALES'!E506</f>
        <v>0.72666666594</v>
      </c>
      <c r="K59" s="1">
        <f>'DATOS MENSUALES'!E507</f>
        <v>0.33537795241</v>
      </c>
      <c r="L59" s="1">
        <f>'DATOS MENSUALES'!E508</f>
        <v>0.2206343286</v>
      </c>
      <c r="M59" s="1">
        <f>'DATOS MENSUALES'!E509</f>
        <v>0.47066147856</v>
      </c>
      <c r="N59" s="1">
        <f t="shared" si="26"/>
        <v>10.54408367157</v>
      </c>
      <c r="O59" s="10"/>
      <c r="P59" s="60">
        <f t="shared" si="27"/>
        <v>-0.2122769369020528</v>
      </c>
      <c r="Q59" s="60">
        <f t="shared" si="28"/>
        <v>-3.8792691189100177</v>
      </c>
      <c r="R59" s="60">
        <f t="shared" si="29"/>
        <v>-3.7598489713129332E-06</v>
      </c>
      <c r="S59" s="60">
        <f t="shared" si="30"/>
        <v>-22.233960868692254</v>
      </c>
      <c r="T59" s="60">
        <f t="shared" si="31"/>
        <v>-33.21936129157895</v>
      </c>
      <c r="U59" s="60">
        <f t="shared" si="31"/>
        <v>-14.854744676054938</v>
      </c>
      <c r="V59" s="60">
        <f t="shared" si="31"/>
        <v>-6.000503343804884</v>
      </c>
      <c r="W59" s="60">
        <f t="shared" si="31"/>
        <v>-1.6768571841359374</v>
      </c>
      <c r="X59" s="60">
        <f t="shared" si="31"/>
        <v>-0.08476140925937767</v>
      </c>
      <c r="Y59" s="60">
        <f t="shared" si="31"/>
        <v>-0.002222428335634769</v>
      </c>
      <c r="Z59" s="60">
        <f t="shared" si="31"/>
        <v>-0.009045339134127296</v>
      </c>
      <c r="AA59" s="60">
        <f t="shared" si="31"/>
        <v>-0.0038129962035717384</v>
      </c>
      <c r="AB59" s="60">
        <f t="shared" si="31"/>
        <v>-3117.066848365448</v>
      </c>
    </row>
    <row r="60" spans="1:28" ht="12.75">
      <c r="A60" s="12" t="s">
        <v>70</v>
      </c>
      <c r="B60" s="1">
        <f>'DATOS MENSUALES'!E510</f>
        <v>0.71071536774</v>
      </c>
      <c r="C60" s="1">
        <f>'DATOS MENSUALES'!E511</f>
        <v>2.85876336024</v>
      </c>
      <c r="D60" s="1">
        <f>'DATOS MENSUALES'!E512</f>
        <v>2.36263261504</v>
      </c>
      <c r="E60" s="1">
        <f>'DATOS MENSUALES'!E513</f>
        <v>0.76368124098</v>
      </c>
      <c r="F60" s="1">
        <f>'DATOS MENSUALES'!E514</f>
        <v>0.70762963032</v>
      </c>
      <c r="G60" s="1">
        <f>'DATOS MENSUALES'!E515</f>
        <v>0.70465599292</v>
      </c>
      <c r="H60" s="1">
        <f>'DATOS MENSUALES'!E516</f>
        <v>1.51939340015</v>
      </c>
      <c r="I60" s="1">
        <f>'DATOS MENSUALES'!E517</f>
        <v>2.52360197586</v>
      </c>
      <c r="J60" s="1">
        <f>'DATOS MENSUALES'!E518</f>
        <v>1.08219371247</v>
      </c>
      <c r="K60" s="1">
        <f>'DATOS MENSUALES'!E519</f>
        <v>0.50688966614</v>
      </c>
      <c r="L60" s="1">
        <f>'DATOS MENSUALES'!E520</f>
        <v>0.57535955022</v>
      </c>
      <c r="M60" s="1">
        <f>'DATOS MENSUALES'!E521</f>
        <v>0.2837235024</v>
      </c>
      <c r="N60" s="1">
        <f t="shared" si="26"/>
        <v>14.599240014479996</v>
      </c>
      <c r="O60" s="10"/>
      <c r="P60" s="60">
        <f t="shared" si="27"/>
        <v>-0.0030164265677976557</v>
      </c>
      <c r="Q60" s="60">
        <f t="shared" si="28"/>
        <v>1.2430888446664279</v>
      </c>
      <c r="R60" s="60">
        <f t="shared" si="29"/>
        <v>-0.03519665541690265</v>
      </c>
      <c r="S60" s="60">
        <f t="shared" si="30"/>
        <v>-37.35688183774945</v>
      </c>
      <c r="T60" s="60">
        <f t="shared" si="31"/>
        <v>-44.511179106926946</v>
      </c>
      <c r="U60" s="60">
        <f t="shared" si="31"/>
        <v>-20.353918163835043</v>
      </c>
      <c r="V60" s="60">
        <f t="shared" si="31"/>
        <v>-3.125047083277244</v>
      </c>
      <c r="W60" s="60">
        <f t="shared" si="31"/>
        <v>0.004344783932704451</v>
      </c>
      <c r="X60" s="60">
        <f t="shared" si="31"/>
        <v>-0.0005873045581462031</v>
      </c>
      <c r="Y60" s="60">
        <f t="shared" si="31"/>
        <v>6.89819943199946E-05</v>
      </c>
      <c r="Z60" s="60">
        <f t="shared" si="31"/>
        <v>0.003135736641976676</v>
      </c>
      <c r="AA60" s="60">
        <f t="shared" si="31"/>
        <v>-0.0404117820832276</v>
      </c>
      <c r="AB60" s="60">
        <f t="shared" si="31"/>
        <v>-1175.0931464788264</v>
      </c>
    </row>
    <row r="61" spans="1:28" ht="12.75">
      <c r="A61" s="12" t="s">
        <v>71</v>
      </c>
      <c r="B61" s="1">
        <f>'DATOS MENSUALES'!E522</f>
        <v>0.03999999986</v>
      </c>
      <c r="C61" s="1">
        <f>'DATOS MENSUALES'!E523</f>
        <v>0.18599942907</v>
      </c>
      <c r="D61" s="1">
        <f>'DATOS MENSUALES'!E524</f>
        <v>0.56982337336</v>
      </c>
      <c r="E61" s="1">
        <f>'DATOS MENSUALES'!E525</f>
        <v>1.82983193078</v>
      </c>
      <c r="F61" s="1">
        <f>'DATOS MENSUALES'!E526</f>
        <v>0.84780080425</v>
      </c>
      <c r="G61" s="1">
        <f>'DATOS MENSUALES'!E527</f>
        <v>1.3204596273</v>
      </c>
      <c r="H61" s="1">
        <f>'DATOS MENSUALES'!E528</f>
        <v>3.67893919764</v>
      </c>
      <c r="I61" s="1">
        <f>'DATOS MENSUALES'!E529</f>
        <v>4.96084011094</v>
      </c>
      <c r="J61" s="1">
        <f>'DATOS MENSUALES'!E530</f>
        <v>3.613683276</v>
      </c>
      <c r="K61" s="1">
        <f>'DATOS MENSUALES'!E531</f>
        <v>0.74780493466</v>
      </c>
      <c r="L61" s="1">
        <f>'DATOS MENSUALES'!E532</f>
        <v>0.52827859088</v>
      </c>
      <c r="M61" s="1">
        <f>'DATOS MENSUALES'!E533</f>
        <v>0.52735945445</v>
      </c>
      <c r="N61" s="1">
        <f t="shared" si="26"/>
        <v>18.85082072919</v>
      </c>
      <c r="O61" s="10"/>
      <c r="P61" s="60">
        <f t="shared" si="27"/>
        <v>-0.5417481514457941</v>
      </c>
      <c r="Q61" s="60">
        <f t="shared" si="28"/>
        <v>-4.07710209020701</v>
      </c>
      <c r="R61" s="60">
        <f t="shared" si="29"/>
        <v>-9.535240400288872</v>
      </c>
      <c r="S61" s="60">
        <f t="shared" si="30"/>
        <v>-11.801747559415855</v>
      </c>
      <c r="T61" s="60">
        <f t="shared" si="31"/>
        <v>-39.43579488781649</v>
      </c>
      <c r="U61" s="60">
        <f t="shared" si="31"/>
        <v>-9.45458939324989</v>
      </c>
      <c r="V61" s="60">
        <f t="shared" si="31"/>
        <v>0.33938129237623826</v>
      </c>
      <c r="W61" s="60">
        <f t="shared" si="31"/>
        <v>17.58439830788135</v>
      </c>
      <c r="X61" s="60">
        <f t="shared" si="31"/>
        <v>14.665562959114574</v>
      </c>
      <c r="Y61" s="60">
        <f t="shared" si="31"/>
        <v>0.022408442546330565</v>
      </c>
      <c r="Z61" s="60">
        <f t="shared" si="31"/>
        <v>0.0009787672216231727</v>
      </c>
      <c r="AA61" s="60">
        <f t="shared" si="31"/>
        <v>-0.000985930370174791</v>
      </c>
      <c r="AB61" s="60">
        <f t="shared" si="31"/>
        <v>-250.16246675712586</v>
      </c>
    </row>
    <row r="62" spans="1:28" ht="12.75">
      <c r="A62" s="12" t="s">
        <v>72</v>
      </c>
      <c r="B62" s="1">
        <f>'DATOS MENSUALES'!E534</f>
        <v>0.97680977429</v>
      </c>
      <c r="C62" s="1">
        <f>'DATOS MENSUALES'!E535</f>
        <v>2.17938554592</v>
      </c>
      <c r="D62" s="1">
        <f>'DATOS MENSUALES'!E536</f>
        <v>1.02082206875</v>
      </c>
      <c r="E62" s="1">
        <f>'DATOS MENSUALES'!E537</f>
        <v>1.67849625333</v>
      </c>
      <c r="F62" s="1">
        <f>'DATOS MENSUALES'!E538</f>
        <v>6.0774812017</v>
      </c>
      <c r="G62" s="1">
        <f>'DATOS MENSUALES'!E539</f>
        <v>2.49526614408</v>
      </c>
      <c r="H62" s="1">
        <f>'DATOS MENSUALES'!E540</f>
        <v>4.91521234458</v>
      </c>
      <c r="I62" s="1">
        <f>'DATOS MENSUALES'!E541</f>
        <v>2.39983713814</v>
      </c>
      <c r="J62" s="1">
        <f>'DATOS MENSUALES'!E542</f>
        <v>0.6860106168</v>
      </c>
      <c r="K62" s="1">
        <f>'DATOS MENSUALES'!E543</f>
        <v>0.13301571465</v>
      </c>
      <c r="L62" s="1">
        <f>'DATOS MENSUALES'!E544</f>
        <v>0.10673517792</v>
      </c>
      <c r="M62" s="1">
        <f>'DATOS MENSUALES'!E545</f>
        <v>0.0757461408</v>
      </c>
      <c r="N62" s="1">
        <f t="shared" si="26"/>
        <v>22.74481812096</v>
      </c>
      <c r="O62" s="10"/>
      <c r="P62" s="60">
        <f t="shared" si="27"/>
        <v>0.0017983426047364927</v>
      </c>
      <c r="Q62" s="60">
        <f t="shared" si="28"/>
        <v>0.06202886640024867</v>
      </c>
      <c r="R62" s="60">
        <f t="shared" si="29"/>
        <v>-4.653520672309664</v>
      </c>
      <c r="S62" s="60">
        <f t="shared" si="30"/>
        <v>-14.315030868722172</v>
      </c>
      <c r="T62" s="60">
        <f t="shared" si="31"/>
        <v>6.087230955808937</v>
      </c>
      <c r="U62" s="60">
        <f t="shared" si="31"/>
        <v>-0.8298560368731329</v>
      </c>
      <c r="V62" s="60">
        <f t="shared" si="31"/>
        <v>7.231635181509157</v>
      </c>
      <c r="W62" s="60">
        <f t="shared" si="31"/>
        <v>6.121459431811261E-05</v>
      </c>
      <c r="X62" s="60">
        <f t="shared" si="31"/>
        <v>-0.11054171693774914</v>
      </c>
      <c r="Y62" s="60">
        <f t="shared" si="31"/>
        <v>-0.03688010151065791</v>
      </c>
      <c r="Z62" s="60">
        <f t="shared" si="31"/>
        <v>-0.03346601584702538</v>
      </c>
      <c r="AA62" s="60">
        <f t="shared" si="31"/>
        <v>-0.16741361781598085</v>
      </c>
      <c r="AB62" s="60">
        <f t="shared" si="31"/>
        <v>-13.94482991390994</v>
      </c>
    </row>
    <row r="63" spans="1:28" ht="12.75">
      <c r="A63" s="12" t="s">
        <v>73</v>
      </c>
      <c r="B63" s="1">
        <f>'DATOS MENSUALES'!E546</f>
        <v>0.07629941151</v>
      </c>
      <c r="C63" s="1">
        <f>'DATOS MENSUALES'!E547</f>
        <v>0.31920759671</v>
      </c>
      <c r="D63" s="1">
        <f>'DATOS MENSUALES'!E548</f>
        <v>0.34635207684</v>
      </c>
      <c r="E63" s="1">
        <f>'DATOS MENSUALES'!E549</f>
        <v>0.85329651896</v>
      </c>
      <c r="F63" s="1">
        <f>'DATOS MENSUALES'!E550</f>
        <v>3.51883920668</v>
      </c>
      <c r="G63" s="1">
        <f>'DATOS MENSUALES'!E551</f>
        <v>2.244510102</v>
      </c>
      <c r="H63" s="1">
        <f>'DATOS MENSUALES'!E552</f>
        <v>3.15226130316</v>
      </c>
      <c r="I63" s="1">
        <f>'DATOS MENSUALES'!E553</f>
        <v>3.29508402944</v>
      </c>
      <c r="J63" s="1">
        <f>'DATOS MENSUALES'!E554</f>
        <v>0.51984714324</v>
      </c>
      <c r="K63" s="1">
        <f>'DATOS MENSUALES'!E555</f>
        <v>0.26127906966</v>
      </c>
      <c r="L63" s="1">
        <f>'DATOS MENSUALES'!E556</f>
        <v>0.19623844404</v>
      </c>
      <c r="M63" s="1">
        <f>'DATOS MENSUALES'!E557</f>
        <v>0.36627376448</v>
      </c>
      <c r="N63" s="1">
        <f t="shared" si="26"/>
        <v>15.14948866672</v>
      </c>
      <c r="O63" s="10"/>
      <c r="P63" s="60">
        <f t="shared" si="27"/>
        <v>-0.4725537895890877</v>
      </c>
      <c r="Q63" s="60">
        <f t="shared" si="28"/>
        <v>-3.1398907864400862</v>
      </c>
      <c r="R63" s="60">
        <f t="shared" si="29"/>
        <v>-12.878701599510869</v>
      </c>
      <c r="S63" s="60">
        <f t="shared" si="30"/>
        <v>-34.432352579630326</v>
      </c>
      <c r="T63" s="60">
        <f t="shared" si="31"/>
        <v>-0.39344236505645513</v>
      </c>
      <c r="U63" s="60">
        <f t="shared" si="31"/>
        <v>-1.6872047109686614</v>
      </c>
      <c r="V63" s="60">
        <f t="shared" si="31"/>
        <v>0.004987212206461164</v>
      </c>
      <c r="W63" s="60">
        <f t="shared" si="31"/>
        <v>0.8165036703682671</v>
      </c>
      <c r="X63" s="60">
        <f t="shared" si="31"/>
        <v>-0.26969972246926965</v>
      </c>
      <c r="Y63" s="60">
        <f t="shared" si="31"/>
        <v>-0.008564605614919202</v>
      </c>
      <c r="Z63" s="60">
        <f t="shared" si="31"/>
        <v>-0.012609147465257367</v>
      </c>
      <c r="AA63" s="60">
        <f t="shared" si="31"/>
        <v>-0.01770091240530811</v>
      </c>
      <c r="AB63" s="60">
        <f t="shared" si="31"/>
        <v>-1000.690654446799</v>
      </c>
    </row>
    <row r="64" spans="1:28" ht="12.75">
      <c r="A64" s="12" t="s">
        <v>74</v>
      </c>
      <c r="B64" s="1">
        <f>'DATOS MENSUALES'!E558</f>
        <v>0.30679709346</v>
      </c>
      <c r="C64" s="1">
        <f>'DATOS MENSUALES'!E559</f>
        <v>0.27582089556</v>
      </c>
      <c r="D64" s="1">
        <f>'DATOS MENSUALES'!E560</f>
        <v>0.77625982928</v>
      </c>
      <c r="E64" s="1">
        <f>'DATOS MENSUALES'!E561</f>
        <v>0.9603896099</v>
      </c>
      <c r="F64" s="1">
        <f>'DATOS MENSUALES'!E562</f>
        <v>2.2072164354</v>
      </c>
      <c r="G64" s="1">
        <f>'DATOS MENSUALES'!E563</f>
        <v>1.62286581171</v>
      </c>
      <c r="H64" s="1">
        <f>'DATOS MENSUALES'!E564</f>
        <v>3.22888696338</v>
      </c>
      <c r="I64" s="1">
        <f>'DATOS MENSUALES'!E565</f>
        <v>0.66670988736</v>
      </c>
      <c r="J64" s="1">
        <f>'DATOS MENSUALES'!E566</f>
        <v>0.32452694646</v>
      </c>
      <c r="K64" s="1">
        <f>'DATOS MENSUALES'!E567</f>
        <v>0.44053769046</v>
      </c>
      <c r="L64" s="1">
        <f>'DATOS MENSUALES'!E568</f>
        <v>0.25364597076</v>
      </c>
      <c r="M64" s="1">
        <f>'DATOS MENSUALES'!E569</f>
        <v>0.30555032925</v>
      </c>
      <c r="N64" s="1">
        <f t="shared" si="26"/>
        <v>11.369207462979997</v>
      </c>
      <c r="O64" s="10"/>
      <c r="P64" s="60">
        <f t="shared" si="27"/>
        <v>-0.16493262249017185</v>
      </c>
      <c r="Q64" s="60">
        <f t="shared" si="28"/>
        <v>-3.427338240758606</v>
      </c>
      <c r="R64" s="60">
        <f t="shared" si="29"/>
        <v>-7.012739151130728</v>
      </c>
      <c r="S64" s="60">
        <f t="shared" si="30"/>
        <v>-31.142681658801042</v>
      </c>
      <c r="T64" s="60">
        <f t="shared" si="31"/>
        <v>-8.544470470293026</v>
      </c>
      <c r="U64" s="60">
        <f t="shared" si="31"/>
        <v>-5.950656892413266</v>
      </c>
      <c r="V64" s="60">
        <f t="shared" si="31"/>
        <v>0.015156760194266237</v>
      </c>
      <c r="W64" s="60">
        <f t="shared" si="31"/>
        <v>-4.858720342306229</v>
      </c>
      <c r="X64" s="60">
        <f t="shared" si="31"/>
        <v>-0.5956956374556419</v>
      </c>
      <c r="Y64" s="60">
        <f t="shared" si="31"/>
        <v>-1.6270986615239605E-05</v>
      </c>
      <c r="Z64" s="60">
        <f t="shared" si="31"/>
        <v>-0.0053911757792899214</v>
      </c>
      <c r="AA64" s="60">
        <f t="shared" si="31"/>
        <v>-0.033180730061296494</v>
      </c>
      <c r="AB64" s="60">
        <f t="shared" si="31"/>
        <v>-2618.133790656575</v>
      </c>
    </row>
    <row r="65" spans="1:28" ht="12.75">
      <c r="A65" s="12" t="s">
        <v>75</v>
      </c>
      <c r="B65" s="1">
        <f>'DATOS MENSUALES'!E570</f>
        <v>0.59419572564</v>
      </c>
      <c r="C65" s="1">
        <f>'DATOS MENSUALES'!E571</f>
        <v>0.55361674438</v>
      </c>
      <c r="D65" s="1">
        <f>'DATOS MENSUALES'!E572</f>
        <v>3.386309336</v>
      </c>
      <c r="E65" s="1">
        <f>'DATOS MENSUALES'!E573</f>
        <v>2.78620137642</v>
      </c>
      <c r="F65" s="1">
        <f>'DATOS MENSUALES'!E574</f>
        <v>2.70373807275</v>
      </c>
      <c r="G65" s="1">
        <f>'DATOS MENSUALES'!E575</f>
        <v>0.73478741401</v>
      </c>
      <c r="H65" s="1">
        <f>'DATOS MENSUALES'!E576</f>
        <v>5.51407025904</v>
      </c>
      <c r="I65" s="1">
        <f>'DATOS MENSUALES'!E577</f>
        <v>3.13592648048</v>
      </c>
      <c r="J65" s="1">
        <f>'DATOS MENSUALES'!E578</f>
        <v>1.82722306424</v>
      </c>
      <c r="K65" s="1">
        <f>'DATOS MENSUALES'!E579</f>
        <v>0.48985454178</v>
      </c>
      <c r="L65" s="1">
        <f>'DATOS MENSUALES'!E580</f>
        <v>0.001</v>
      </c>
      <c r="M65" s="1">
        <f>'DATOS MENSUALES'!E581</f>
        <v>0.001</v>
      </c>
      <c r="N65" s="1">
        <f t="shared" si="26"/>
        <v>21.727923014740004</v>
      </c>
      <c r="O65" s="10"/>
      <c r="P65" s="60">
        <f t="shared" si="27"/>
        <v>-0.017781084297053707</v>
      </c>
      <c r="Q65" s="60">
        <f t="shared" si="28"/>
        <v>-1.8604958739636057</v>
      </c>
      <c r="R65" s="60">
        <f t="shared" si="29"/>
        <v>0.3370933648347156</v>
      </c>
      <c r="S65" s="60">
        <f t="shared" si="30"/>
        <v>-2.301960412605622</v>
      </c>
      <c r="T65" s="60">
        <f t="shared" si="31"/>
        <v>-3.7084636503604465</v>
      </c>
      <c r="U65" s="60">
        <f t="shared" si="31"/>
        <v>-19.68746246538641</v>
      </c>
      <c r="V65" s="60">
        <f t="shared" si="31"/>
        <v>16.245422360605303</v>
      </c>
      <c r="W65" s="60">
        <f t="shared" si="31"/>
        <v>0.4663866540647377</v>
      </c>
      <c r="X65" s="60">
        <f t="shared" si="31"/>
        <v>0.28917877973725264</v>
      </c>
      <c r="Y65" s="60">
        <f t="shared" si="31"/>
        <v>1.3784237026838578E-05</v>
      </c>
      <c r="Z65" s="60">
        <f t="shared" si="31"/>
        <v>-0.0783980365700112</v>
      </c>
      <c r="AA65" s="60">
        <f t="shared" si="31"/>
        <v>-0.24518302295131716</v>
      </c>
      <c r="AB65" s="60">
        <f t="shared" si="31"/>
        <v>-40.13754209867538</v>
      </c>
    </row>
    <row r="66" spans="1:28" ht="12.75">
      <c r="A66" s="12" t="s">
        <v>76</v>
      </c>
      <c r="B66" s="1">
        <f>'DATOS MENSUALES'!E582</f>
        <v>0.37172115936</v>
      </c>
      <c r="C66" s="1">
        <f>'DATOS MENSUALES'!E583</f>
        <v>0.35164695132</v>
      </c>
      <c r="D66" s="1">
        <f>'DATOS MENSUALES'!E584</f>
        <v>0.30306613268</v>
      </c>
      <c r="E66" s="1">
        <f>'DATOS MENSUALES'!E585</f>
        <v>0.50370160555</v>
      </c>
      <c r="F66" s="1">
        <f>'DATOS MENSUALES'!E586</f>
        <v>0.72163882344</v>
      </c>
      <c r="G66" s="1">
        <f>'DATOS MENSUALES'!E587</f>
        <v>1.32640549752</v>
      </c>
      <c r="H66" s="1">
        <f>'DATOS MENSUALES'!E588</f>
        <v>2.70429122068</v>
      </c>
      <c r="I66" s="1">
        <f>'DATOS MENSUALES'!E589</f>
        <v>1.2927034366</v>
      </c>
      <c r="J66" s="1">
        <f>'DATOS MENSUALES'!E590</f>
        <v>0.69800181208</v>
      </c>
      <c r="K66" s="1">
        <f>'DATOS MENSUALES'!E591</f>
        <v>0.001</v>
      </c>
      <c r="L66" s="1">
        <f>'DATOS MENSUALES'!E592</f>
        <v>0.001</v>
      </c>
      <c r="M66" s="1">
        <f>'DATOS MENSUALES'!E593</f>
        <v>0.50375953353</v>
      </c>
      <c r="N66" s="1">
        <f t="shared" si="26"/>
        <v>8.778936172759998</v>
      </c>
      <c r="O66" s="10"/>
      <c r="P66" s="60">
        <f t="shared" si="27"/>
        <v>-0.11301620500550132</v>
      </c>
      <c r="Q66" s="60">
        <f t="shared" si="28"/>
        <v>-2.9358047253164794</v>
      </c>
      <c r="R66" s="60">
        <f t="shared" si="29"/>
        <v>-13.605440115899155</v>
      </c>
      <c r="S66" s="60">
        <f t="shared" si="30"/>
        <v>-46.768096066732774</v>
      </c>
      <c r="T66" s="60">
        <f t="shared" si="31"/>
        <v>-43.985408997383495</v>
      </c>
      <c r="U66" s="60">
        <f t="shared" si="31"/>
        <v>-9.37505712658746</v>
      </c>
      <c r="V66" s="60">
        <f t="shared" si="31"/>
        <v>-0.021281196733229153</v>
      </c>
      <c r="W66" s="60">
        <f t="shared" si="31"/>
        <v>-1.217237528311032</v>
      </c>
      <c r="X66" s="60">
        <f t="shared" si="31"/>
        <v>-0.10246121549483071</v>
      </c>
      <c r="Y66" s="60">
        <f t="shared" si="31"/>
        <v>-0.10046523177724165</v>
      </c>
      <c r="Z66" s="60">
        <f t="shared" si="31"/>
        <v>-0.0783980365700112</v>
      </c>
      <c r="AA66" s="60">
        <f t="shared" si="31"/>
        <v>-0.0018667151673797885</v>
      </c>
      <c r="AB66" s="60">
        <f t="shared" si="31"/>
        <v>-4389.07678838976</v>
      </c>
    </row>
    <row r="67" spans="1:28" ht="12.75">
      <c r="A67" s="12" t="s">
        <v>77</v>
      </c>
      <c r="B67" s="1">
        <f>'DATOS MENSUALES'!E594</f>
        <v>0.21947743488</v>
      </c>
      <c r="C67" s="1">
        <f>'DATOS MENSUALES'!E595</f>
        <v>0.88248837651</v>
      </c>
      <c r="D67" s="1">
        <f>'DATOS MENSUALES'!E596</f>
        <v>5.12705686005</v>
      </c>
      <c r="E67" s="1">
        <f>'DATOS MENSUALES'!E597</f>
        <v>1.8398541134</v>
      </c>
      <c r="F67" s="1">
        <f>'DATOS MENSUALES'!E598</f>
        <v>1.70680846475</v>
      </c>
      <c r="G67" s="1">
        <f>'DATOS MENSUALES'!E599</f>
        <v>0.74867790672</v>
      </c>
      <c r="H67" s="1">
        <f>'DATOS MENSUALES'!E600</f>
        <v>0.73967151616</v>
      </c>
      <c r="I67" s="1">
        <f>'DATOS MENSUALES'!E601</f>
        <v>0.40049356932</v>
      </c>
      <c r="J67" s="1">
        <f>'DATOS MENSUALES'!E602</f>
        <v>0.001</v>
      </c>
      <c r="K67" s="1">
        <f>'DATOS MENSUALES'!E603</f>
        <v>0.001</v>
      </c>
      <c r="L67" s="1">
        <f>'DATOS MENSUALES'!E604</f>
        <v>0.00434339315</v>
      </c>
      <c r="M67" s="1">
        <f>'DATOS MENSUALES'!E605</f>
        <v>0.3729705216</v>
      </c>
      <c r="N67" s="1">
        <f t="shared" si="26"/>
        <v>12.043842156539995</v>
      </c>
      <c r="O67" s="10"/>
      <c r="P67" s="60">
        <f t="shared" si="27"/>
        <v>-0.25692667499484745</v>
      </c>
      <c r="Q67" s="60">
        <f t="shared" si="28"/>
        <v>-0.7315461800783158</v>
      </c>
      <c r="R67" s="60">
        <f t="shared" si="29"/>
        <v>14.468031997926046</v>
      </c>
      <c r="S67" s="60">
        <f t="shared" si="30"/>
        <v>-11.646579869582666</v>
      </c>
      <c r="T67" s="60">
        <f t="shared" si="31"/>
        <v>-16.479917615316264</v>
      </c>
      <c r="U67" s="60">
        <f t="shared" si="31"/>
        <v>-19.38519177498281</v>
      </c>
      <c r="V67" s="60">
        <f t="shared" si="31"/>
        <v>-11.265607511421692</v>
      </c>
      <c r="W67" s="60">
        <f t="shared" si="31"/>
        <v>-7.528757985428914</v>
      </c>
      <c r="X67" s="60">
        <f t="shared" si="31"/>
        <v>-1.5809141176323054</v>
      </c>
      <c r="Y67" s="60">
        <f t="shared" si="31"/>
        <v>-0.10046523177724165</v>
      </c>
      <c r="Z67" s="60">
        <f t="shared" si="31"/>
        <v>-0.07657505709662078</v>
      </c>
      <c r="AA67" s="60">
        <f t="shared" si="31"/>
        <v>-0.01637114564182788</v>
      </c>
      <c r="AB67" s="60">
        <f t="shared" si="31"/>
        <v>-2252.185435386734</v>
      </c>
    </row>
    <row r="68" spans="1:28" ht="12.75">
      <c r="A68" s="12" t="s">
        <v>78</v>
      </c>
      <c r="B68" s="1">
        <f>'DATOS MENSUALES'!E606</f>
        <v>0.719975238</v>
      </c>
      <c r="C68" s="1">
        <f>'DATOS MENSUALES'!E607</f>
        <v>0.67239887185</v>
      </c>
      <c r="D68" s="1">
        <f>'DATOS MENSUALES'!E608</f>
        <v>1.31996217576</v>
      </c>
      <c r="E68" s="1">
        <f>'DATOS MENSUALES'!E609</f>
        <v>2.67761789917</v>
      </c>
      <c r="F68" s="1">
        <f>'DATOS MENSUALES'!E610</f>
        <v>1.7064057955</v>
      </c>
      <c r="G68" s="1">
        <f>'DATOS MENSUALES'!E611</f>
        <v>5.70421491016</v>
      </c>
      <c r="H68" s="1">
        <f>'DATOS MENSUALES'!E612</f>
        <v>4.15416782517</v>
      </c>
      <c r="I68" s="1">
        <f>'DATOS MENSUALES'!E613</f>
        <v>0.85925449316</v>
      </c>
      <c r="J68" s="1">
        <f>'DATOS MENSUALES'!E614</f>
        <v>0.46650229563</v>
      </c>
      <c r="K68" s="1">
        <f>'DATOS MENSUALES'!E615</f>
        <v>0.30967107556</v>
      </c>
      <c r="L68" s="1">
        <f>'DATOS MENSUALES'!E616</f>
        <v>0.18195382915</v>
      </c>
      <c r="M68" s="1">
        <f>'DATOS MENSUALES'!E617</f>
        <v>0.17618796188</v>
      </c>
      <c r="N68" s="1">
        <f t="shared" si="26"/>
        <v>18.948312370990003</v>
      </c>
      <c r="O68" s="10"/>
      <c r="P68" s="60">
        <f t="shared" si="27"/>
        <v>-0.0024728533768837934</v>
      </c>
      <c r="Q68" s="60">
        <f t="shared" si="28"/>
        <v>-1.3718346580649263</v>
      </c>
      <c r="R68" s="60">
        <f t="shared" si="29"/>
        <v>-2.573541526571255</v>
      </c>
      <c r="S68" s="60">
        <f t="shared" si="30"/>
        <v>-2.917859299192939</v>
      </c>
      <c r="T68" s="60">
        <f t="shared" si="31"/>
        <v>-16.487741848693865</v>
      </c>
      <c r="U68" s="60">
        <f t="shared" si="31"/>
        <v>11.685082907754644</v>
      </c>
      <c r="V68" s="60">
        <f t="shared" si="31"/>
        <v>1.6129668792313043</v>
      </c>
      <c r="W68" s="60">
        <f t="shared" si="31"/>
        <v>-3.3829142484962</v>
      </c>
      <c r="X68" s="60">
        <f t="shared" si="31"/>
        <v>-0.34217094596234476</v>
      </c>
      <c r="Y68" s="60">
        <f t="shared" si="31"/>
        <v>-0.00381151206598236</v>
      </c>
      <c r="Z68" s="60">
        <f t="shared" si="31"/>
        <v>-0.015076104064921518</v>
      </c>
      <c r="AA68" s="60">
        <f t="shared" si="31"/>
        <v>-0.09155108738423438</v>
      </c>
      <c r="AB68" s="60">
        <f t="shared" si="31"/>
        <v>-238.72930192618588</v>
      </c>
    </row>
    <row r="69" spans="1:28" ht="12.75">
      <c r="A69" s="12" t="s">
        <v>79</v>
      </c>
      <c r="B69" s="1">
        <f>'DATOS MENSUALES'!E618</f>
        <v>0.47906235061</v>
      </c>
      <c r="C69" s="1">
        <f>'DATOS MENSUALES'!E619</f>
        <v>0.77728476888</v>
      </c>
      <c r="D69" s="1">
        <f>'DATOS MENSUALES'!E620</f>
        <v>0.64486704204</v>
      </c>
      <c r="E69" s="1">
        <f>'DATOS MENSUALES'!E621</f>
        <v>0.53362017828</v>
      </c>
      <c r="F69" s="1">
        <f>'DATOS MENSUALES'!E622</f>
        <v>0.60500959628</v>
      </c>
      <c r="G69" s="1">
        <f>'DATOS MENSUALES'!E623</f>
        <v>0.47772819392</v>
      </c>
      <c r="H69" s="1">
        <f>'DATOS MENSUALES'!E624</f>
        <v>0.85616365502</v>
      </c>
      <c r="I69" s="1">
        <f>'DATOS MENSUALES'!E625</f>
        <v>0.66794735952</v>
      </c>
      <c r="J69" s="1">
        <f>'DATOS MENSUALES'!E626</f>
        <v>1.0621773292</v>
      </c>
      <c r="K69" s="1">
        <f>'DATOS MENSUALES'!E627</f>
        <v>0.3602409642</v>
      </c>
      <c r="L69" s="1">
        <f>'DATOS MENSUALES'!E628</f>
        <v>0.36993277308</v>
      </c>
      <c r="M69" s="1">
        <f>'DATOS MENSUALES'!E629</f>
        <v>0.40738860645</v>
      </c>
      <c r="N69" s="1">
        <f t="shared" si="26"/>
        <v>7.24142281748</v>
      </c>
      <c r="O69" s="10"/>
      <c r="P69" s="60">
        <f t="shared" si="27"/>
        <v>-0.053217086231246526</v>
      </c>
      <c r="Q69" s="60">
        <f t="shared" si="28"/>
        <v>-1.0188680416743585</v>
      </c>
      <c r="R69" s="60">
        <f t="shared" si="29"/>
        <v>-8.558311109929162</v>
      </c>
      <c r="S69" s="60">
        <f t="shared" si="30"/>
        <v>-45.612647769487126</v>
      </c>
      <c r="T69" s="60">
        <f t="shared" si="31"/>
        <v>-48.49085468656602</v>
      </c>
      <c r="U69" s="60">
        <f t="shared" si="31"/>
        <v>-25.862467555403786</v>
      </c>
      <c r="V69" s="60">
        <f t="shared" si="31"/>
        <v>-9.599035455667373</v>
      </c>
      <c r="W69" s="60">
        <f t="shared" si="31"/>
        <v>-4.84807840698356</v>
      </c>
      <c r="X69" s="60">
        <f t="shared" si="31"/>
        <v>-0.0011171115260982308</v>
      </c>
      <c r="Y69" s="60">
        <f t="shared" si="31"/>
        <v>-0.0011788088165463975</v>
      </c>
      <c r="Z69" s="60">
        <f t="shared" si="31"/>
        <v>-0.00020599205175801267</v>
      </c>
      <c r="AA69" s="60">
        <f t="shared" si="31"/>
        <v>-0.010575513344817104</v>
      </c>
      <c r="AB69" s="60">
        <f t="shared" si="31"/>
        <v>-5745.31032598054</v>
      </c>
    </row>
    <row r="70" spans="1:28" ht="12.75">
      <c r="A70" s="12" t="s">
        <v>80</v>
      </c>
      <c r="B70" s="1">
        <f>'DATOS MENSUALES'!E630</f>
        <v>0.99921169732</v>
      </c>
      <c r="C70" s="1">
        <f>'DATOS MENSUALES'!E631</f>
        <v>1.1225175665</v>
      </c>
      <c r="D70" s="1">
        <f>'DATOS MENSUALES'!E632</f>
        <v>3.29937932245</v>
      </c>
      <c r="E70" s="1">
        <f>'DATOS MENSUALES'!E633</f>
        <v>0.74446364439</v>
      </c>
      <c r="F70" s="1">
        <f>'DATOS MENSUALES'!E634</f>
        <v>0.6558613524</v>
      </c>
      <c r="G70" s="1">
        <f>'DATOS MENSUALES'!E635</f>
        <v>0.73101585684</v>
      </c>
      <c r="H70" s="1">
        <f>'DATOS MENSUALES'!E636</f>
        <v>0.82144562279</v>
      </c>
      <c r="I70" s="1">
        <f>'DATOS MENSUALES'!E637</f>
        <v>2.5159471131</v>
      </c>
      <c r="J70" s="1">
        <f>'DATOS MENSUALES'!E638</f>
        <v>0.79694931668</v>
      </c>
      <c r="K70" s="1">
        <f>'DATOS MENSUALES'!E639</f>
        <v>0.26475493824</v>
      </c>
      <c r="L70" s="1">
        <f>'DATOS MENSUALES'!E640</f>
        <v>0.23327033158</v>
      </c>
      <c r="M70" s="1">
        <f>'DATOS MENSUALES'!E641</f>
        <v>0.12225138099</v>
      </c>
      <c r="N70" s="1">
        <f t="shared" si="26"/>
        <v>12.30706814328</v>
      </c>
      <c r="O70" s="10"/>
      <c r="P70" s="60">
        <f t="shared" si="27"/>
        <v>0.0029865200083271704</v>
      </c>
      <c r="Q70" s="60">
        <f t="shared" si="28"/>
        <v>-0.2888275930795815</v>
      </c>
      <c r="R70" s="60">
        <f t="shared" si="29"/>
        <v>0.22589832913668723</v>
      </c>
      <c r="S70" s="60">
        <f t="shared" si="30"/>
        <v>-38.00486195014225</v>
      </c>
      <c r="T70" s="60">
        <f t="shared" si="31"/>
        <v>-46.49039357681131</v>
      </c>
      <c r="U70" s="60">
        <f t="shared" si="31"/>
        <v>-19.770074169186376</v>
      </c>
      <c r="V70" s="60">
        <f t="shared" si="31"/>
        <v>-10.077191968997928</v>
      </c>
      <c r="W70" s="60">
        <f t="shared" si="31"/>
        <v>0.003761556352140159</v>
      </c>
      <c r="X70" s="60">
        <f t="shared" si="31"/>
        <v>-0.05023872858614836</v>
      </c>
      <c r="Y70" s="60">
        <f t="shared" si="31"/>
        <v>-0.008135473996804431</v>
      </c>
      <c r="Z70" s="60">
        <f t="shared" si="31"/>
        <v>-0.007497437641001419</v>
      </c>
      <c r="AA70" s="60">
        <f t="shared" si="31"/>
        <v>-0.12851000223800738</v>
      </c>
      <c r="AB70" s="60">
        <f t="shared" si="31"/>
        <v>-2119.210735768052</v>
      </c>
    </row>
    <row r="71" spans="1:28" ht="12.75">
      <c r="A71" s="12" t="s">
        <v>81</v>
      </c>
      <c r="B71" s="1">
        <f>'DATOS MENSUALES'!E642</f>
        <v>0.86872912794</v>
      </c>
      <c r="C71" s="1">
        <f>'DATOS MENSUALES'!E643</f>
        <v>1.1390518126</v>
      </c>
      <c r="D71" s="1">
        <f>'DATOS MENSUALES'!E644</f>
        <v>0.9651983976</v>
      </c>
      <c r="E71" s="1">
        <f>'DATOS MENSUALES'!E645</f>
        <v>3.70033878123</v>
      </c>
      <c r="F71" s="1">
        <f>'DATOS MENSUALES'!E646</f>
        <v>1.82401753492</v>
      </c>
      <c r="G71" s="1">
        <f>'DATOS MENSUALES'!E647</f>
        <v>1.32741466898</v>
      </c>
      <c r="H71" s="1">
        <f>'DATOS MENSUALES'!E648</f>
        <v>0.17786457136</v>
      </c>
      <c r="I71" s="1">
        <f>'DATOS MENSUALES'!E649</f>
        <v>0.8527213277</v>
      </c>
      <c r="J71" s="1">
        <f>'DATOS MENSUALES'!E650</f>
        <v>0.0940579296</v>
      </c>
      <c r="K71" s="1">
        <f>'DATOS MENSUALES'!E651</f>
        <v>0.22323514744</v>
      </c>
      <c r="L71" s="1">
        <f>'DATOS MENSUALES'!E652</f>
        <v>0.23181459581</v>
      </c>
      <c r="M71" s="1">
        <f>'DATOS MENSUALES'!E653</f>
        <v>0.06151270928</v>
      </c>
      <c r="N71" s="1">
        <f t="shared" si="26"/>
        <v>11.46595660446</v>
      </c>
      <c r="O71" s="10"/>
      <c r="P71" s="60">
        <f t="shared" si="27"/>
        <v>2.474643413986201E-06</v>
      </c>
      <c r="Q71" s="60">
        <f t="shared" si="28"/>
        <v>-0.2676915830573874</v>
      </c>
      <c r="R71" s="60">
        <f t="shared" si="29"/>
        <v>-5.134313214099988</v>
      </c>
      <c r="S71" s="60">
        <f t="shared" si="30"/>
        <v>-0.06704397404496587</v>
      </c>
      <c r="T71" s="60">
        <f t="shared" si="31"/>
        <v>-14.30606849694888</v>
      </c>
      <c r="U71" s="60">
        <f t="shared" si="31"/>
        <v>-9.361602831166419</v>
      </c>
      <c r="V71" s="60">
        <f t="shared" si="31"/>
        <v>-22.035484959804144</v>
      </c>
      <c r="W71" s="60">
        <f t="shared" si="31"/>
        <v>-3.427274527556732</v>
      </c>
      <c r="X71" s="60">
        <f t="shared" si="31"/>
        <v>-1.2315113422646917</v>
      </c>
      <c r="Y71" s="60">
        <f t="shared" si="31"/>
        <v>-0.014285657252668836</v>
      </c>
      <c r="Z71" s="60">
        <f t="shared" si="31"/>
        <v>-0.007665978515991673</v>
      </c>
      <c r="AA71" s="60">
        <f t="shared" si="31"/>
        <v>-0.18072201000142218</v>
      </c>
      <c r="AB71" s="60">
        <f t="shared" si="31"/>
        <v>-2563.3846345685624</v>
      </c>
    </row>
    <row r="72" spans="1:28" ht="12.75">
      <c r="A72" s="12" t="s">
        <v>82</v>
      </c>
      <c r="B72" s="1">
        <f>'DATOS MENSUALES'!E654</f>
        <v>0.46560440724</v>
      </c>
      <c r="C72" s="1">
        <f>'DATOS MENSUALES'!E655</f>
        <v>1.43065083491</v>
      </c>
      <c r="D72" s="1">
        <f>'DATOS MENSUALES'!E656</f>
        <v>0.692784594</v>
      </c>
      <c r="E72" s="1">
        <f>'DATOS MENSUALES'!E657</f>
        <v>1.55388336344</v>
      </c>
      <c r="F72" s="1">
        <f>'DATOS MENSUALES'!E658</f>
        <v>2.90461657438</v>
      </c>
      <c r="G72" s="1">
        <f>'DATOS MENSUALES'!E659</f>
        <v>1.0858772878</v>
      </c>
      <c r="H72" s="1">
        <f>'DATOS MENSUALES'!E660</f>
        <v>0.37574054892</v>
      </c>
      <c r="I72" s="1">
        <f>'DATOS MENSUALES'!E661</f>
        <v>1.25743837992</v>
      </c>
      <c r="J72" s="1">
        <f>'DATOS MENSUALES'!E662</f>
        <v>0.29306593712</v>
      </c>
      <c r="K72" s="1">
        <f>'DATOS MENSUALES'!E663</f>
        <v>0.13000000026</v>
      </c>
      <c r="L72" s="1">
        <f>'DATOS MENSUALES'!E664</f>
        <v>0.28288888874</v>
      </c>
      <c r="M72" s="1">
        <f>'DATOS MENSUALES'!E665</f>
        <v>0.21821229045</v>
      </c>
      <c r="N72" s="1">
        <f t="shared" si="26"/>
        <v>10.69076310718</v>
      </c>
      <c r="O72" s="10"/>
      <c r="P72" s="60">
        <f t="shared" si="27"/>
        <v>-0.059136063418793544</v>
      </c>
      <c r="Q72" s="60">
        <f t="shared" si="28"/>
        <v>-0.043943677673769894</v>
      </c>
      <c r="R72" s="60">
        <f t="shared" si="29"/>
        <v>-7.970829316233872</v>
      </c>
      <c r="S72" s="60">
        <f t="shared" si="30"/>
        <v>-16.63408276913988</v>
      </c>
      <c r="T72" s="60">
        <f t="shared" si="31"/>
        <v>-2.4439017145278195</v>
      </c>
      <c r="U72" s="60">
        <f t="shared" si="31"/>
        <v>-12.963204308597145</v>
      </c>
      <c r="V72" s="60">
        <f t="shared" si="31"/>
        <v>-17.6912194548013</v>
      </c>
      <c r="W72" s="60">
        <f t="shared" si="31"/>
        <v>-1.3418747587718736</v>
      </c>
      <c r="X72" s="60">
        <f t="shared" si="31"/>
        <v>-0.665045822179226</v>
      </c>
      <c r="Y72" s="60">
        <f t="shared" si="31"/>
        <v>-0.037891607091454386</v>
      </c>
      <c r="Z72" s="60">
        <f t="shared" si="31"/>
        <v>-0.0031186972317123517</v>
      </c>
      <c r="AA72" s="60">
        <f t="shared" si="31"/>
        <v>-0.06825544034192658</v>
      </c>
      <c r="AB72" s="60">
        <f t="shared" si="31"/>
        <v>-3024.108925492051</v>
      </c>
    </row>
    <row r="73" spans="1:28" ht="12.75">
      <c r="A73" s="12" t="s">
        <v>83</v>
      </c>
      <c r="B73" s="1">
        <f>'DATOS MENSUALES'!E666</f>
        <v>0.3839493132</v>
      </c>
      <c r="C73" s="1">
        <f>'DATOS MENSUALES'!E667</f>
        <v>0.61646598579</v>
      </c>
      <c r="D73" s="1">
        <f>'DATOS MENSUALES'!E668</f>
        <v>2.63801403567</v>
      </c>
      <c r="E73" s="1">
        <f>'DATOS MENSUALES'!E669</f>
        <v>8.7071065982</v>
      </c>
      <c r="F73" s="1">
        <f>'DATOS MENSUALES'!E670</f>
        <v>3.24948488076</v>
      </c>
      <c r="G73" s="1">
        <f>'DATOS MENSUALES'!E671</f>
        <v>1.8559209542</v>
      </c>
      <c r="H73" s="1">
        <f>'DATOS MENSUALES'!E672</f>
        <v>3.5755152055</v>
      </c>
      <c r="I73" s="1">
        <f>'DATOS MENSUALES'!E673</f>
        <v>3.2579612334</v>
      </c>
      <c r="J73" s="1">
        <f>'DATOS MENSUALES'!E674</f>
        <v>0.28002378195</v>
      </c>
      <c r="K73" s="1">
        <f>'DATOS MENSUALES'!E675</f>
        <v>0.26834668088</v>
      </c>
      <c r="L73" s="1">
        <f>'DATOS MENSUALES'!E676</f>
        <v>0.21579130452</v>
      </c>
      <c r="M73" s="1">
        <f>'DATOS MENSUALES'!E677</f>
        <v>0.37614306266</v>
      </c>
      <c r="N73" s="1">
        <f t="shared" si="26"/>
        <v>25.424723036729997</v>
      </c>
      <c r="O73" s="10"/>
      <c r="P73" s="60">
        <f t="shared" si="27"/>
        <v>-0.10465609061589799</v>
      </c>
      <c r="Q73" s="60">
        <f t="shared" si="28"/>
        <v>-1.589606324971435</v>
      </c>
      <c r="R73" s="60">
        <f t="shared" si="29"/>
        <v>-0.0001433570946340829</v>
      </c>
      <c r="S73" s="60">
        <f t="shared" si="30"/>
        <v>97.36927805853043</v>
      </c>
      <c r="T73" s="60">
        <f t="shared" si="31"/>
        <v>-1.0063493837491884</v>
      </c>
      <c r="U73" s="60">
        <f t="shared" si="31"/>
        <v>-3.9373548040853374</v>
      </c>
      <c r="V73" s="60">
        <f t="shared" si="31"/>
        <v>0.20969637570577054</v>
      </c>
      <c r="W73" s="60">
        <f t="shared" si="31"/>
        <v>0.7230268619749759</v>
      </c>
      <c r="X73" s="60">
        <f t="shared" si="31"/>
        <v>-0.6953041264251999</v>
      </c>
      <c r="Y73" s="60">
        <f t="shared" si="31"/>
        <v>-0.007707350115207825</v>
      </c>
      <c r="Z73" s="60">
        <f t="shared" si="31"/>
        <v>-0.009690859623770984</v>
      </c>
      <c r="AA73" s="60">
        <f t="shared" si="31"/>
        <v>-0.015765139506810077</v>
      </c>
      <c r="AB73" s="60">
        <f t="shared" si="31"/>
        <v>0.020331377398482557</v>
      </c>
    </row>
    <row r="74" spans="1:28" s="24" customFormat="1" ht="12.75">
      <c r="A74" s="21" t="s">
        <v>84</v>
      </c>
      <c r="B74" s="22">
        <f>'DATOS MENSUALES'!E678</f>
        <v>0.23994605479</v>
      </c>
      <c r="C74" s="22">
        <f>'DATOS MENSUALES'!E679</f>
        <v>0.73462831896</v>
      </c>
      <c r="D74" s="22">
        <f>'DATOS MENSUALES'!E680</f>
        <v>3.47415553864</v>
      </c>
      <c r="E74" s="22">
        <f>'DATOS MENSUALES'!E681</f>
        <v>6.90219981154</v>
      </c>
      <c r="F74" s="22">
        <f>'DATOS MENSUALES'!E682</f>
        <v>1.7206057618</v>
      </c>
      <c r="G74" s="22">
        <f>'DATOS MENSUALES'!E683</f>
        <v>0.67782322316</v>
      </c>
      <c r="H74" s="22">
        <f>'DATOS MENSUALES'!E684</f>
        <v>1.29536236834</v>
      </c>
      <c r="I74" s="22">
        <f>'DATOS MENSUALES'!E685</f>
        <v>1.6904179312</v>
      </c>
      <c r="J74" s="22">
        <f>'DATOS MENSUALES'!E686</f>
        <v>1.58114291512</v>
      </c>
      <c r="K74" s="22">
        <f>'DATOS MENSUALES'!E687</f>
        <v>0.56321012106</v>
      </c>
      <c r="L74" s="22">
        <f>'DATOS MENSUALES'!E688</f>
        <v>0.40792154602</v>
      </c>
      <c r="M74" s="22">
        <f>'DATOS MENSUALES'!E689</f>
        <v>0.24671257688</v>
      </c>
      <c r="N74" s="22">
        <f t="shared" si="26"/>
        <v>19.53412616751</v>
      </c>
      <c r="O74" s="23"/>
      <c r="P74" s="60">
        <f t="shared" si="27"/>
        <v>-0.23290013862414657</v>
      </c>
      <c r="Q74" s="60">
        <f t="shared" si="28"/>
        <v>-1.1540125115862516</v>
      </c>
      <c r="R74" s="60">
        <f t="shared" si="29"/>
        <v>0.48153044288813507</v>
      </c>
      <c r="S74" s="60">
        <f t="shared" si="30"/>
        <v>21.84908209698921</v>
      </c>
      <c r="T74" s="60">
        <f t="shared" si="31"/>
        <v>-16.213316570222755</v>
      </c>
      <c r="U74" s="60">
        <f t="shared" si="31"/>
        <v>-20.959928283582506</v>
      </c>
      <c r="V74" s="60">
        <f t="shared" si="31"/>
        <v>-4.79301974902503</v>
      </c>
      <c r="W74" s="60">
        <f t="shared" si="31"/>
        <v>-0.30077394602407637</v>
      </c>
      <c r="X74" s="60">
        <f t="shared" si="31"/>
        <v>0.07157937509851627</v>
      </c>
      <c r="Y74" s="60">
        <f t="shared" si="31"/>
        <v>0.0009220919992327296</v>
      </c>
      <c r="Z74" s="60">
        <f t="shared" si="31"/>
        <v>-9.353750313472718E-06</v>
      </c>
      <c r="AA74" s="60">
        <f t="shared" si="31"/>
        <v>-0.0549481367564494</v>
      </c>
      <c r="AB74" s="60">
        <f t="shared" si="31"/>
        <v>-177.28309080156458</v>
      </c>
    </row>
    <row r="75" spans="1:28" s="24" customFormat="1" ht="12.75">
      <c r="A75" s="21" t="s">
        <v>85</v>
      </c>
      <c r="B75" s="22">
        <f>'DATOS MENSUALES'!E690</f>
        <v>0.86577576254</v>
      </c>
      <c r="C75" s="22">
        <f>'DATOS MENSUALES'!E691</f>
        <v>6.28818120336</v>
      </c>
      <c r="D75" s="22">
        <f>'DATOS MENSUALES'!E692</f>
        <v>11.6256966072</v>
      </c>
      <c r="E75" s="22">
        <f>'DATOS MENSUALES'!E693</f>
        <v>4.131278316</v>
      </c>
      <c r="F75" s="22">
        <f>'DATOS MENSUALES'!E694</f>
        <v>2.25584993299</v>
      </c>
      <c r="G75" s="22">
        <f>'DATOS MENSUALES'!E695</f>
        <v>1.27570137192</v>
      </c>
      <c r="H75" s="22">
        <f>'DATOS MENSUALES'!E696</f>
        <v>2.67780174024</v>
      </c>
      <c r="I75" s="22">
        <f>'DATOS MENSUALES'!E697</f>
        <v>2.7550193895</v>
      </c>
      <c r="J75" s="22">
        <f>'DATOS MENSUALES'!E698</f>
        <v>1.28207615008</v>
      </c>
      <c r="K75" s="22">
        <f>'DATOS MENSUALES'!E699</f>
        <v>0.30482786256</v>
      </c>
      <c r="L75" s="22">
        <f>'DATOS MENSUALES'!E700</f>
        <v>0.32280270464</v>
      </c>
      <c r="M75" s="22">
        <f>'DATOS MENSUALES'!E701</f>
        <v>0.6851745388</v>
      </c>
      <c r="N75" s="22">
        <f t="shared" si="26"/>
        <v>34.470185579829995</v>
      </c>
      <c r="O75" s="23"/>
      <c r="P75" s="60">
        <f t="shared" si="27"/>
        <v>1.181831055663566E-06</v>
      </c>
      <c r="Q75" s="60">
        <f t="shared" si="28"/>
        <v>91.40755022583568</v>
      </c>
      <c r="R75" s="60">
        <f t="shared" si="29"/>
        <v>713.40163896525</v>
      </c>
      <c r="S75" s="60">
        <f t="shared" si="30"/>
        <v>1.5061696525107563E-05</v>
      </c>
      <c r="T75" s="60">
        <f t="shared" si="31"/>
        <v>-7.949071798061171</v>
      </c>
      <c r="U75" s="60">
        <f t="shared" si="31"/>
        <v>-10.067762541517359</v>
      </c>
      <c r="V75" s="60">
        <f t="shared" si="31"/>
        <v>-0.02798588733197111</v>
      </c>
      <c r="W75" s="60">
        <f t="shared" si="31"/>
        <v>0.0614397190184453</v>
      </c>
      <c r="X75" s="60">
        <f t="shared" si="31"/>
        <v>0.001566485221156511</v>
      </c>
      <c r="Y75" s="60">
        <f t="shared" si="31"/>
        <v>-0.00417714797118677</v>
      </c>
      <c r="Z75" s="60">
        <f t="shared" si="31"/>
        <v>-0.0011973885264894906</v>
      </c>
      <c r="AA75" s="60">
        <f t="shared" si="31"/>
        <v>0.00019801551191099591</v>
      </c>
      <c r="AB75" s="60">
        <f t="shared" si="31"/>
        <v>809.1394656651252</v>
      </c>
    </row>
    <row r="76" spans="1:28" s="24" customFormat="1" ht="12.75">
      <c r="A76" s="21" t="s">
        <v>86</v>
      </c>
      <c r="B76" s="22">
        <f>'DATOS MENSUALES'!E702</f>
        <v>0.4223668642</v>
      </c>
      <c r="C76" s="22">
        <f>'DATOS MENSUALES'!E703</f>
        <v>0.58327731088</v>
      </c>
      <c r="D76" s="22">
        <f>'DATOS MENSUALES'!E704</f>
        <v>0.73126353872</v>
      </c>
      <c r="E76" s="22">
        <f>'DATOS MENSUALES'!E705</f>
        <v>1.22979253026</v>
      </c>
      <c r="F76" s="22">
        <f>'DATOS MENSUALES'!E706</f>
        <v>1.22732112789</v>
      </c>
      <c r="G76" s="22">
        <f>'DATOS MENSUALES'!E707</f>
        <v>2.2752954344</v>
      </c>
      <c r="H76" s="22">
        <f>'DATOS MENSUALES'!E708</f>
        <v>2.12791213566</v>
      </c>
      <c r="I76" s="22">
        <f>'DATOS MENSUALES'!E709</f>
        <v>3.088161362</v>
      </c>
      <c r="J76" s="22">
        <f>'DATOS MENSUALES'!E710</f>
        <v>0.94893437706</v>
      </c>
      <c r="K76" s="22">
        <f>'DATOS MENSUALES'!E711</f>
        <v>0.485034536</v>
      </c>
      <c r="L76" s="22">
        <f>'DATOS MENSUALES'!E712</f>
        <v>0.61644375</v>
      </c>
      <c r="M76" s="22">
        <f>'DATOS MENSUALES'!E713</f>
        <v>0.73351395798</v>
      </c>
      <c r="N76" s="22">
        <f t="shared" si="26"/>
        <v>14.46931692505</v>
      </c>
      <c r="O76" s="23"/>
      <c r="P76" s="60">
        <f t="shared" si="27"/>
        <v>-0.08109064944700477</v>
      </c>
      <c r="Q76" s="60">
        <f t="shared" si="28"/>
        <v>-1.729113325144048</v>
      </c>
      <c r="R76" s="60">
        <f t="shared" si="29"/>
        <v>-7.519021111152127</v>
      </c>
      <c r="S76" s="60">
        <f t="shared" si="30"/>
        <v>-23.808083405952676</v>
      </c>
      <c r="T76" s="60">
        <f t="shared" si="31"/>
        <v>-27.660763376565285</v>
      </c>
      <c r="U76" s="60">
        <f t="shared" si="31"/>
        <v>-1.5596691716936948</v>
      </c>
      <c r="V76" s="60">
        <f t="shared" si="31"/>
        <v>-0.6217370146592556</v>
      </c>
      <c r="W76" s="60">
        <f t="shared" si="31"/>
        <v>0.38540764926185067</v>
      </c>
      <c r="X76" s="60">
        <f t="shared" si="31"/>
        <v>-0.010218804790229965</v>
      </c>
      <c r="Y76" s="60">
        <f t="shared" si="31"/>
        <v>7.030397081545334E-06</v>
      </c>
      <c r="Z76" s="60">
        <f t="shared" si="31"/>
        <v>0.00658677052848051</v>
      </c>
      <c r="AA76" s="60">
        <f t="shared" si="31"/>
        <v>0.0012122321119492749</v>
      </c>
      <c r="AB76" s="60">
        <f t="shared" si="31"/>
        <v>-1219.0329915733194</v>
      </c>
    </row>
    <row r="77" spans="1:28" s="24" customFormat="1" ht="12.75">
      <c r="A77" s="21" t="s">
        <v>87</v>
      </c>
      <c r="B77" s="22">
        <f>'DATOS MENSUALES'!E714</f>
        <v>0.6827243172</v>
      </c>
      <c r="C77" s="22">
        <f>'DATOS MENSUALES'!E715</f>
        <v>0.46860850438</v>
      </c>
      <c r="D77" s="22">
        <f>'DATOS MENSUALES'!E716</f>
        <v>1.9238332246</v>
      </c>
      <c r="E77" s="22">
        <f>'DATOS MENSUALES'!E717</f>
        <v>0.82794711572</v>
      </c>
      <c r="F77" s="22">
        <f>'DATOS MENSUALES'!E718</f>
        <v>0.92479674833</v>
      </c>
      <c r="G77" s="22">
        <f>'DATOS MENSUALES'!E719</f>
        <v>0.70430563827</v>
      </c>
      <c r="H77" s="22">
        <f>'DATOS MENSUALES'!E720</f>
        <v>3.29207320102</v>
      </c>
      <c r="I77" s="22">
        <f>'DATOS MENSUALES'!E721</f>
        <v>2.20060702106</v>
      </c>
      <c r="J77" s="22">
        <f>'DATOS MENSUALES'!E722</f>
        <v>0.42702048704</v>
      </c>
      <c r="K77" s="22">
        <f>'DATOS MENSUALES'!E723</f>
        <v>0.48595161384</v>
      </c>
      <c r="L77" s="22">
        <f>'DATOS MENSUALES'!E724</f>
        <v>0.2543370159</v>
      </c>
      <c r="M77" s="22">
        <f>'DATOS MENSUALES'!E725</f>
        <v>0.3016574587</v>
      </c>
      <c r="N77" s="22">
        <f t="shared" si="26"/>
        <v>12.493862346059998</v>
      </c>
      <c r="O77" s="23"/>
      <c r="P77" s="60">
        <f t="shared" si="27"/>
        <v>-0.0051310576691918726</v>
      </c>
      <c r="Q77" s="60">
        <f t="shared" si="28"/>
        <v>-2.2735494223435313</v>
      </c>
      <c r="R77" s="60">
        <f t="shared" si="29"/>
        <v>-0.45036668280771847</v>
      </c>
      <c r="S77" s="60">
        <f t="shared" si="30"/>
        <v>-35.24352478331811</v>
      </c>
      <c r="T77" s="60">
        <f t="shared" si="31"/>
        <v>-36.81969014138664</v>
      </c>
      <c r="U77" s="60">
        <f t="shared" si="31"/>
        <v>-20.361754569029753</v>
      </c>
      <c r="V77" s="60">
        <f t="shared" si="31"/>
        <v>0.029982722606589036</v>
      </c>
      <c r="W77" s="60">
        <f t="shared" si="31"/>
        <v>-0.004082117836968423</v>
      </c>
      <c r="X77" s="60">
        <f t="shared" si="31"/>
        <v>-0.4034480582425889</v>
      </c>
      <c r="Y77" s="60">
        <f t="shared" si="31"/>
        <v>8.089176090662629E-06</v>
      </c>
      <c r="Z77" s="60">
        <f t="shared" si="31"/>
        <v>-0.005327685978245827</v>
      </c>
      <c r="AA77" s="60">
        <f t="shared" si="31"/>
        <v>-0.034401308919353384</v>
      </c>
      <c r="AB77" s="60">
        <f t="shared" si="31"/>
        <v>-2028.0929726254687</v>
      </c>
    </row>
    <row r="78" spans="1:28" s="24" customFormat="1" ht="12.75">
      <c r="A78" s="21" t="s">
        <v>88</v>
      </c>
      <c r="B78" s="22">
        <f>'DATOS MENSUALES'!E726</f>
        <v>0.52974402052</v>
      </c>
      <c r="C78" s="22">
        <f>'DATOS MENSUALES'!E727</f>
        <v>1.31850842005</v>
      </c>
      <c r="D78" s="22">
        <f>'DATOS MENSUALES'!E728</f>
        <v>3.35759795775</v>
      </c>
      <c r="E78" s="22">
        <f>'DATOS MENSUALES'!E729</f>
        <v>9.49992327054</v>
      </c>
      <c r="F78" s="22">
        <f>'DATOS MENSUALES'!E730</f>
        <v>3.3768915463</v>
      </c>
      <c r="G78" s="22">
        <f>'DATOS MENSUALES'!E731</f>
        <v>6.16402348734</v>
      </c>
      <c r="H78" s="22">
        <f>'DATOS MENSUALES'!E732</f>
        <v>1.20293757558</v>
      </c>
      <c r="I78" s="22">
        <f>'DATOS MENSUALES'!E733</f>
        <v>0.91279949359</v>
      </c>
      <c r="J78" s="22">
        <f>'DATOS MENSUALES'!E734</f>
        <v>0.379590881</v>
      </c>
      <c r="K78" s="22">
        <f>'DATOS MENSUALES'!E735</f>
        <v>0.42611111168</v>
      </c>
      <c r="L78" s="22">
        <f>'DATOS MENSUALES'!E736</f>
        <v>0.26054901972</v>
      </c>
      <c r="M78" s="22">
        <f>'DATOS MENSUALES'!E737</f>
        <v>0.338218714</v>
      </c>
      <c r="N78" s="22">
        <f t="shared" si="26"/>
        <v>27.766895498070003</v>
      </c>
      <c r="O78" s="23"/>
      <c r="P78" s="60">
        <f t="shared" si="27"/>
        <v>-0.03447379549634143</v>
      </c>
      <c r="Q78" s="60">
        <f t="shared" si="28"/>
        <v>-0.10056184808167354</v>
      </c>
      <c r="R78" s="60">
        <f t="shared" si="29"/>
        <v>0.2970710345784946</v>
      </c>
      <c r="S78" s="60">
        <f t="shared" si="30"/>
        <v>156.88217490997425</v>
      </c>
      <c r="T78" s="60">
        <f t="shared" si="31"/>
        <v>-0.669245287420718</v>
      </c>
      <c r="U78" s="60">
        <f t="shared" si="31"/>
        <v>20.324782427915743</v>
      </c>
      <c r="V78" s="60">
        <f t="shared" si="31"/>
        <v>-5.625240861737459</v>
      </c>
      <c r="W78" s="60">
        <f t="shared" si="31"/>
        <v>-3.0336790531921296</v>
      </c>
      <c r="X78" s="60">
        <f t="shared" si="31"/>
        <v>-0.48623102346700287</v>
      </c>
      <c r="Y78" s="60">
        <f t="shared" si="31"/>
        <v>-6.288555525052341E-05</v>
      </c>
      <c r="Z78" s="60">
        <f t="shared" si="31"/>
        <v>-0.004779189587914554</v>
      </c>
      <c r="AA78" s="60">
        <f t="shared" si="31"/>
        <v>-0.024054861579600767</v>
      </c>
      <c r="AB78" s="60">
        <f t="shared" si="31"/>
        <v>17.884116188358067</v>
      </c>
    </row>
    <row r="79" spans="1:28" s="24" customFormat="1" ht="12.75">
      <c r="A79" s="21" t="s">
        <v>89</v>
      </c>
      <c r="B79" s="22">
        <f>'DATOS MENSUALES'!E738</f>
        <v>0.4661257608</v>
      </c>
      <c r="C79" s="22">
        <f>'DATOS MENSUALES'!E739</f>
        <v>0.13872659184</v>
      </c>
      <c r="D79" s="22">
        <f>'DATOS MENSUALES'!E740</f>
        <v>0.1064901794</v>
      </c>
      <c r="E79" s="22">
        <f>'DATOS MENSUALES'!E741</f>
        <v>0.54485168166</v>
      </c>
      <c r="F79" s="22">
        <f>'DATOS MENSUALES'!E742</f>
        <v>0.39085152795</v>
      </c>
      <c r="G79" s="22">
        <f>'DATOS MENSUALES'!E743</f>
        <v>0.56190685467</v>
      </c>
      <c r="H79" s="22">
        <f>'DATOS MENSUALES'!E744</f>
        <v>1.0254763365</v>
      </c>
      <c r="I79" s="22">
        <f>'DATOS MENSUALES'!E745</f>
        <v>1.1069452488</v>
      </c>
      <c r="J79" s="22">
        <f>'DATOS MENSUALES'!E746</f>
        <v>0.83235294126</v>
      </c>
      <c r="K79" s="22">
        <f>'DATOS MENSUALES'!E747</f>
        <v>0.25666666718</v>
      </c>
      <c r="L79" s="22">
        <f>'DATOS MENSUALES'!E748</f>
        <v>0.38045972034</v>
      </c>
      <c r="M79" s="22">
        <f>'DATOS MENSUALES'!E749</f>
        <v>0.500949936</v>
      </c>
      <c r="N79" s="22">
        <f t="shared" si="26"/>
        <v>6.311803446400001</v>
      </c>
      <c r="O79" s="23"/>
      <c r="P79" s="60">
        <f t="shared" si="27"/>
        <v>-0.05889897669000509</v>
      </c>
      <c r="Q79" s="60">
        <f t="shared" si="28"/>
        <v>-4.449855703348911</v>
      </c>
      <c r="R79" s="60">
        <f t="shared" si="29"/>
        <v>-17.25071978221247</v>
      </c>
      <c r="S79" s="60">
        <f t="shared" si="30"/>
        <v>-45.183852391862494</v>
      </c>
      <c r="T79" s="60">
        <f t="shared" si="31"/>
        <v>-57.545778701473516</v>
      </c>
      <c r="U79" s="60">
        <f t="shared" si="31"/>
        <v>-23.716207303689526</v>
      </c>
      <c r="V79" s="60">
        <f t="shared" si="31"/>
        <v>-7.482764988189737</v>
      </c>
      <c r="W79" s="60">
        <f aca="true" t="shared" si="32" ref="W79:AB82">(I79-I$6)^3</f>
        <v>-1.9694867757754422</v>
      </c>
      <c r="X79" s="60">
        <f t="shared" si="32"/>
        <v>-0.03712096157817378</v>
      </c>
      <c r="Y79" s="60">
        <f t="shared" si="32"/>
        <v>-0.009156994874458344</v>
      </c>
      <c r="Z79" s="60">
        <f t="shared" si="32"/>
        <v>-0.00011430796307957132</v>
      </c>
      <c r="AA79" s="60">
        <f t="shared" si="32"/>
        <v>-0.001997439454439431</v>
      </c>
      <c r="AB79" s="60">
        <f t="shared" si="32"/>
        <v>-6687.161124841427</v>
      </c>
    </row>
    <row r="80" spans="1:28" s="24" customFormat="1" ht="12.75">
      <c r="A80" s="21" t="s">
        <v>90</v>
      </c>
      <c r="B80" s="22">
        <f>'DATOS MENSUALES'!E750</f>
        <v>0.530096358</v>
      </c>
      <c r="C80" s="22">
        <f>'DATOS MENSUALES'!E751</f>
        <v>1.54260416326</v>
      </c>
      <c r="D80" s="22">
        <f>'DATOS MENSUALES'!E752</f>
        <v>2.5001622567</v>
      </c>
      <c r="E80" s="22">
        <f>'DATOS MENSUALES'!E753</f>
        <v>9.37313814</v>
      </c>
      <c r="F80" s="22">
        <f>'DATOS MENSUALES'!E754</f>
        <v>2.23041094523</v>
      </c>
      <c r="G80" s="22">
        <f>'DATOS MENSUALES'!E755</f>
        <v>2.82238713736</v>
      </c>
      <c r="H80" s="22">
        <f>'DATOS MENSUALES'!E756</f>
        <v>2.575273725</v>
      </c>
      <c r="I80" s="22">
        <f>'DATOS MENSUALES'!E757</f>
        <v>2.58881295082</v>
      </c>
      <c r="J80" s="22">
        <f>'DATOS MENSUALES'!E758</f>
        <v>0.55474753132</v>
      </c>
      <c r="K80" s="22">
        <f>'DATOS MENSUALES'!E759</f>
        <v>0.26006818796</v>
      </c>
      <c r="L80" s="22">
        <f>'DATOS MENSUALES'!E760</f>
        <v>0.36739130376</v>
      </c>
      <c r="M80" s="22">
        <f>'DATOS MENSUALES'!E761</f>
        <v>0.56798478433</v>
      </c>
      <c r="N80" s="22">
        <f t="shared" si="26"/>
        <v>25.913077483739997</v>
      </c>
      <c r="O80" s="23"/>
      <c r="P80" s="60">
        <f t="shared" si="27"/>
        <v>-0.034361954098476706</v>
      </c>
      <c r="Q80" s="60">
        <f t="shared" si="28"/>
        <v>-0.013985467968844034</v>
      </c>
      <c r="R80" s="60">
        <f t="shared" si="29"/>
        <v>-0.00687943333128399</v>
      </c>
      <c r="S80" s="60">
        <f t="shared" si="30"/>
        <v>146.0763968410983</v>
      </c>
      <c r="T80" s="60">
        <f aca="true" t="shared" si="33" ref="T80:V83">(F80-F$6)^3</f>
        <v>-8.256933769012361</v>
      </c>
      <c r="U80" s="60">
        <f t="shared" si="33"/>
        <v>-0.22990061658571895</v>
      </c>
      <c r="V80" s="60">
        <f t="shared" si="33"/>
        <v>-0.06699063557525321</v>
      </c>
      <c r="W80" s="60">
        <f t="shared" si="32"/>
        <v>0.011912790974489157</v>
      </c>
      <c r="X80" s="60">
        <f t="shared" si="32"/>
        <v>-0.22831235656585563</v>
      </c>
      <c r="Y80" s="60">
        <f t="shared" si="32"/>
        <v>-0.008717571874282747</v>
      </c>
      <c r="Z80" s="60">
        <f t="shared" si="32"/>
        <v>-0.0002337462116109156</v>
      </c>
      <c r="AA80" s="60">
        <f t="shared" si="32"/>
        <v>-0.0002043725399057385</v>
      </c>
      <c r="AB80" s="60">
        <f t="shared" si="32"/>
        <v>0.4412101797104157</v>
      </c>
    </row>
    <row r="81" spans="1:28" s="24" customFormat="1" ht="12.75">
      <c r="A81" s="21" t="s">
        <v>91</v>
      </c>
      <c r="B81" s="22">
        <f>'DATOS MENSUALES'!E762</f>
        <v>0.55134774471</v>
      </c>
      <c r="C81" s="22">
        <f>'DATOS MENSUALES'!E763</f>
        <v>1.09173663408</v>
      </c>
      <c r="D81" s="22">
        <f>'DATOS MENSUALES'!E764</f>
        <v>2.90036423859</v>
      </c>
      <c r="E81" s="22">
        <f>'DATOS MENSUALES'!E765</f>
        <v>3.10679130816</v>
      </c>
      <c r="F81" s="22">
        <f>'DATOS MENSUALES'!E766</f>
        <v>2.19622020416</v>
      </c>
      <c r="G81" s="22">
        <f>'DATOS MENSUALES'!E767</f>
        <v>2.8194163897</v>
      </c>
      <c r="H81" s="22">
        <f>'DATOS MENSUALES'!E768</f>
        <v>2.64279549456</v>
      </c>
      <c r="I81" s="22">
        <f>'DATOS MENSUALES'!E769</f>
        <v>4.5329379445</v>
      </c>
      <c r="J81" s="22">
        <f>'DATOS MENSUALES'!E770</f>
        <v>0.46475</v>
      </c>
      <c r="K81" s="22">
        <f>'DATOS MENSUALES'!E771</f>
        <v>0.03415990728</v>
      </c>
      <c r="L81" s="22">
        <f>'DATOS MENSUALES'!E772</f>
        <v>0.34601941728</v>
      </c>
      <c r="M81" s="22">
        <f>'DATOS MENSUALES'!E773</f>
        <v>0.19298044771</v>
      </c>
      <c r="N81" s="22">
        <f t="shared" si="26"/>
        <v>20.87951973073</v>
      </c>
      <c r="O81" s="23"/>
      <c r="P81" s="60">
        <f t="shared" si="27"/>
        <v>-0.028054375482341215</v>
      </c>
      <c r="Q81" s="60">
        <f t="shared" si="28"/>
        <v>-0.3310842629937931</v>
      </c>
      <c r="R81" s="60">
        <f t="shared" si="29"/>
        <v>0.00926278557171913</v>
      </c>
      <c r="S81" s="60">
        <f t="shared" si="30"/>
        <v>-0.9993734931202429</v>
      </c>
      <c r="T81" s="60">
        <f t="shared" si="33"/>
        <v>-8.683089363148051</v>
      </c>
      <c r="U81" s="60">
        <f t="shared" si="33"/>
        <v>-0.23326148464658353</v>
      </c>
      <c r="V81" s="60">
        <f t="shared" si="33"/>
        <v>-0.038825332262272555</v>
      </c>
      <c r="W81" s="60">
        <f t="shared" si="32"/>
        <v>10.253838742110037</v>
      </c>
      <c r="X81" s="60">
        <f t="shared" si="32"/>
        <v>-0.3447491164717085</v>
      </c>
      <c r="Y81" s="60">
        <f t="shared" si="32"/>
        <v>-0.08046360126588614</v>
      </c>
      <c r="Z81" s="60">
        <f t="shared" si="32"/>
        <v>-0.0005712085615265588</v>
      </c>
      <c r="AA81" s="60">
        <f t="shared" si="32"/>
        <v>-0.08169441705710503</v>
      </c>
      <c r="AB81" s="60">
        <f t="shared" si="32"/>
        <v>-77.97874724879492</v>
      </c>
    </row>
    <row r="82" spans="1:28" s="24" customFormat="1" ht="12.75">
      <c r="A82" s="21" t="s">
        <v>92</v>
      </c>
      <c r="B82" s="22">
        <f>'DATOS MENSUALES'!E774</f>
        <v>0.59013424148</v>
      </c>
      <c r="C82" s="22">
        <f>'DATOS MENSUALES'!E775</f>
        <v>0.48306831804</v>
      </c>
      <c r="D82" s="22">
        <f>'DATOS MENSUALES'!E776</f>
        <v>0.670208728</v>
      </c>
      <c r="E82" s="22">
        <f>'DATOS MENSUALES'!E777</f>
        <v>0.31236492413</v>
      </c>
      <c r="F82" s="22">
        <f>'DATOS MENSUALES'!E778</f>
        <v>0.60219530745</v>
      </c>
      <c r="G82" s="22">
        <f>'DATOS MENSUALES'!E779</f>
        <v>1.09842530576</v>
      </c>
      <c r="H82" s="22">
        <f>'DATOS MENSUALES'!E780</f>
        <v>1.21060956871</v>
      </c>
      <c r="I82" s="22">
        <f>'DATOS MENSUALES'!E781</f>
        <v>0.86818836528</v>
      </c>
      <c r="J82" s="22">
        <f>'DATOS MENSUALES'!E782</f>
        <v>0.28463754597</v>
      </c>
      <c r="K82" s="22">
        <f>'DATOS MENSUALES'!E783</f>
        <v>0.1581661896</v>
      </c>
      <c r="L82" s="22">
        <f>'DATOS MENSUALES'!E784</f>
        <v>0.35633898288</v>
      </c>
      <c r="M82" s="22">
        <f>'DATOS MENSUALES'!E785</f>
        <v>0.19130671543</v>
      </c>
      <c r="N82" s="22">
        <f>SUM(B82:M82)</f>
        <v>6.82564419273</v>
      </c>
      <c r="O82" s="23"/>
      <c r="P82" s="60">
        <f t="shared" si="27"/>
        <v>-0.018624131627729856</v>
      </c>
      <c r="Q82" s="60">
        <f t="shared" si="28"/>
        <v>-2.1993667733288134</v>
      </c>
      <c r="R82" s="60">
        <f t="shared" si="29"/>
        <v>-8.244146557127193</v>
      </c>
      <c r="S82" s="60">
        <f t="shared" si="30"/>
        <v>-54.62188329820323</v>
      </c>
      <c r="T82" s="60">
        <f t="shared" si="33"/>
        <v>-48.603211205547765</v>
      </c>
      <c r="U82" s="60">
        <f t="shared" si="33"/>
        <v>-12.756579369065205</v>
      </c>
      <c r="V82" s="60">
        <f t="shared" si="33"/>
        <v>-5.552755763743642</v>
      </c>
      <c r="W82" s="60">
        <f t="shared" si="32"/>
        <v>-3.3228751061071105</v>
      </c>
      <c r="X82" s="60">
        <f t="shared" si="32"/>
        <v>-0.6844973515148975</v>
      </c>
      <c r="Y82" s="60">
        <f t="shared" si="32"/>
        <v>-0.02913605149705477</v>
      </c>
      <c r="Z82" s="60">
        <f t="shared" si="32"/>
        <v>-0.00038348691482778985</v>
      </c>
      <c r="AA82" s="60">
        <f t="shared" si="32"/>
        <v>-0.08264343912747063</v>
      </c>
      <c r="AB82" s="60">
        <f t="shared" si="32"/>
        <v>-6154.792776691419</v>
      </c>
    </row>
    <row r="83" spans="1:28" s="24" customFormat="1" ht="12.75">
      <c r="A83" s="21" t="s">
        <v>93</v>
      </c>
      <c r="B83" s="22">
        <f>'DATOS MENSUALES'!E786</f>
        <v>0.56673233035</v>
      </c>
      <c r="C83" s="22">
        <f>'DATOS MENSUALES'!E787</f>
        <v>0.6934459455</v>
      </c>
      <c r="D83" s="22">
        <f>'DATOS MENSUALES'!E788</f>
        <v>1.2223314987</v>
      </c>
      <c r="E83" s="22">
        <f>'DATOS MENSUALES'!E789</f>
        <v>0.8567624619</v>
      </c>
      <c r="F83" s="22">
        <f>'DATOS MENSUALES'!E790</f>
        <v>0.6685961184</v>
      </c>
      <c r="G83" s="22">
        <f>'DATOS MENSUALES'!E791</f>
        <v>3.03976012032</v>
      </c>
      <c r="H83" s="22">
        <f>'DATOS MENSUALES'!E792</f>
        <v>1.95956004213</v>
      </c>
      <c r="I83" s="22">
        <f>'DATOS MENSUALES'!E793</f>
        <v>0.8395211046</v>
      </c>
      <c r="J83" s="22">
        <f>'DATOS MENSUALES'!E794</f>
        <v>0.71295673188</v>
      </c>
      <c r="K83" s="22">
        <f>'DATOS MENSUALES'!E795</f>
        <v>0.34849545311</v>
      </c>
      <c r="L83" s="22">
        <f>'DATOS MENSUALES'!E796</f>
        <v>0.24283419867</v>
      </c>
      <c r="M83" s="22">
        <f>'DATOS MENSUALES'!E797</f>
        <v>0.348202494</v>
      </c>
      <c r="N83" s="22">
        <f>SUM(B83:M83)</f>
        <v>11.499198499560002</v>
      </c>
      <c r="O83" s="23"/>
      <c r="P83" s="60">
        <f t="shared" si="27"/>
        <v>-0.024005201509267535</v>
      </c>
      <c r="Q83" s="60">
        <f t="shared" si="28"/>
        <v>-1.2953463348952068</v>
      </c>
      <c r="R83" s="60">
        <f t="shared" si="29"/>
        <v>-3.163699649884321</v>
      </c>
      <c r="S83" s="60">
        <f t="shared" si="30"/>
        <v>-34.322420520509745</v>
      </c>
      <c r="T83" s="60">
        <f t="shared" si="33"/>
        <v>-45.9981855549189</v>
      </c>
      <c r="U83" s="60">
        <f t="shared" si="33"/>
        <v>-0.0617382150892095</v>
      </c>
      <c r="V83" s="60">
        <f t="shared" si="33"/>
        <v>-1.0669913509849192</v>
      </c>
      <c r="W83" s="60">
        <f aca="true" t="shared" si="34" ref="W83:AB83">(I83-I$6)^3</f>
        <v>-3.5180841559991656</v>
      </c>
      <c r="X83" s="60">
        <f t="shared" si="34"/>
        <v>-0.0929480583899767</v>
      </c>
      <c r="Y83" s="60">
        <f t="shared" si="34"/>
        <v>-0.001617356901594021</v>
      </c>
      <c r="Z83" s="60">
        <f t="shared" si="34"/>
        <v>-0.006451187414546254</v>
      </c>
      <c r="AA83" s="60">
        <f t="shared" si="34"/>
        <v>-0.021644338406463202</v>
      </c>
      <c r="AB83" s="60">
        <f t="shared" si="34"/>
        <v>-2544.751142602331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79.12265114817514</v>
      </c>
      <c r="Q84" s="61">
        <f t="shared" si="35"/>
        <v>560.0324913215675</v>
      </c>
      <c r="R84" s="61">
        <f t="shared" si="35"/>
        <v>1564.4384540902252</v>
      </c>
      <c r="S84" s="61">
        <f t="shared" si="35"/>
        <v>8057.516055418069</v>
      </c>
      <c r="T84" s="61">
        <f t="shared" si="35"/>
        <v>24840.883376094913</v>
      </c>
      <c r="U84" s="61">
        <f t="shared" si="35"/>
        <v>11846.358999210563</v>
      </c>
      <c r="V84" s="61">
        <f t="shared" si="35"/>
        <v>5847.094264726273</v>
      </c>
      <c r="W84" s="61">
        <f t="shared" si="35"/>
        <v>881.2901791316987</v>
      </c>
      <c r="X84" s="61">
        <f t="shared" si="35"/>
        <v>66.22719072283877</v>
      </c>
      <c r="Y84" s="61">
        <f t="shared" si="35"/>
        <v>1.6144400909365908</v>
      </c>
      <c r="Z84" s="61">
        <f t="shared" si="35"/>
        <v>0.864265543365594</v>
      </c>
      <c r="AA84" s="61">
        <f t="shared" si="35"/>
        <v>12.652449961070928</v>
      </c>
      <c r="AB84" s="61">
        <f t="shared" si="35"/>
        <v>260380.82983925348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456 - Río Aguisejo desde límite LIC "Sierra de Ayllón" en Santibañez de Ayllón hasta Ayllón y ríos Cobos y Villacortilla.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0.03999999986</v>
      </c>
      <c r="C4" s="1">
        <f t="shared" si="0"/>
        <v>0.13872659184</v>
      </c>
      <c r="D4" s="1">
        <f t="shared" si="0"/>
        <v>0.1064901794</v>
      </c>
      <c r="E4" s="1">
        <f t="shared" si="0"/>
        <v>0.31236492413</v>
      </c>
      <c r="F4" s="1">
        <f t="shared" si="0"/>
        <v>0.39085152795</v>
      </c>
      <c r="G4" s="1">
        <f t="shared" si="0"/>
        <v>0.47772819392</v>
      </c>
      <c r="H4" s="1">
        <f t="shared" si="0"/>
        <v>0.17786457136</v>
      </c>
      <c r="I4" s="1">
        <f t="shared" si="0"/>
        <v>0.40049356932</v>
      </c>
      <c r="J4" s="1">
        <f t="shared" si="0"/>
        <v>0.001</v>
      </c>
      <c r="K4" s="1">
        <f t="shared" si="0"/>
        <v>0.001</v>
      </c>
      <c r="L4" s="1">
        <f t="shared" si="0"/>
        <v>0.001</v>
      </c>
      <c r="M4" s="1">
        <f t="shared" si="0"/>
        <v>0.001</v>
      </c>
      <c r="N4" s="1">
        <f>MIN(N18:N43)</f>
        <v>6.311803446400001</v>
      </c>
    </row>
    <row r="5" spans="1:14" ht="12.75">
      <c r="A5" s="13" t="s">
        <v>94</v>
      </c>
      <c r="B5" s="1">
        <f aca="true" t="shared" si="1" ref="B5:M5">MAX(B18:B43)</f>
        <v>0.99921169732</v>
      </c>
      <c r="C5" s="1">
        <f t="shared" si="1"/>
        <v>6.28818120336</v>
      </c>
      <c r="D5" s="1">
        <f t="shared" si="1"/>
        <v>11.6256966072</v>
      </c>
      <c r="E5" s="1">
        <f t="shared" si="1"/>
        <v>9.49992327054</v>
      </c>
      <c r="F5" s="1">
        <f t="shared" si="1"/>
        <v>6.0774812017</v>
      </c>
      <c r="G5" s="1">
        <f t="shared" si="1"/>
        <v>6.16402348734</v>
      </c>
      <c r="H5" s="1">
        <f t="shared" si="1"/>
        <v>5.51407025904</v>
      </c>
      <c r="I5" s="1">
        <f t="shared" si="1"/>
        <v>4.96084011094</v>
      </c>
      <c r="J5" s="1">
        <f t="shared" si="1"/>
        <v>3.613683276</v>
      </c>
      <c r="K5" s="1">
        <f t="shared" si="1"/>
        <v>0.74780493466</v>
      </c>
      <c r="L5" s="1">
        <f t="shared" si="1"/>
        <v>1.18763643063</v>
      </c>
      <c r="M5" s="1">
        <f t="shared" si="1"/>
        <v>0.73351395798</v>
      </c>
      <c r="N5" s="1">
        <f>MAX(N18:N43)</f>
        <v>34.470185579829995</v>
      </c>
    </row>
    <row r="6" spans="1:14" ht="12.75">
      <c r="A6" s="13" t="s">
        <v>16</v>
      </c>
      <c r="B6" s="1">
        <f aca="true" t="shared" si="2" ref="B6:M6">AVERAGE(B18:B43)</f>
        <v>0.5223312966123077</v>
      </c>
      <c r="C6" s="1">
        <f t="shared" si="2"/>
        <v>1.062947949486154</v>
      </c>
      <c r="D6" s="1">
        <f t="shared" si="2"/>
        <v>2.1313443366784615</v>
      </c>
      <c r="E6" s="1">
        <f t="shared" si="2"/>
        <v>2.614995491195</v>
      </c>
      <c r="F6" s="1">
        <f t="shared" si="2"/>
        <v>1.811416430791154</v>
      </c>
      <c r="G6" s="1">
        <f t="shared" si="2"/>
        <v>1.795539702480769</v>
      </c>
      <c r="H6" s="1">
        <f t="shared" si="2"/>
        <v>2.3479043008803844</v>
      </c>
      <c r="I6" s="1">
        <f t="shared" si="2"/>
        <v>2.0376348306226926</v>
      </c>
      <c r="J6" s="1">
        <f t="shared" si="2"/>
        <v>0.8245275233153844</v>
      </c>
      <c r="K6" s="1">
        <f t="shared" si="2"/>
        <v>0.31915489520692303</v>
      </c>
      <c r="L6" s="1">
        <f t="shared" si="2"/>
        <v>0.31329312570346146</v>
      </c>
      <c r="M6" s="1">
        <f t="shared" si="2"/>
        <v>0.3442627133026923</v>
      </c>
      <c r="N6" s="1">
        <f>SUM(B6:M6)</f>
        <v>16.125352596275384</v>
      </c>
    </row>
    <row r="7" spans="1:14" ht="12.75">
      <c r="A7" s="13" t="s">
        <v>17</v>
      </c>
      <c r="B7" s="1">
        <f aca="true" t="shared" si="3" ref="B7:M7">PERCENTILE(B18:B43,0.1)</f>
        <v>0.229711744835</v>
      </c>
      <c r="C7" s="1">
        <f t="shared" si="3"/>
        <v>0.24404446834</v>
      </c>
      <c r="D7" s="1">
        <f t="shared" si="3"/>
        <v>0.4580877251</v>
      </c>
      <c r="E7" s="1">
        <f t="shared" si="3"/>
        <v>0.53923592997</v>
      </c>
      <c r="F7" s="1">
        <f t="shared" si="3"/>
        <v>0.63043547434</v>
      </c>
      <c r="G7" s="1">
        <f t="shared" si="3"/>
        <v>0.691064430715</v>
      </c>
      <c r="H7" s="1">
        <f t="shared" si="3"/>
        <v>0.780558569475</v>
      </c>
      <c r="I7" s="1">
        <f t="shared" si="3"/>
        <v>0.75373423206</v>
      </c>
      <c r="J7" s="1">
        <f t="shared" si="3"/>
        <v>0.28233066396</v>
      </c>
      <c r="K7" s="1">
        <f t="shared" si="3"/>
        <v>0.08207995376999999</v>
      </c>
      <c r="L7" s="1">
        <f t="shared" si="3"/>
        <v>0.055539285534999996</v>
      </c>
      <c r="M7" s="1">
        <f t="shared" si="3"/>
        <v>0.09899876089500001</v>
      </c>
      <c r="N7" s="1">
        <f>PERCENTILE(N18:N43,0.1)</f>
        <v>8.01017949512</v>
      </c>
    </row>
    <row r="8" spans="1:14" ht="12.75">
      <c r="A8" s="13" t="s">
        <v>18</v>
      </c>
      <c r="B8" s="1">
        <f aca="true" t="shared" si="4" ref="B8:M8">PERCENTILE(B18:B43,0.25)</f>
        <v>0.37477819782</v>
      </c>
      <c r="C8" s="1">
        <f t="shared" si="4"/>
        <v>0.472223457795</v>
      </c>
      <c r="D8" s="1">
        <f t="shared" si="4"/>
        <v>0.70240433018</v>
      </c>
      <c r="E8" s="1">
        <f t="shared" si="4"/>
        <v>0.7902654064175</v>
      </c>
      <c r="F8" s="1">
        <f t="shared" si="4"/>
        <v>0.7531793186425</v>
      </c>
      <c r="G8" s="1">
        <f t="shared" si="4"/>
        <v>0.7382600371875</v>
      </c>
      <c r="H8" s="1">
        <f t="shared" si="4"/>
        <v>1.1739130492949998</v>
      </c>
      <c r="I8" s="1">
        <f t="shared" si="4"/>
        <v>0.8793411473575</v>
      </c>
      <c r="J8" s="1">
        <f t="shared" si="4"/>
        <v>0.39144828250999997</v>
      </c>
      <c r="K8" s="1">
        <f t="shared" si="4"/>
        <v>0.23159302737499998</v>
      </c>
      <c r="L8" s="1">
        <f t="shared" si="4"/>
        <v>0.21700206054</v>
      </c>
      <c r="M8" s="1">
        <f t="shared" si="4"/>
        <v>0.199288408395</v>
      </c>
      <c r="N8" s="1">
        <f>PERCENTILE(N18:N43,0.25)</f>
        <v>11.393394748349998</v>
      </c>
    </row>
    <row r="9" spans="1:14" ht="12.75">
      <c r="A9" s="13" t="s">
        <v>19</v>
      </c>
      <c r="B9" s="1">
        <f aca="true" t="shared" si="5" ref="B9:M9">PERCENTILE(B18:B43,0.5)</f>
        <v>0.5299201892600001</v>
      </c>
      <c r="C9" s="1">
        <f t="shared" si="5"/>
        <v>0.704870220215</v>
      </c>
      <c r="D9" s="1">
        <f t="shared" si="5"/>
        <v>1.2711468372299999</v>
      </c>
      <c r="E9" s="1">
        <f t="shared" si="5"/>
        <v>1.42426431196</v>
      </c>
      <c r="F9" s="1">
        <f t="shared" si="5"/>
        <v>1.706607130125</v>
      </c>
      <c r="G9" s="1">
        <f t="shared" si="5"/>
        <v>1.3234325624099998</v>
      </c>
      <c r="H9" s="1">
        <f t="shared" si="5"/>
        <v>2.35159293033</v>
      </c>
      <c r="I9" s="1">
        <f t="shared" si="5"/>
        <v>1.9455124761300002</v>
      </c>
      <c r="J9" s="1">
        <f t="shared" si="5"/>
        <v>0.69200621444</v>
      </c>
      <c r="K9" s="1">
        <f t="shared" si="5"/>
        <v>0.30724946906</v>
      </c>
      <c r="L9" s="1">
        <f t="shared" si="5"/>
        <v>0.25744301781</v>
      </c>
      <c r="M9" s="1">
        <f t="shared" si="5"/>
        <v>0.343210604</v>
      </c>
      <c r="N9" s="1">
        <f>PERCENTILE(N18:N43,0.5)</f>
        <v>14.534278469764999</v>
      </c>
    </row>
    <row r="10" spans="1:14" ht="12.75">
      <c r="A10" s="13" t="s">
        <v>20</v>
      </c>
      <c r="B10" s="1">
        <f aca="true" t="shared" si="6" ref="B10:M10">PERCENTILE(B18:B43,0.75)</f>
        <v>0.67814368692</v>
      </c>
      <c r="C10" s="1">
        <f t="shared" si="6"/>
        <v>1.134918251075</v>
      </c>
      <c r="D10" s="1">
        <f t="shared" si="6"/>
        <v>2.8439734267125</v>
      </c>
      <c r="E10" s="1">
        <f t="shared" si="6"/>
        <v>3.0266438252250003</v>
      </c>
      <c r="F10" s="1">
        <f t="shared" si="6"/>
        <v>2.24949018605</v>
      </c>
      <c r="G10" s="1">
        <f t="shared" si="6"/>
        <v>2.2675991013</v>
      </c>
      <c r="H10" s="1">
        <f t="shared" si="6"/>
        <v>3.27627664161</v>
      </c>
      <c r="I10" s="1">
        <f t="shared" si="6"/>
        <v>3.004875868875</v>
      </c>
      <c r="J10" s="1">
        <f t="shared" si="6"/>
        <v>1.033866591165</v>
      </c>
      <c r="K10" s="1">
        <f t="shared" si="6"/>
        <v>0.47391032461500004</v>
      </c>
      <c r="L10" s="1">
        <f t="shared" si="6"/>
        <v>0.36929740575000003</v>
      </c>
      <c r="M10" s="1">
        <f t="shared" si="6"/>
        <v>0.49337782164000005</v>
      </c>
      <c r="N10" s="1">
        <f>PERCENTILE(N18:N43,0.75)</f>
        <v>20.543171339925</v>
      </c>
    </row>
    <row r="11" spans="1:14" ht="12.75">
      <c r="A11" s="13" t="s">
        <v>21</v>
      </c>
      <c r="B11" s="1">
        <f aca="true" t="shared" si="7" ref="B11:M11">PERCENTILE(B18:B43,0.9)</f>
        <v>0.86725244524</v>
      </c>
      <c r="C11" s="1">
        <f t="shared" si="7"/>
        <v>1.86099485459</v>
      </c>
      <c r="D11" s="1">
        <f t="shared" si="7"/>
        <v>3.43023243732</v>
      </c>
      <c r="E11" s="1">
        <f t="shared" si="7"/>
        <v>7.80465320487</v>
      </c>
      <c r="F11" s="1">
        <f t="shared" si="7"/>
        <v>3.31318821353</v>
      </c>
      <c r="G11" s="1">
        <f t="shared" si="7"/>
        <v>2.93107362884</v>
      </c>
      <c r="H11" s="1">
        <f t="shared" si="7"/>
        <v>4.306007809785</v>
      </c>
      <c r="I11" s="1">
        <f t="shared" si="7"/>
        <v>3.2765226314199998</v>
      </c>
      <c r="J11" s="1">
        <f t="shared" si="7"/>
        <v>1.53935956659</v>
      </c>
      <c r="K11" s="1">
        <f t="shared" si="7"/>
        <v>0.504608457455</v>
      </c>
      <c r="L11" s="1">
        <f t="shared" si="7"/>
        <v>0.5518190705499999</v>
      </c>
      <c r="M11" s="1">
        <f t="shared" si="7"/>
        <v>0.5716864847950001</v>
      </c>
      <c r="N11" s="1">
        <f>PERCENTILE(N18:N43,0.9)</f>
        <v>25.668900260235</v>
      </c>
    </row>
    <row r="12" spans="1:14" ht="12.75">
      <c r="A12" s="13" t="s">
        <v>25</v>
      </c>
      <c r="B12" s="1">
        <f aca="true" t="shared" si="8" ref="B12:M12">STDEV(B18:B43)</f>
        <v>0.2517268480840165</v>
      </c>
      <c r="C12" s="1">
        <f t="shared" si="8"/>
        <v>1.236936410773736</v>
      </c>
      <c r="D12" s="1">
        <f t="shared" si="8"/>
        <v>2.331804809524917</v>
      </c>
      <c r="E12" s="1">
        <f t="shared" si="8"/>
        <v>2.8284884775372467</v>
      </c>
      <c r="F12" s="1">
        <f t="shared" si="8"/>
        <v>1.2896926169501137</v>
      </c>
      <c r="G12" s="1">
        <f t="shared" si="8"/>
        <v>1.4396348890046042</v>
      </c>
      <c r="H12" s="1">
        <f t="shared" si="8"/>
        <v>1.4667776883020718</v>
      </c>
      <c r="I12" s="1">
        <f t="shared" si="8"/>
        <v>1.2489299422818134</v>
      </c>
      <c r="J12" s="1">
        <f t="shared" si="8"/>
        <v>0.7301343333692877</v>
      </c>
      <c r="K12" s="1">
        <f t="shared" si="8"/>
        <v>0.18235740560809569</v>
      </c>
      <c r="L12" s="1">
        <f t="shared" si="8"/>
        <v>0.237052738685953</v>
      </c>
      <c r="M12" s="1">
        <f t="shared" si="8"/>
        <v>0.19006763647674985</v>
      </c>
      <c r="N12" s="1">
        <f>STDEV(N18:N43)</f>
        <v>7.135508561561086</v>
      </c>
    </row>
    <row r="13" spans="1:14" ht="12.75">
      <c r="A13" s="13" t="s">
        <v>127</v>
      </c>
      <c r="B13" s="1">
        <f>ROUND(B12/B6,2)</f>
        <v>0.48</v>
      </c>
      <c r="C13" s="1">
        <f aca="true" t="shared" si="9" ref="C13:N13">ROUND(C12/C6,2)</f>
        <v>1.16</v>
      </c>
      <c r="D13" s="1">
        <f t="shared" si="9"/>
        <v>1.09</v>
      </c>
      <c r="E13" s="1">
        <f t="shared" si="9"/>
        <v>1.08</v>
      </c>
      <c r="F13" s="1">
        <f t="shared" si="9"/>
        <v>0.71</v>
      </c>
      <c r="G13" s="1">
        <f t="shared" si="9"/>
        <v>0.8</v>
      </c>
      <c r="H13" s="1">
        <f t="shared" si="9"/>
        <v>0.62</v>
      </c>
      <c r="I13" s="1">
        <f t="shared" si="9"/>
        <v>0.61</v>
      </c>
      <c r="J13" s="1">
        <f t="shared" si="9"/>
        <v>0.89</v>
      </c>
      <c r="K13" s="1">
        <f t="shared" si="9"/>
        <v>0.57</v>
      </c>
      <c r="L13" s="1">
        <f t="shared" si="9"/>
        <v>0.76</v>
      </c>
      <c r="M13" s="1">
        <f t="shared" si="9"/>
        <v>0.55</v>
      </c>
      <c r="N13" s="1">
        <f t="shared" si="9"/>
        <v>0.44</v>
      </c>
    </row>
    <row r="14" spans="1:14" ht="12.75">
      <c r="A14" s="13" t="s">
        <v>126</v>
      </c>
      <c r="B14" s="53">
        <f>26*P44/(25*24*B12^3)</f>
        <v>0.052983264016505494</v>
      </c>
      <c r="C14" s="53">
        <f aca="true" t="shared" si="10" ref="C14:N14">26*Q44/(25*24*C12^3)</f>
        <v>3.3368862123212426</v>
      </c>
      <c r="D14" s="53">
        <f t="shared" si="10"/>
        <v>2.8918292343069454</v>
      </c>
      <c r="E14" s="53">
        <f t="shared" si="10"/>
        <v>1.6413972278683595</v>
      </c>
      <c r="F14" s="53">
        <f t="shared" si="10"/>
        <v>1.5538899400978248</v>
      </c>
      <c r="G14" s="53">
        <f t="shared" si="10"/>
        <v>1.950453000341346</v>
      </c>
      <c r="H14" s="53">
        <f t="shared" si="10"/>
        <v>0.44830842448396996</v>
      </c>
      <c r="I14" s="53">
        <f t="shared" si="10"/>
        <v>0.6447163227237838</v>
      </c>
      <c r="J14" s="53">
        <f t="shared" si="10"/>
        <v>2.4194101965937036</v>
      </c>
      <c r="K14" s="53">
        <f t="shared" si="10"/>
        <v>0.11847885791905516</v>
      </c>
      <c r="L14" s="53">
        <f t="shared" si="10"/>
        <v>2.0136598049998913</v>
      </c>
      <c r="M14" s="53">
        <f t="shared" si="10"/>
        <v>0.18990744090516246</v>
      </c>
      <c r="N14" s="53">
        <f t="shared" si="10"/>
        <v>0.772955690382985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-0.1352437753080117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0.66440179608</v>
      </c>
      <c r="C18" s="1">
        <f>'DATOS MENSUALES'!E487</f>
        <v>0.71629449493</v>
      </c>
      <c r="D18" s="1">
        <f>'DATOS MENSUALES'!E488</f>
        <v>0.77552013474</v>
      </c>
      <c r="E18" s="1">
        <f>'DATOS MENSUALES'!E489</f>
        <v>0.77770483665</v>
      </c>
      <c r="F18" s="1">
        <f>'DATOS MENSUALES'!E490</f>
        <v>1.0295685286</v>
      </c>
      <c r="G18" s="1">
        <f>'DATOS MENSUALES'!E491</f>
        <v>1.88842105244</v>
      </c>
      <c r="H18" s="1">
        <f>'DATOS MENSUALES'!E492</f>
        <v>4.4578477944</v>
      </c>
      <c r="I18" s="1">
        <f>'DATOS MENSUALES'!E493</f>
        <v>3.13624482286</v>
      </c>
      <c r="J18" s="1">
        <f>'DATOS MENSUALES'!E494</f>
        <v>1.49757621806</v>
      </c>
      <c r="K18" s="1">
        <f>'DATOS MENSUALES'!E495</f>
        <v>0.50232724877</v>
      </c>
      <c r="L18" s="1">
        <f>'DATOS MENSUALES'!E496</f>
        <v>1.18763643063</v>
      </c>
      <c r="M18" s="1">
        <f>'DATOS MENSUALES'!E497</f>
        <v>0.57538818526</v>
      </c>
      <c r="N18" s="1">
        <f aca="true" t="shared" si="11" ref="N18:N41">SUM(B18:M18)</f>
        <v>17.20893154342</v>
      </c>
      <c r="O18" s="10"/>
      <c r="P18" s="60">
        <f aca="true" t="shared" si="12" ref="P18:P43">(B18-B$6)^3</f>
        <v>0.0028675547714445667</v>
      </c>
      <c r="Q18" s="60">
        <f aca="true" t="shared" si="13" ref="Q18:AB33">(C18-C$6)^3</f>
        <v>-0.04165686640492609</v>
      </c>
      <c r="R18" s="60">
        <f t="shared" si="13"/>
        <v>-2.4923564030424945</v>
      </c>
      <c r="S18" s="60">
        <f t="shared" si="13"/>
        <v>-6.202026220045991</v>
      </c>
      <c r="T18" s="60">
        <f t="shared" si="13"/>
        <v>-0.4779327878868733</v>
      </c>
      <c r="U18" s="60">
        <f t="shared" si="13"/>
        <v>0.000801282313437006</v>
      </c>
      <c r="V18" s="60">
        <f t="shared" si="13"/>
        <v>9.393176302707442</v>
      </c>
      <c r="W18" s="60">
        <f t="shared" si="13"/>
        <v>1.3259606451369779</v>
      </c>
      <c r="X18" s="60">
        <f t="shared" si="13"/>
        <v>0.3048873875734763</v>
      </c>
      <c r="Y18" s="60">
        <f t="shared" si="13"/>
        <v>0.006145819158998684</v>
      </c>
      <c r="Z18" s="60">
        <f t="shared" si="13"/>
        <v>0.6684146602470458</v>
      </c>
      <c r="AA18" s="60">
        <f t="shared" si="13"/>
        <v>0.012346487839362985</v>
      </c>
      <c r="AB18" s="60">
        <f t="shared" si="13"/>
        <v>1.2722769984057147</v>
      </c>
    </row>
    <row r="19" spans="1:28" ht="12.75">
      <c r="A19" s="12" t="s">
        <v>69</v>
      </c>
      <c r="B19" s="1">
        <f>'DATOS MENSUALES'!E498</f>
        <v>0.2586703602</v>
      </c>
      <c r="C19" s="1">
        <f>'DATOS MENSUALES'!E499</f>
        <v>0.21226804112</v>
      </c>
      <c r="D19" s="1">
        <f>'DATOS MENSUALES'!E500</f>
        <v>2.67480099108</v>
      </c>
      <c r="E19" s="1">
        <f>'DATOS MENSUALES'!E501</f>
        <v>1.29464526048</v>
      </c>
      <c r="F19" s="1">
        <f>'DATOS MENSUALES'!E502</f>
        <v>1.03697107794</v>
      </c>
      <c r="G19" s="1">
        <f>'DATOS MENSUALES'!E503</f>
        <v>0.976765881</v>
      </c>
      <c r="H19" s="1">
        <f>'DATOS MENSUALES'!E504</f>
        <v>1.1642382072</v>
      </c>
      <c r="I19" s="1">
        <f>'DATOS MENSUALES'!E505</f>
        <v>1.17238342704</v>
      </c>
      <c r="J19" s="1">
        <f>'DATOS MENSUALES'!E506</f>
        <v>0.72666666594</v>
      </c>
      <c r="K19" s="1">
        <f>'DATOS MENSUALES'!E507</f>
        <v>0.33537795241</v>
      </c>
      <c r="L19" s="1">
        <f>'DATOS MENSUALES'!E508</f>
        <v>0.2206343286</v>
      </c>
      <c r="M19" s="1">
        <f>'DATOS MENSUALES'!E509</f>
        <v>0.47066147856</v>
      </c>
      <c r="N19" s="1">
        <f t="shared" si="11"/>
        <v>10.54408367157</v>
      </c>
      <c r="O19" s="10"/>
      <c r="P19" s="60">
        <f t="shared" si="12"/>
        <v>-0.01832894088517671</v>
      </c>
      <c r="Q19" s="60">
        <f t="shared" si="13"/>
        <v>-0.615599880500179</v>
      </c>
      <c r="R19" s="60">
        <f t="shared" si="13"/>
        <v>0.1605072790767974</v>
      </c>
      <c r="S19" s="60">
        <f t="shared" si="13"/>
        <v>-2.3017992117761614</v>
      </c>
      <c r="T19" s="60">
        <f t="shared" si="13"/>
        <v>-0.4644856852458388</v>
      </c>
      <c r="U19" s="60">
        <f t="shared" si="13"/>
        <v>-0.5488982494912834</v>
      </c>
      <c r="V19" s="60">
        <f t="shared" si="13"/>
        <v>-1.658393634254663</v>
      </c>
      <c r="W19" s="60">
        <f t="shared" si="13"/>
        <v>-0.647779108366631</v>
      </c>
      <c r="X19" s="60">
        <f t="shared" si="13"/>
        <v>-0.000937188712042657</v>
      </c>
      <c r="Y19" s="60">
        <f t="shared" si="13"/>
        <v>4.269707246826807E-06</v>
      </c>
      <c r="Z19" s="60">
        <f t="shared" si="13"/>
        <v>-0.0007955362497381052</v>
      </c>
      <c r="AA19" s="60">
        <f t="shared" si="13"/>
        <v>0.002019428562274307</v>
      </c>
      <c r="AB19" s="60">
        <f t="shared" si="13"/>
        <v>-173.8596681978776</v>
      </c>
    </row>
    <row r="20" spans="1:28" ht="12.75">
      <c r="A20" s="12" t="s">
        <v>70</v>
      </c>
      <c r="B20" s="1">
        <f>'DATOS MENSUALES'!E510</f>
        <v>0.71071536774</v>
      </c>
      <c r="C20" s="1">
        <f>'DATOS MENSUALES'!E511</f>
        <v>2.85876336024</v>
      </c>
      <c r="D20" s="1">
        <f>'DATOS MENSUALES'!E512</f>
        <v>2.36263261504</v>
      </c>
      <c r="E20" s="1">
        <f>'DATOS MENSUALES'!E513</f>
        <v>0.76368124098</v>
      </c>
      <c r="F20" s="1">
        <f>'DATOS MENSUALES'!E514</f>
        <v>0.70762963032</v>
      </c>
      <c r="G20" s="1">
        <f>'DATOS MENSUALES'!E515</f>
        <v>0.70465599292</v>
      </c>
      <c r="H20" s="1">
        <f>'DATOS MENSUALES'!E516</f>
        <v>1.51939340015</v>
      </c>
      <c r="I20" s="1">
        <f>'DATOS MENSUALES'!E517</f>
        <v>2.52360197586</v>
      </c>
      <c r="J20" s="1">
        <f>'DATOS MENSUALES'!E518</f>
        <v>1.08219371247</v>
      </c>
      <c r="K20" s="1">
        <f>'DATOS MENSUALES'!E519</f>
        <v>0.50688966614</v>
      </c>
      <c r="L20" s="1">
        <f>'DATOS MENSUALES'!E520</f>
        <v>0.57535955022</v>
      </c>
      <c r="M20" s="1">
        <f>'DATOS MENSUALES'!E521</f>
        <v>0.2837235024</v>
      </c>
      <c r="N20" s="1">
        <f t="shared" si="11"/>
        <v>14.599240014479996</v>
      </c>
      <c r="O20" s="10"/>
      <c r="P20" s="60">
        <f t="shared" si="12"/>
        <v>0.006685479082461998</v>
      </c>
      <c r="Q20" s="60">
        <f t="shared" si="13"/>
        <v>5.791420277502592</v>
      </c>
      <c r="R20" s="60">
        <f t="shared" si="13"/>
        <v>0.012372597080266076</v>
      </c>
      <c r="S20" s="60">
        <f t="shared" si="13"/>
        <v>-6.3451286526101915</v>
      </c>
      <c r="T20" s="60">
        <f t="shared" si="13"/>
        <v>-1.3447934615432366</v>
      </c>
      <c r="U20" s="60">
        <f t="shared" si="13"/>
        <v>-1.2981813603598376</v>
      </c>
      <c r="V20" s="60">
        <f t="shared" si="13"/>
        <v>-0.5687149966049525</v>
      </c>
      <c r="W20" s="60">
        <f t="shared" si="13"/>
        <v>0.11476797708319468</v>
      </c>
      <c r="X20" s="60">
        <f t="shared" si="13"/>
        <v>0.017106938854039785</v>
      </c>
      <c r="Y20" s="60">
        <f t="shared" si="13"/>
        <v>0.006616588888320368</v>
      </c>
      <c r="Z20" s="60">
        <f t="shared" si="13"/>
        <v>0.017998410401834974</v>
      </c>
      <c r="AA20" s="60">
        <f t="shared" si="13"/>
        <v>-0.00022187596923534778</v>
      </c>
      <c r="AB20" s="60">
        <f t="shared" si="13"/>
        <v>-3.5543461336008955</v>
      </c>
    </row>
    <row r="21" spans="1:28" ht="12.75">
      <c r="A21" s="12" t="s">
        <v>71</v>
      </c>
      <c r="B21" s="1">
        <f>'DATOS MENSUALES'!E522</f>
        <v>0.03999999986</v>
      </c>
      <c r="C21" s="1">
        <f>'DATOS MENSUALES'!E523</f>
        <v>0.18599942907</v>
      </c>
      <c r="D21" s="1">
        <f>'DATOS MENSUALES'!E524</f>
        <v>0.56982337336</v>
      </c>
      <c r="E21" s="1">
        <f>'DATOS MENSUALES'!E525</f>
        <v>1.82983193078</v>
      </c>
      <c r="F21" s="1">
        <f>'DATOS MENSUALES'!E526</f>
        <v>0.84780080425</v>
      </c>
      <c r="G21" s="1">
        <f>'DATOS MENSUALES'!E527</f>
        <v>1.3204596273</v>
      </c>
      <c r="H21" s="1">
        <f>'DATOS MENSUALES'!E528</f>
        <v>3.67893919764</v>
      </c>
      <c r="I21" s="1">
        <f>'DATOS MENSUALES'!E529</f>
        <v>4.96084011094</v>
      </c>
      <c r="J21" s="1">
        <f>'DATOS MENSUALES'!E530</f>
        <v>3.613683276</v>
      </c>
      <c r="K21" s="1">
        <f>'DATOS MENSUALES'!E531</f>
        <v>0.74780493466</v>
      </c>
      <c r="L21" s="1">
        <f>'DATOS MENSUALES'!E532</f>
        <v>0.52827859088</v>
      </c>
      <c r="M21" s="1">
        <f>'DATOS MENSUALES'!E533</f>
        <v>0.52735945445</v>
      </c>
      <c r="N21" s="1">
        <f t="shared" si="11"/>
        <v>18.85082072919</v>
      </c>
      <c r="O21" s="10"/>
      <c r="P21" s="60">
        <f t="shared" si="12"/>
        <v>-0.11221123130581179</v>
      </c>
      <c r="Q21" s="60">
        <f t="shared" si="13"/>
        <v>-0.6744073566498702</v>
      </c>
      <c r="R21" s="60">
        <f t="shared" si="13"/>
        <v>-3.8075310788955803</v>
      </c>
      <c r="S21" s="60">
        <f t="shared" si="13"/>
        <v>-0.48403905805555814</v>
      </c>
      <c r="T21" s="60">
        <f t="shared" si="13"/>
        <v>-0.8947701810624046</v>
      </c>
      <c r="U21" s="60">
        <f t="shared" si="13"/>
        <v>-0.1072260850256458</v>
      </c>
      <c r="V21" s="60">
        <f t="shared" si="13"/>
        <v>2.3581331610777383</v>
      </c>
      <c r="W21" s="60">
        <f t="shared" si="13"/>
        <v>24.979166537902913</v>
      </c>
      <c r="X21" s="60">
        <f t="shared" si="13"/>
        <v>21.69792984856226</v>
      </c>
      <c r="Y21" s="60">
        <f t="shared" si="13"/>
        <v>0.07876052531204943</v>
      </c>
      <c r="Z21" s="60">
        <f t="shared" si="13"/>
        <v>0.00993635951961681</v>
      </c>
      <c r="AA21" s="60">
        <f t="shared" si="13"/>
        <v>0.006138211431760367</v>
      </c>
      <c r="AB21" s="60">
        <f t="shared" si="13"/>
        <v>20.245258455063286</v>
      </c>
    </row>
    <row r="22" spans="1:28" ht="12.75">
      <c r="A22" s="12" t="s">
        <v>72</v>
      </c>
      <c r="B22" s="1">
        <f>'DATOS MENSUALES'!E534</f>
        <v>0.97680977429</v>
      </c>
      <c r="C22" s="1">
        <f>'DATOS MENSUALES'!E535</f>
        <v>2.17938554592</v>
      </c>
      <c r="D22" s="1">
        <f>'DATOS MENSUALES'!E536</f>
        <v>1.02082206875</v>
      </c>
      <c r="E22" s="1">
        <f>'DATOS MENSUALES'!E537</f>
        <v>1.67849625333</v>
      </c>
      <c r="F22" s="1">
        <f>'DATOS MENSUALES'!E538</f>
        <v>6.0774812017</v>
      </c>
      <c r="G22" s="1">
        <f>'DATOS MENSUALES'!E539</f>
        <v>2.49526614408</v>
      </c>
      <c r="H22" s="1">
        <f>'DATOS MENSUALES'!E540</f>
        <v>4.91521234458</v>
      </c>
      <c r="I22" s="1">
        <f>'DATOS MENSUALES'!E541</f>
        <v>2.39983713814</v>
      </c>
      <c r="J22" s="1">
        <f>'DATOS MENSUALES'!E542</f>
        <v>0.6860106168</v>
      </c>
      <c r="K22" s="1">
        <f>'DATOS MENSUALES'!E543</f>
        <v>0.13301571465</v>
      </c>
      <c r="L22" s="1">
        <f>'DATOS MENSUALES'!E544</f>
        <v>0.10673517792</v>
      </c>
      <c r="M22" s="1">
        <f>'DATOS MENSUALES'!E545</f>
        <v>0.0757461408</v>
      </c>
      <c r="N22" s="1">
        <f t="shared" si="11"/>
        <v>22.74481812096</v>
      </c>
      <c r="O22" s="10"/>
      <c r="P22" s="60">
        <f t="shared" si="12"/>
        <v>0.09387284164207833</v>
      </c>
      <c r="Q22" s="60">
        <f t="shared" si="13"/>
        <v>1.3915645585067902</v>
      </c>
      <c r="R22" s="60">
        <f t="shared" si="13"/>
        <v>-1.3695623673898454</v>
      </c>
      <c r="S22" s="60">
        <f t="shared" si="13"/>
        <v>-0.8213386968757106</v>
      </c>
      <c r="T22" s="60">
        <f t="shared" si="13"/>
        <v>77.6394293995893</v>
      </c>
      <c r="U22" s="60">
        <f t="shared" si="13"/>
        <v>0.3425980262822149</v>
      </c>
      <c r="V22" s="60">
        <f t="shared" si="13"/>
        <v>16.92130854549461</v>
      </c>
      <c r="W22" s="60">
        <f t="shared" si="13"/>
        <v>0.047517506015342326</v>
      </c>
      <c r="X22" s="60">
        <f t="shared" si="13"/>
        <v>-0.002657714658781503</v>
      </c>
      <c r="Y22" s="60">
        <f t="shared" si="13"/>
        <v>-0.0064493120834829285</v>
      </c>
      <c r="Z22" s="60">
        <f t="shared" si="13"/>
        <v>-0.008813039777049822</v>
      </c>
      <c r="AA22" s="60">
        <f t="shared" si="13"/>
        <v>-0.019360353593255056</v>
      </c>
      <c r="AB22" s="60">
        <f t="shared" si="13"/>
        <v>290.0472644930973</v>
      </c>
    </row>
    <row r="23" spans="1:28" ht="12.75">
      <c r="A23" s="12" t="s">
        <v>73</v>
      </c>
      <c r="B23" s="1">
        <f>'DATOS MENSUALES'!E546</f>
        <v>0.07629941151</v>
      </c>
      <c r="C23" s="1">
        <f>'DATOS MENSUALES'!E547</f>
        <v>0.31920759671</v>
      </c>
      <c r="D23" s="1">
        <f>'DATOS MENSUALES'!E548</f>
        <v>0.34635207684</v>
      </c>
      <c r="E23" s="1">
        <f>'DATOS MENSUALES'!E549</f>
        <v>0.85329651896</v>
      </c>
      <c r="F23" s="1">
        <f>'DATOS MENSUALES'!E550</f>
        <v>3.51883920668</v>
      </c>
      <c r="G23" s="1">
        <f>'DATOS MENSUALES'!E551</f>
        <v>2.244510102</v>
      </c>
      <c r="H23" s="1">
        <f>'DATOS MENSUALES'!E552</f>
        <v>3.15226130316</v>
      </c>
      <c r="I23" s="1">
        <f>'DATOS MENSUALES'!E553</f>
        <v>3.29508402944</v>
      </c>
      <c r="J23" s="1">
        <f>'DATOS MENSUALES'!E554</f>
        <v>0.51984714324</v>
      </c>
      <c r="K23" s="1">
        <f>'DATOS MENSUALES'!E555</f>
        <v>0.26127906966</v>
      </c>
      <c r="L23" s="1">
        <f>'DATOS MENSUALES'!E556</f>
        <v>0.19623844404</v>
      </c>
      <c r="M23" s="1">
        <f>'DATOS MENSUALES'!E557</f>
        <v>0.36627376448</v>
      </c>
      <c r="N23" s="1">
        <f t="shared" si="11"/>
        <v>15.14948866672</v>
      </c>
      <c r="O23" s="10"/>
      <c r="P23" s="60">
        <f t="shared" si="12"/>
        <v>-0.08873556473135509</v>
      </c>
      <c r="Q23" s="60">
        <f t="shared" si="13"/>
        <v>-0.4113997621994307</v>
      </c>
      <c r="R23" s="60">
        <f t="shared" si="13"/>
        <v>-5.687337639632223</v>
      </c>
      <c r="S23" s="60">
        <f t="shared" si="13"/>
        <v>-5.4675794548446435</v>
      </c>
      <c r="T23" s="60">
        <f t="shared" si="13"/>
        <v>4.9776368737031165</v>
      </c>
      <c r="U23" s="60">
        <f t="shared" si="13"/>
        <v>0.09050094772062932</v>
      </c>
      <c r="V23" s="60">
        <f t="shared" si="13"/>
        <v>0.5204110874131541</v>
      </c>
      <c r="W23" s="60">
        <f t="shared" si="13"/>
        <v>1.9882516224276885</v>
      </c>
      <c r="X23" s="60">
        <f t="shared" si="13"/>
        <v>-0.02828352051044654</v>
      </c>
      <c r="Y23" s="60">
        <f t="shared" si="13"/>
        <v>-0.00019386151246215965</v>
      </c>
      <c r="Z23" s="60">
        <f t="shared" si="13"/>
        <v>-0.001603859661556471</v>
      </c>
      <c r="AA23" s="60">
        <f t="shared" si="13"/>
        <v>1.0664054371282716E-05</v>
      </c>
      <c r="AB23" s="60">
        <f t="shared" si="13"/>
        <v>-0.9293253778903352</v>
      </c>
    </row>
    <row r="24" spans="1:28" ht="12.75">
      <c r="A24" s="12" t="s">
        <v>74</v>
      </c>
      <c r="B24" s="1">
        <f>'DATOS MENSUALES'!E558</f>
        <v>0.30679709346</v>
      </c>
      <c r="C24" s="1">
        <f>'DATOS MENSUALES'!E559</f>
        <v>0.27582089556</v>
      </c>
      <c r="D24" s="1">
        <f>'DATOS MENSUALES'!E560</f>
        <v>0.77625982928</v>
      </c>
      <c r="E24" s="1">
        <f>'DATOS MENSUALES'!E561</f>
        <v>0.9603896099</v>
      </c>
      <c r="F24" s="1">
        <f>'DATOS MENSUALES'!E562</f>
        <v>2.2072164354</v>
      </c>
      <c r="G24" s="1">
        <f>'DATOS MENSUALES'!E563</f>
        <v>1.62286581171</v>
      </c>
      <c r="H24" s="1">
        <f>'DATOS MENSUALES'!E564</f>
        <v>3.22888696338</v>
      </c>
      <c r="I24" s="1">
        <f>'DATOS MENSUALES'!E565</f>
        <v>0.66670988736</v>
      </c>
      <c r="J24" s="1">
        <f>'DATOS MENSUALES'!E566</f>
        <v>0.32452694646</v>
      </c>
      <c r="K24" s="1">
        <f>'DATOS MENSUALES'!E567</f>
        <v>0.44053769046</v>
      </c>
      <c r="L24" s="1">
        <f>'DATOS MENSUALES'!E568</f>
        <v>0.25364597076</v>
      </c>
      <c r="M24" s="1">
        <f>'DATOS MENSUALES'!E569</f>
        <v>0.30555032925</v>
      </c>
      <c r="N24" s="1">
        <f t="shared" si="11"/>
        <v>11.369207462979997</v>
      </c>
      <c r="O24" s="10"/>
      <c r="P24" s="60">
        <f t="shared" si="12"/>
        <v>-0.01001263984018355</v>
      </c>
      <c r="Q24" s="60">
        <f t="shared" si="13"/>
        <v>-0.48767952090453026</v>
      </c>
      <c r="R24" s="60">
        <f t="shared" si="13"/>
        <v>-2.488279377119583</v>
      </c>
      <c r="S24" s="60">
        <f t="shared" si="13"/>
        <v>-4.529848643192129</v>
      </c>
      <c r="T24" s="60">
        <f t="shared" si="13"/>
        <v>0.06200509607803279</v>
      </c>
      <c r="U24" s="60">
        <f t="shared" si="13"/>
        <v>-0.005148491790166276</v>
      </c>
      <c r="V24" s="60">
        <f t="shared" si="13"/>
        <v>0.6837574717195436</v>
      </c>
      <c r="W24" s="60">
        <f t="shared" si="13"/>
        <v>-2.576564595007911</v>
      </c>
      <c r="X24" s="60">
        <f t="shared" si="13"/>
        <v>-0.12500043264203742</v>
      </c>
      <c r="Y24" s="60">
        <f t="shared" si="13"/>
        <v>0.001788427763183431</v>
      </c>
      <c r="Z24" s="60">
        <f t="shared" si="13"/>
        <v>-0.00021221163939440962</v>
      </c>
      <c r="AA24" s="60">
        <f t="shared" si="13"/>
        <v>-5.8016263223178404E-05</v>
      </c>
      <c r="AB24" s="60">
        <f t="shared" si="13"/>
        <v>-107.58836205993897</v>
      </c>
    </row>
    <row r="25" spans="1:28" ht="12.75">
      <c r="A25" s="12" t="s">
        <v>75</v>
      </c>
      <c r="B25" s="1">
        <f>'DATOS MENSUALES'!E570</f>
        <v>0.59419572564</v>
      </c>
      <c r="C25" s="1">
        <f>'DATOS MENSUALES'!E571</f>
        <v>0.55361674438</v>
      </c>
      <c r="D25" s="1">
        <f>'DATOS MENSUALES'!E572</f>
        <v>3.386309336</v>
      </c>
      <c r="E25" s="1">
        <f>'DATOS MENSUALES'!E573</f>
        <v>2.78620137642</v>
      </c>
      <c r="F25" s="1">
        <f>'DATOS MENSUALES'!E574</f>
        <v>2.70373807275</v>
      </c>
      <c r="G25" s="1">
        <f>'DATOS MENSUALES'!E575</f>
        <v>0.73478741401</v>
      </c>
      <c r="H25" s="1">
        <f>'DATOS MENSUALES'!E576</f>
        <v>5.51407025904</v>
      </c>
      <c r="I25" s="1">
        <f>'DATOS MENSUALES'!E577</f>
        <v>3.13592648048</v>
      </c>
      <c r="J25" s="1">
        <f>'DATOS MENSUALES'!E578</f>
        <v>1.82722306424</v>
      </c>
      <c r="K25" s="1">
        <f>'DATOS MENSUALES'!E579</f>
        <v>0.48985454178</v>
      </c>
      <c r="L25" s="1">
        <f>'DATOS MENSUALES'!E580</f>
        <v>0.001</v>
      </c>
      <c r="M25" s="1">
        <f>'DATOS MENSUALES'!E581</f>
        <v>0.001</v>
      </c>
      <c r="N25" s="1">
        <f t="shared" si="11"/>
        <v>21.727923014740004</v>
      </c>
      <c r="O25" s="10"/>
      <c r="P25" s="60">
        <f t="shared" si="12"/>
        <v>0.00037114356771646856</v>
      </c>
      <c r="Q25" s="60">
        <f t="shared" si="13"/>
        <v>-0.13212982339370233</v>
      </c>
      <c r="R25" s="60">
        <f t="shared" si="13"/>
        <v>1.97649099878148</v>
      </c>
      <c r="S25" s="60">
        <f t="shared" si="13"/>
        <v>0.005018293623736262</v>
      </c>
      <c r="T25" s="60">
        <f t="shared" si="13"/>
        <v>0.7105003216576042</v>
      </c>
      <c r="U25" s="60">
        <f t="shared" si="13"/>
        <v>-1.1935536140856762</v>
      </c>
      <c r="V25" s="60">
        <f t="shared" si="13"/>
        <v>31.739569030319245</v>
      </c>
      <c r="W25" s="60">
        <f t="shared" si="13"/>
        <v>1.3248083149149663</v>
      </c>
      <c r="X25" s="60">
        <f t="shared" si="13"/>
        <v>1.0081084401821168</v>
      </c>
      <c r="Y25" s="60">
        <f t="shared" si="13"/>
        <v>0.004973909348083378</v>
      </c>
      <c r="Z25" s="60">
        <f t="shared" si="13"/>
        <v>-0.030457010534246036</v>
      </c>
      <c r="AA25" s="60">
        <f t="shared" si="13"/>
        <v>-0.04044640190998688</v>
      </c>
      <c r="AB25" s="60">
        <f t="shared" si="13"/>
        <v>175.85793598459247</v>
      </c>
    </row>
    <row r="26" spans="1:28" ht="12.75">
      <c r="A26" s="12" t="s">
        <v>76</v>
      </c>
      <c r="B26" s="1">
        <f>'DATOS MENSUALES'!E582</f>
        <v>0.37172115936</v>
      </c>
      <c r="C26" s="1">
        <f>'DATOS MENSUALES'!E583</f>
        <v>0.35164695132</v>
      </c>
      <c r="D26" s="1">
        <f>'DATOS MENSUALES'!E584</f>
        <v>0.30306613268</v>
      </c>
      <c r="E26" s="1">
        <f>'DATOS MENSUALES'!E585</f>
        <v>0.50370160555</v>
      </c>
      <c r="F26" s="1">
        <f>'DATOS MENSUALES'!E586</f>
        <v>0.72163882344</v>
      </c>
      <c r="G26" s="1">
        <f>'DATOS MENSUALES'!E587</f>
        <v>1.32640549752</v>
      </c>
      <c r="H26" s="1">
        <f>'DATOS MENSUALES'!E588</f>
        <v>2.70429122068</v>
      </c>
      <c r="I26" s="1">
        <f>'DATOS MENSUALES'!E589</f>
        <v>1.2927034366</v>
      </c>
      <c r="J26" s="1">
        <f>'DATOS MENSUALES'!E590</f>
        <v>0.69800181208</v>
      </c>
      <c r="K26" s="1">
        <f>'DATOS MENSUALES'!E591</f>
        <v>0.001</v>
      </c>
      <c r="L26" s="1">
        <f>'DATOS MENSUALES'!E592</f>
        <v>0.001</v>
      </c>
      <c r="M26" s="1">
        <f>'DATOS MENSUALES'!E593</f>
        <v>0.50375953353</v>
      </c>
      <c r="N26" s="1">
        <f t="shared" si="11"/>
        <v>8.778936172759998</v>
      </c>
      <c r="O26" s="10"/>
      <c r="P26" s="60">
        <f t="shared" si="12"/>
        <v>-0.003416352012025014</v>
      </c>
      <c r="Q26" s="60">
        <f t="shared" si="13"/>
        <v>-0.35988210695870565</v>
      </c>
      <c r="R26" s="60">
        <f t="shared" si="13"/>
        <v>-6.111204902559215</v>
      </c>
      <c r="S26" s="60">
        <f t="shared" si="13"/>
        <v>-9.411223124313059</v>
      </c>
      <c r="T26" s="60">
        <f t="shared" si="13"/>
        <v>-1.294236487599982</v>
      </c>
      <c r="U26" s="60">
        <f t="shared" si="13"/>
        <v>-0.10325029391598131</v>
      </c>
      <c r="V26" s="60">
        <f t="shared" si="13"/>
        <v>0.04526528594809951</v>
      </c>
      <c r="W26" s="60">
        <f t="shared" si="13"/>
        <v>-0.41337940142166535</v>
      </c>
      <c r="X26" s="60">
        <f t="shared" si="13"/>
        <v>-0.002025519188741449</v>
      </c>
      <c r="Y26" s="60">
        <f t="shared" si="13"/>
        <v>-0.03220444576129995</v>
      </c>
      <c r="Z26" s="60">
        <f t="shared" si="13"/>
        <v>-0.030457010534246036</v>
      </c>
      <c r="AA26" s="60">
        <f t="shared" si="13"/>
        <v>0.0040574771972013545</v>
      </c>
      <c r="AB26" s="60">
        <f t="shared" si="13"/>
        <v>-396.4848768386097</v>
      </c>
    </row>
    <row r="27" spans="1:28" ht="12.75">
      <c r="A27" s="12" t="s">
        <v>77</v>
      </c>
      <c r="B27" s="1">
        <f>'DATOS MENSUALES'!E594</f>
        <v>0.21947743488</v>
      </c>
      <c r="C27" s="1">
        <f>'DATOS MENSUALES'!E595</f>
        <v>0.88248837651</v>
      </c>
      <c r="D27" s="1">
        <f>'DATOS MENSUALES'!E596</f>
        <v>5.12705686005</v>
      </c>
      <c r="E27" s="1">
        <f>'DATOS MENSUALES'!E597</f>
        <v>1.8398541134</v>
      </c>
      <c r="F27" s="1">
        <f>'DATOS MENSUALES'!E598</f>
        <v>1.70680846475</v>
      </c>
      <c r="G27" s="1">
        <f>'DATOS MENSUALES'!E599</f>
        <v>0.74867790672</v>
      </c>
      <c r="H27" s="1">
        <f>'DATOS MENSUALES'!E600</f>
        <v>0.73967151616</v>
      </c>
      <c r="I27" s="1">
        <f>'DATOS MENSUALES'!E601</f>
        <v>0.40049356932</v>
      </c>
      <c r="J27" s="1">
        <f>'DATOS MENSUALES'!E602</f>
        <v>0.001</v>
      </c>
      <c r="K27" s="1">
        <f>'DATOS MENSUALES'!E603</f>
        <v>0.001</v>
      </c>
      <c r="L27" s="1">
        <f>'DATOS MENSUALES'!E604</f>
        <v>0.00434339315</v>
      </c>
      <c r="M27" s="1">
        <f>'DATOS MENSUALES'!E605</f>
        <v>0.3729705216</v>
      </c>
      <c r="N27" s="1">
        <f t="shared" si="11"/>
        <v>12.043842156539995</v>
      </c>
      <c r="O27" s="10"/>
      <c r="P27" s="60">
        <f t="shared" si="12"/>
        <v>-0.027777895985184826</v>
      </c>
      <c r="Q27" s="60">
        <f t="shared" si="13"/>
        <v>-0.005876784642300369</v>
      </c>
      <c r="R27" s="60">
        <f t="shared" si="13"/>
        <v>26.88440349431974</v>
      </c>
      <c r="S27" s="60">
        <f t="shared" si="13"/>
        <v>-0.46573916658855</v>
      </c>
      <c r="T27" s="60">
        <f t="shared" si="13"/>
        <v>-0.001144706829106067</v>
      </c>
      <c r="U27" s="60">
        <f t="shared" si="13"/>
        <v>-1.1472763807991042</v>
      </c>
      <c r="V27" s="60">
        <f t="shared" si="13"/>
        <v>-4.159553682632772</v>
      </c>
      <c r="W27" s="60">
        <f t="shared" si="13"/>
        <v>-4.387917593980188</v>
      </c>
      <c r="X27" s="60">
        <f t="shared" si="13"/>
        <v>-0.558514374741272</v>
      </c>
      <c r="Y27" s="60">
        <f t="shared" si="13"/>
        <v>-0.03220444576129995</v>
      </c>
      <c r="Z27" s="60">
        <f t="shared" si="13"/>
        <v>-0.02948923258404275</v>
      </c>
      <c r="AA27" s="60">
        <f t="shared" si="13"/>
        <v>2.3659203099178695E-05</v>
      </c>
      <c r="AB27" s="60">
        <f t="shared" si="13"/>
        <v>-67.99277008016061</v>
      </c>
    </row>
    <row r="28" spans="1:28" ht="12.75">
      <c r="A28" s="12" t="s">
        <v>78</v>
      </c>
      <c r="B28" s="1">
        <f>'DATOS MENSUALES'!E606</f>
        <v>0.719975238</v>
      </c>
      <c r="C28" s="1">
        <f>'DATOS MENSUALES'!E607</f>
        <v>0.67239887185</v>
      </c>
      <c r="D28" s="1">
        <f>'DATOS MENSUALES'!E608</f>
        <v>1.31996217576</v>
      </c>
      <c r="E28" s="1">
        <f>'DATOS MENSUALES'!E609</f>
        <v>2.67761789917</v>
      </c>
      <c r="F28" s="1">
        <f>'DATOS MENSUALES'!E610</f>
        <v>1.7064057955</v>
      </c>
      <c r="G28" s="1">
        <f>'DATOS MENSUALES'!E611</f>
        <v>5.70421491016</v>
      </c>
      <c r="H28" s="1">
        <f>'DATOS MENSUALES'!E612</f>
        <v>4.15416782517</v>
      </c>
      <c r="I28" s="1">
        <f>'DATOS MENSUALES'!E613</f>
        <v>0.85925449316</v>
      </c>
      <c r="J28" s="1">
        <f>'DATOS MENSUALES'!E614</f>
        <v>0.46650229563</v>
      </c>
      <c r="K28" s="1">
        <f>'DATOS MENSUALES'!E615</f>
        <v>0.30967107556</v>
      </c>
      <c r="L28" s="1">
        <f>'DATOS MENSUALES'!E616</f>
        <v>0.18195382915</v>
      </c>
      <c r="M28" s="1">
        <f>'DATOS MENSUALES'!E617</f>
        <v>0.17618796188</v>
      </c>
      <c r="N28" s="1">
        <f t="shared" si="11"/>
        <v>18.948312370990003</v>
      </c>
      <c r="O28" s="10"/>
      <c r="P28" s="60">
        <f t="shared" si="12"/>
        <v>0.007720590495323784</v>
      </c>
      <c r="Q28" s="60">
        <f t="shared" si="13"/>
        <v>-0.05956989702982953</v>
      </c>
      <c r="R28" s="60">
        <f t="shared" si="13"/>
        <v>-0.5341661521724399</v>
      </c>
      <c r="S28" s="60">
        <f t="shared" si="13"/>
        <v>0.0002455779047372185</v>
      </c>
      <c r="T28" s="60">
        <f t="shared" si="13"/>
        <v>-0.0011579767978855866</v>
      </c>
      <c r="U28" s="60">
        <f t="shared" si="13"/>
        <v>59.71573091226359</v>
      </c>
      <c r="V28" s="60">
        <f t="shared" si="13"/>
        <v>5.8930935532012425</v>
      </c>
      <c r="W28" s="60">
        <f t="shared" si="13"/>
        <v>-1.6362756279061292</v>
      </c>
      <c r="X28" s="60">
        <f t="shared" si="13"/>
        <v>-0.04589241252675724</v>
      </c>
      <c r="Y28" s="60">
        <f t="shared" si="13"/>
        <v>-8.530016265773616E-07</v>
      </c>
      <c r="Z28" s="60">
        <f t="shared" si="13"/>
        <v>-0.0022656042865278237</v>
      </c>
      <c r="AA28" s="60">
        <f t="shared" si="13"/>
        <v>-0.004747964169118596</v>
      </c>
      <c r="AB28" s="60">
        <f t="shared" si="13"/>
        <v>22.496454075103433</v>
      </c>
    </row>
    <row r="29" spans="1:28" ht="12.75">
      <c r="A29" s="12" t="s">
        <v>79</v>
      </c>
      <c r="B29" s="1">
        <f>'DATOS MENSUALES'!E618</f>
        <v>0.47906235061</v>
      </c>
      <c r="C29" s="1">
        <f>'DATOS MENSUALES'!E619</f>
        <v>0.77728476888</v>
      </c>
      <c r="D29" s="1">
        <f>'DATOS MENSUALES'!E620</f>
        <v>0.64486704204</v>
      </c>
      <c r="E29" s="1">
        <f>'DATOS MENSUALES'!E621</f>
        <v>0.53362017828</v>
      </c>
      <c r="F29" s="1">
        <f>'DATOS MENSUALES'!E622</f>
        <v>0.60500959628</v>
      </c>
      <c r="G29" s="1">
        <f>'DATOS MENSUALES'!E623</f>
        <v>0.47772819392</v>
      </c>
      <c r="H29" s="1">
        <f>'DATOS MENSUALES'!E624</f>
        <v>0.85616365502</v>
      </c>
      <c r="I29" s="1">
        <f>'DATOS MENSUALES'!E625</f>
        <v>0.66794735952</v>
      </c>
      <c r="J29" s="1">
        <f>'DATOS MENSUALES'!E626</f>
        <v>1.0621773292</v>
      </c>
      <c r="K29" s="1">
        <f>'DATOS MENSUALES'!E627</f>
        <v>0.3602409642</v>
      </c>
      <c r="L29" s="1">
        <f>'DATOS MENSUALES'!E628</f>
        <v>0.36993277308</v>
      </c>
      <c r="M29" s="1">
        <f>'DATOS MENSUALES'!E629</f>
        <v>0.40738860645</v>
      </c>
      <c r="N29" s="1">
        <f t="shared" si="11"/>
        <v>7.24142281748</v>
      </c>
      <c r="O29" s="10"/>
      <c r="P29" s="60">
        <f t="shared" si="12"/>
        <v>-8.100819375001838E-05</v>
      </c>
      <c r="Q29" s="60">
        <f t="shared" si="13"/>
        <v>-0.023311101862158567</v>
      </c>
      <c r="R29" s="60">
        <f t="shared" si="13"/>
        <v>-3.284542152020895</v>
      </c>
      <c r="S29" s="60">
        <f t="shared" si="13"/>
        <v>-9.016774266857986</v>
      </c>
      <c r="T29" s="60">
        <f t="shared" si="13"/>
        <v>-1.7558255591753393</v>
      </c>
      <c r="U29" s="60">
        <f t="shared" si="13"/>
        <v>-2.288547273466411</v>
      </c>
      <c r="V29" s="60">
        <f t="shared" si="13"/>
        <v>-3.319555772318421</v>
      </c>
      <c r="W29" s="60">
        <f t="shared" si="13"/>
        <v>-2.5695936449488266</v>
      </c>
      <c r="X29" s="60">
        <f t="shared" si="13"/>
        <v>0.01342185033268391</v>
      </c>
      <c r="Y29" s="60">
        <f t="shared" si="13"/>
        <v>6.93559577378783E-05</v>
      </c>
      <c r="Z29" s="60">
        <f t="shared" si="13"/>
        <v>0.00018170280122215007</v>
      </c>
      <c r="AA29" s="60">
        <f t="shared" si="13"/>
        <v>0.00025154900717726193</v>
      </c>
      <c r="AB29" s="60">
        <f t="shared" si="13"/>
        <v>-701.1571245136355</v>
      </c>
    </row>
    <row r="30" spans="1:28" ht="12.75">
      <c r="A30" s="12" t="s">
        <v>80</v>
      </c>
      <c r="B30" s="1">
        <f>'DATOS MENSUALES'!E630</f>
        <v>0.99921169732</v>
      </c>
      <c r="C30" s="1">
        <f>'DATOS MENSUALES'!E631</f>
        <v>1.1225175665</v>
      </c>
      <c r="D30" s="1">
        <f>'DATOS MENSUALES'!E632</f>
        <v>3.29937932245</v>
      </c>
      <c r="E30" s="1">
        <f>'DATOS MENSUALES'!E633</f>
        <v>0.74446364439</v>
      </c>
      <c r="F30" s="1">
        <f>'DATOS MENSUALES'!E634</f>
        <v>0.6558613524</v>
      </c>
      <c r="G30" s="1">
        <f>'DATOS MENSUALES'!E635</f>
        <v>0.73101585684</v>
      </c>
      <c r="H30" s="1">
        <f>'DATOS MENSUALES'!E636</f>
        <v>0.82144562279</v>
      </c>
      <c r="I30" s="1">
        <f>'DATOS MENSUALES'!E637</f>
        <v>2.5159471131</v>
      </c>
      <c r="J30" s="1">
        <f>'DATOS MENSUALES'!E638</f>
        <v>0.79694931668</v>
      </c>
      <c r="K30" s="1">
        <f>'DATOS MENSUALES'!E639</f>
        <v>0.26475493824</v>
      </c>
      <c r="L30" s="1">
        <f>'DATOS MENSUALES'!E640</f>
        <v>0.23327033158</v>
      </c>
      <c r="M30" s="1">
        <f>'DATOS MENSUALES'!E641</f>
        <v>0.12225138099</v>
      </c>
      <c r="N30" s="1">
        <f t="shared" si="11"/>
        <v>12.30706814328</v>
      </c>
      <c r="O30" s="10"/>
      <c r="P30" s="60">
        <f t="shared" si="12"/>
        <v>0.10844971654516156</v>
      </c>
      <c r="Q30" s="60">
        <f t="shared" si="13"/>
        <v>0.00021138512534256385</v>
      </c>
      <c r="R30" s="60">
        <f t="shared" si="13"/>
        <v>1.5935568215765281</v>
      </c>
      <c r="S30" s="60">
        <f t="shared" si="13"/>
        <v>-6.544784032277998</v>
      </c>
      <c r="T30" s="60">
        <f t="shared" si="13"/>
        <v>-1.543021408131455</v>
      </c>
      <c r="U30" s="60">
        <f t="shared" si="13"/>
        <v>-1.20633015073765</v>
      </c>
      <c r="V30" s="60">
        <f t="shared" si="13"/>
        <v>-3.556764877224145</v>
      </c>
      <c r="W30" s="60">
        <f t="shared" si="13"/>
        <v>0.10942954652326499</v>
      </c>
      <c r="X30" s="60">
        <f t="shared" si="13"/>
        <v>-2.097481137528175E-05</v>
      </c>
      <c r="Y30" s="60">
        <f t="shared" si="13"/>
        <v>-0.00016098880194920207</v>
      </c>
      <c r="Z30" s="60">
        <f t="shared" si="13"/>
        <v>-0.0005124377718795989</v>
      </c>
      <c r="AA30" s="60">
        <f t="shared" si="13"/>
        <v>-0.010942723590626233</v>
      </c>
      <c r="AB30" s="60">
        <f t="shared" si="13"/>
        <v>-55.66789987856396</v>
      </c>
    </row>
    <row r="31" spans="1:28" ht="12.75">
      <c r="A31" s="12" t="s">
        <v>81</v>
      </c>
      <c r="B31" s="1">
        <f>'DATOS MENSUALES'!E642</f>
        <v>0.86872912794</v>
      </c>
      <c r="C31" s="1">
        <f>'DATOS MENSUALES'!E643</f>
        <v>1.1390518126</v>
      </c>
      <c r="D31" s="1">
        <f>'DATOS MENSUALES'!E644</f>
        <v>0.9651983976</v>
      </c>
      <c r="E31" s="1">
        <f>'DATOS MENSUALES'!E645</f>
        <v>3.70033878123</v>
      </c>
      <c r="F31" s="1">
        <f>'DATOS MENSUALES'!E646</f>
        <v>1.82401753492</v>
      </c>
      <c r="G31" s="1">
        <f>'DATOS MENSUALES'!E647</f>
        <v>1.32741466898</v>
      </c>
      <c r="H31" s="1">
        <f>'DATOS MENSUALES'!E648</f>
        <v>0.17786457136</v>
      </c>
      <c r="I31" s="1">
        <f>'DATOS MENSUALES'!E649</f>
        <v>0.8527213277</v>
      </c>
      <c r="J31" s="1">
        <f>'DATOS MENSUALES'!E650</f>
        <v>0.0940579296</v>
      </c>
      <c r="K31" s="1">
        <f>'DATOS MENSUALES'!E651</f>
        <v>0.22323514744</v>
      </c>
      <c r="L31" s="1">
        <f>'DATOS MENSUALES'!E652</f>
        <v>0.23181459581</v>
      </c>
      <c r="M31" s="1">
        <f>'DATOS MENSUALES'!E653</f>
        <v>0.06151270928</v>
      </c>
      <c r="N31" s="1">
        <f t="shared" si="11"/>
        <v>11.46595660446</v>
      </c>
      <c r="O31" s="10"/>
      <c r="P31" s="60">
        <f t="shared" si="12"/>
        <v>0.041564780672659084</v>
      </c>
      <c r="Q31" s="60">
        <f t="shared" si="13"/>
        <v>0.00044077820071773455</v>
      </c>
      <c r="R31" s="60">
        <f t="shared" si="13"/>
        <v>-1.585837607553533</v>
      </c>
      <c r="S31" s="60">
        <f t="shared" si="13"/>
        <v>1.2785018974702111</v>
      </c>
      <c r="T31" s="60">
        <f t="shared" si="13"/>
        <v>2.0009019205701535E-06</v>
      </c>
      <c r="U31" s="60">
        <f t="shared" si="13"/>
        <v>-0.10258540996363244</v>
      </c>
      <c r="V31" s="60">
        <f t="shared" si="13"/>
        <v>-10.21887425729129</v>
      </c>
      <c r="W31" s="60">
        <f t="shared" si="13"/>
        <v>-1.6636422675218085</v>
      </c>
      <c r="X31" s="60">
        <f t="shared" si="13"/>
        <v>-0.3897682225113229</v>
      </c>
      <c r="Y31" s="60">
        <f t="shared" si="13"/>
        <v>-0.0008825190405842528</v>
      </c>
      <c r="Z31" s="60">
        <f t="shared" si="13"/>
        <v>-0.0005409156582506948</v>
      </c>
      <c r="AA31" s="60">
        <f t="shared" si="13"/>
        <v>-0.022605174261688343</v>
      </c>
      <c r="AB31" s="60">
        <f t="shared" si="13"/>
        <v>-101.15535189964397</v>
      </c>
    </row>
    <row r="32" spans="1:28" ht="12.75">
      <c r="A32" s="12" t="s">
        <v>82</v>
      </c>
      <c r="B32" s="1">
        <f>'DATOS MENSUALES'!E654</f>
        <v>0.46560440724</v>
      </c>
      <c r="C32" s="1">
        <f>'DATOS MENSUALES'!E655</f>
        <v>1.43065083491</v>
      </c>
      <c r="D32" s="1">
        <f>'DATOS MENSUALES'!E656</f>
        <v>0.692784594</v>
      </c>
      <c r="E32" s="1">
        <f>'DATOS MENSUALES'!E657</f>
        <v>1.55388336344</v>
      </c>
      <c r="F32" s="1">
        <f>'DATOS MENSUALES'!E658</f>
        <v>2.90461657438</v>
      </c>
      <c r="G32" s="1">
        <f>'DATOS MENSUALES'!E659</f>
        <v>1.0858772878</v>
      </c>
      <c r="H32" s="1">
        <f>'DATOS MENSUALES'!E660</f>
        <v>0.37574054892</v>
      </c>
      <c r="I32" s="1">
        <f>'DATOS MENSUALES'!E661</f>
        <v>1.25743837992</v>
      </c>
      <c r="J32" s="1">
        <f>'DATOS MENSUALES'!E662</f>
        <v>0.29306593712</v>
      </c>
      <c r="K32" s="1">
        <f>'DATOS MENSUALES'!E663</f>
        <v>0.13000000026</v>
      </c>
      <c r="L32" s="1">
        <f>'DATOS MENSUALES'!E664</f>
        <v>0.28288888874</v>
      </c>
      <c r="M32" s="1">
        <f>'DATOS MENSUALES'!E665</f>
        <v>0.21821229045</v>
      </c>
      <c r="N32" s="1">
        <f t="shared" si="11"/>
        <v>10.69076310718</v>
      </c>
      <c r="O32" s="10"/>
      <c r="P32" s="60">
        <f t="shared" si="12"/>
        <v>-0.000182543725130679</v>
      </c>
      <c r="Q32" s="60">
        <f t="shared" si="13"/>
        <v>0.049715420098575144</v>
      </c>
      <c r="R32" s="60">
        <f t="shared" si="13"/>
        <v>-2.977033405420366</v>
      </c>
      <c r="S32" s="60">
        <f t="shared" si="13"/>
        <v>-1.1947686947255618</v>
      </c>
      <c r="T32" s="60">
        <f t="shared" si="13"/>
        <v>1.3064687923712293</v>
      </c>
      <c r="U32" s="60">
        <f t="shared" si="13"/>
        <v>-0.35740071242625027</v>
      </c>
      <c r="V32" s="60">
        <f t="shared" si="13"/>
        <v>-7.670592594650715</v>
      </c>
      <c r="W32" s="60">
        <f t="shared" si="13"/>
        <v>-0.474910652137472</v>
      </c>
      <c r="X32" s="60">
        <f t="shared" si="13"/>
        <v>-0.15011207842152927</v>
      </c>
      <c r="Y32" s="60">
        <f t="shared" si="13"/>
        <v>-0.006767881614629499</v>
      </c>
      <c r="Z32" s="60">
        <f t="shared" si="13"/>
        <v>-2.810621253374324E-05</v>
      </c>
      <c r="AA32" s="60">
        <f t="shared" si="13"/>
        <v>-0.002002778500807647</v>
      </c>
      <c r="AB32" s="60">
        <f t="shared" si="13"/>
        <v>-160.50931210070718</v>
      </c>
    </row>
    <row r="33" spans="1:28" ht="12.75">
      <c r="A33" s="12" t="s">
        <v>83</v>
      </c>
      <c r="B33" s="1">
        <f>'DATOS MENSUALES'!E666</f>
        <v>0.3839493132</v>
      </c>
      <c r="C33" s="1">
        <f>'DATOS MENSUALES'!E667</f>
        <v>0.61646598579</v>
      </c>
      <c r="D33" s="1">
        <f>'DATOS MENSUALES'!E668</f>
        <v>2.63801403567</v>
      </c>
      <c r="E33" s="1">
        <f>'DATOS MENSUALES'!E669</f>
        <v>8.7071065982</v>
      </c>
      <c r="F33" s="1">
        <f>'DATOS MENSUALES'!E670</f>
        <v>3.24948488076</v>
      </c>
      <c r="G33" s="1">
        <f>'DATOS MENSUALES'!E671</f>
        <v>1.8559209542</v>
      </c>
      <c r="H33" s="1">
        <f>'DATOS MENSUALES'!E672</f>
        <v>3.5755152055</v>
      </c>
      <c r="I33" s="1">
        <f>'DATOS MENSUALES'!E673</f>
        <v>3.2579612334</v>
      </c>
      <c r="J33" s="1">
        <f>'DATOS MENSUALES'!E674</f>
        <v>0.28002378195</v>
      </c>
      <c r="K33" s="1">
        <f>'DATOS MENSUALES'!E675</f>
        <v>0.26834668088</v>
      </c>
      <c r="L33" s="1">
        <f>'DATOS MENSUALES'!E676</f>
        <v>0.21579130452</v>
      </c>
      <c r="M33" s="1">
        <f>'DATOS MENSUALES'!E677</f>
        <v>0.37614306266</v>
      </c>
      <c r="N33" s="1">
        <f t="shared" si="11"/>
        <v>25.424723036729997</v>
      </c>
      <c r="O33" s="10"/>
      <c r="P33" s="60">
        <f t="shared" si="12"/>
        <v>-0.002649955939337165</v>
      </c>
      <c r="Q33" s="60">
        <f t="shared" si="13"/>
        <v>-0.08900445778639528</v>
      </c>
      <c r="R33" s="60">
        <f t="shared" si="13"/>
        <v>0.13006929827140065</v>
      </c>
      <c r="S33" s="60">
        <f t="shared" si="13"/>
        <v>226.1015012777839</v>
      </c>
      <c r="T33" s="60">
        <f t="shared" si="13"/>
        <v>2.9739843237852632</v>
      </c>
      <c r="U33" s="60">
        <f t="shared" si="13"/>
        <v>0.00022014373750094062</v>
      </c>
      <c r="V33" s="60">
        <f t="shared" si="13"/>
        <v>1.8500446608567838</v>
      </c>
      <c r="W33" s="60">
        <f t="shared" si="13"/>
        <v>1.8173058436479175</v>
      </c>
      <c r="X33" s="60">
        <f t="shared" si="13"/>
        <v>-0.16143682387069896</v>
      </c>
      <c r="Y33" s="60">
        <f t="shared" si="13"/>
        <v>-0.00013116011694566145</v>
      </c>
      <c r="Z33" s="60">
        <f t="shared" si="13"/>
        <v>-0.000926911313845985</v>
      </c>
      <c r="AA33" s="60">
        <f t="shared" si="13"/>
        <v>3.2401805875222115E-05</v>
      </c>
      <c r="AB33" s="60">
        <f t="shared" si="13"/>
        <v>804.1936592425405</v>
      </c>
    </row>
    <row r="34" spans="1:28" s="24" customFormat="1" ht="12.75">
      <c r="A34" s="21" t="s">
        <v>84</v>
      </c>
      <c r="B34" s="22">
        <f>'DATOS MENSUALES'!E678</f>
        <v>0.23994605479</v>
      </c>
      <c r="C34" s="22">
        <f>'DATOS MENSUALES'!E679</f>
        <v>0.73462831896</v>
      </c>
      <c r="D34" s="22">
        <f>'DATOS MENSUALES'!E680</f>
        <v>3.47415553864</v>
      </c>
      <c r="E34" s="22">
        <f>'DATOS MENSUALES'!E681</f>
        <v>6.90219981154</v>
      </c>
      <c r="F34" s="22">
        <f>'DATOS MENSUALES'!E682</f>
        <v>1.7206057618</v>
      </c>
      <c r="G34" s="22">
        <f>'DATOS MENSUALES'!E683</f>
        <v>0.67782322316</v>
      </c>
      <c r="H34" s="22">
        <f>'DATOS MENSUALES'!E684</f>
        <v>1.29536236834</v>
      </c>
      <c r="I34" s="22">
        <f>'DATOS MENSUALES'!E685</f>
        <v>1.6904179312</v>
      </c>
      <c r="J34" s="22">
        <f>'DATOS MENSUALES'!E686</f>
        <v>1.58114291512</v>
      </c>
      <c r="K34" s="22">
        <f>'DATOS MENSUALES'!E687</f>
        <v>0.56321012106</v>
      </c>
      <c r="L34" s="22">
        <f>'DATOS MENSUALES'!E688</f>
        <v>0.40792154602</v>
      </c>
      <c r="M34" s="22">
        <f>'DATOS MENSUALES'!E689</f>
        <v>0.24671257688</v>
      </c>
      <c r="N34" s="22">
        <f t="shared" si="11"/>
        <v>19.53412616751</v>
      </c>
      <c r="O34" s="23"/>
      <c r="P34" s="60">
        <f t="shared" si="12"/>
        <v>-0.022517801525133184</v>
      </c>
      <c r="Q34" s="60">
        <f aca="true" t="shared" si="14" ref="Q34:Q43">(C34-C$6)^3</f>
        <v>-0.03539081395328635</v>
      </c>
      <c r="R34" s="60">
        <f aca="true" t="shared" si="15" ref="R34:R43">(D34-D$6)^3</f>
        <v>2.421279174425944</v>
      </c>
      <c r="S34" s="60">
        <f aca="true" t="shared" si="16" ref="S34:S43">(E34-E$6)^3</f>
        <v>78.799333663998</v>
      </c>
      <c r="T34" s="60">
        <f aca="true" t="shared" si="17" ref="T34:T43">(F34-F$6)^3</f>
        <v>-0.0007488772289814766</v>
      </c>
      <c r="U34" s="60">
        <f aca="true" t="shared" si="18" ref="U34:U43">(G34-G$6)^3</f>
        <v>-1.3963521636806622</v>
      </c>
      <c r="V34" s="60">
        <f aca="true" t="shared" si="19" ref="V34:V43">(H34-H$6)^3</f>
        <v>-1.1660528117780933</v>
      </c>
      <c r="W34" s="60">
        <f aca="true" t="shared" si="20" ref="W34:W43">(I34-I$6)^3</f>
        <v>-0.04186032191218437</v>
      </c>
      <c r="X34" s="60">
        <f aca="true" t="shared" si="21" ref="X34:X43">(J34-J$6)^3</f>
        <v>0.4331372308520237</v>
      </c>
      <c r="Y34" s="60">
        <f aca="true" t="shared" si="22" ref="Y34:Y43">(K34-K$6)^3</f>
        <v>0.014536650011857836</v>
      </c>
      <c r="Z34" s="60">
        <f aca="true" t="shared" si="23" ref="Z34:Z43">(L34-L$6)^3</f>
        <v>0.0008473537791321628</v>
      </c>
      <c r="AA34" s="60">
        <f aca="true" t="shared" si="24" ref="AA34:AA43">(M34-M$6)^3</f>
        <v>-0.0009282899384764898</v>
      </c>
      <c r="AB34" s="60">
        <f aca="true" t="shared" si="25" ref="AB34:AB43">(N34-N$6)^3</f>
        <v>39.60905327639948</v>
      </c>
    </row>
    <row r="35" spans="1:28" s="24" customFormat="1" ht="12.75">
      <c r="A35" s="21" t="s">
        <v>85</v>
      </c>
      <c r="B35" s="22">
        <f>'DATOS MENSUALES'!E690</f>
        <v>0.86577576254</v>
      </c>
      <c r="C35" s="22">
        <f>'DATOS MENSUALES'!E691</f>
        <v>6.28818120336</v>
      </c>
      <c r="D35" s="22">
        <f>'DATOS MENSUALES'!E692</f>
        <v>11.6256966072</v>
      </c>
      <c r="E35" s="22">
        <f>'DATOS MENSUALES'!E693</f>
        <v>4.131278316</v>
      </c>
      <c r="F35" s="22">
        <f>'DATOS MENSUALES'!E694</f>
        <v>2.25584993299</v>
      </c>
      <c r="G35" s="22">
        <f>'DATOS MENSUALES'!E695</f>
        <v>1.27570137192</v>
      </c>
      <c r="H35" s="22">
        <f>'DATOS MENSUALES'!E696</f>
        <v>2.67780174024</v>
      </c>
      <c r="I35" s="22">
        <f>'DATOS MENSUALES'!E697</f>
        <v>2.7550193895</v>
      </c>
      <c r="J35" s="22">
        <f>'DATOS MENSUALES'!E698</f>
        <v>1.28207615008</v>
      </c>
      <c r="K35" s="22">
        <f>'DATOS MENSUALES'!E699</f>
        <v>0.30482786256</v>
      </c>
      <c r="L35" s="22">
        <f>'DATOS MENSUALES'!E700</f>
        <v>0.32280270464</v>
      </c>
      <c r="M35" s="22">
        <f>'DATOS MENSUALES'!E701</f>
        <v>0.6851745388</v>
      </c>
      <c r="N35" s="22">
        <f t="shared" si="11"/>
        <v>34.470185579829995</v>
      </c>
      <c r="O35" s="23"/>
      <c r="P35" s="60">
        <f t="shared" si="12"/>
        <v>0.040510683282495186</v>
      </c>
      <c r="Q35" s="60">
        <f t="shared" si="14"/>
        <v>142.6648704074672</v>
      </c>
      <c r="R35" s="60">
        <f t="shared" si="15"/>
        <v>855.8467861237373</v>
      </c>
      <c r="S35" s="60">
        <f t="shared" si="16"/>
        <v>3.486106471231675</v>
      </c>
      <c r="T35" s="60">
        <f t="shared" si="17"/>
        <v>0.08778501106485694</v>
      </c>
      <c r="U35" s="60">
        <f t="shared" si="18"/>
        <v>-0.1404768945204021</v>
      </c>
      <c r="V35" s="60">
        <f t="shared" si="19"/>
        <v>0.03590350385120575</v>
      </c>
      <c r="W35" s="60">
        <f t="shared" si="20"/>
        <v>0.3691952236246745</v>
      </c>
      <c r="X35" s="60">
        <f t="shared" si="21"/>
        <v>0.09578814627773062</v>
      </c>
      <c r="Y35" s="60">
        <f t="shared" si="22"/>
        <v>-2.9408220874379436E-06</v>
      </c>
      <c r="Z35" s="60">
        <f t="shared" si="23"/>
        <v>8.599711129934511E-07</v>
      </c>
      <c r="AA35" s="60">
        <f t="shared" si="24"/>
        <v>0.039621069894833785</v>
      </c>
      <c r="AB35" s="60">
        <f t="shared" si="25"/>
        <v>6173.639792505098</v>
      </c>
    </row>
    <row r="36" spans="1:28" s="24" customFormat="1" ht="12.75">
      <c r="A36" s="21" t="s">
        <v>86</v>
      </c>
      <c r="B36" s="22">
        <f>'DATOS MENSUALES'!E702</f>
        <v>0.4223668642</v>
      </c>
      <c r="C36" s="22">
        <f>'DATOS MENSUALES'!E703</f>
        <v>0.58327731088</v>
      </c>
      <c r="D36" s="22">
        <f>'DATOS MENSUALES'!E704</f>
        <v>0.73126353872</v>
      </c>
      <c r="E36" s="22">
        <f>'DATOS MENSUALES'!E705</f>
        <v>1.22979253026</v>
      </c>
      <c r="F36" s="22">
        <f>'DATOS MENSUALES'!E706</f>
        <v>1.22732112789</v>
      </c>
      <c r="G36" s="22">
        <f>'DATOS MENSUALES'!E707</f>
        <v>2.2752954344</v>
      </c>
      <c r="H36" s="22">
        <f>'DATOS MENSUALES'!E708</f>
        <v>2.12791213566</v>
      </c>
      <c r="I36" s="22">
        <f>'DATOS MENSUALES'!E709</f>
        <v>3.088161362</v>
      </c>
      <c r="J36" s="22">
        <f>'DATOS MENSUALES'!E710</f>
        <v>0.94893437706</v>
      </c>
      <c r="K36" s="22">
        <f>'DATOS MENSUALES'!E711</f>
        <v>0.485034536</v>
      </c>
      <c r="L36" s="22">
        <f>'DATOS MENSUALES'!E712</f>
        <v>0.61644375</v>
      </c>
      <c r="M36" s="22">
        <f>'DATOS MENSUALES'!E713</f>
        <v>0.73351395798</v>
      </c>
      <c r="N36" s="22">
        <f t="shared" si="11"/>
        <v>14.46931692505</v>
      </c>
      <c r="O36" s="23"/>
      <c r="P36" s="60">
        <f t="shared" si="12"/>
        <v>-0.0009989333518402239</v>
      </c>
      <c r="Q36" s="60">
        <f t="shared" si="14"/>
        <v>-0.11036450157850085</v>
      </c>
      <c r="R36" s="60">
        <f t="shared" si="15"/>
        <v>-2.7444751194151835</v>
      </c>
      <c r="S36" s="60">
        <f t="shared" si="16"/>
        <v>-2.6579097703844847</v>
      </c>
      <c r="T36" s="60">
        <f t="shared" si="17"/>
        <v>-0.19927423079242398</v>
      </c>
      <c r="U36" s="60">
        <f t="shared" si="18"/>
        <v>0.11042324780832675</v>
      </c>
      <c r="V36" s="60">
        <f t="shared" si="19"/>
        <v>-0.01064686243051263</v>
      </c>
      <c r="W36" s="60">
        <f t="shared" si="20"/>
        <v>1.1593673759675853</v>
      </c>
      <c r="X36" s="60">
        <f t="shared" si="21"/>
        <v>0.001925452994026772</v>
      </c>
      <c r="Y36" s="60">
        <f t="shared" si="22"/>
        <v>0.004564353357535193</v>
      </c>
      <c r="Z36" s="60">
        <f t="shared" si="23"/>
        <v>0.02785963362463997</v>
      </c>
      <c r="AA36" s="60">
        <f t="shared" si="24"/>
        <v>0.058977998468881306</v>
      </c>
      <c r="AB36" s="60">
        <f t="shared" si="25"/>
        <v>-4.541601889778112</v>
      </c>
    </row>
    <row r="37" spans="1:28" s="24" customFormat="1" ht="12.75">
      <c r="A37" s="21" t="s">
        <v>87</v>
      </c>
      <c r="B37" s="22">
        <f>'DATOS MENSUALES'!E714</f>
        <v>0.6827243172</v>
      </c>
      <c r="C37" s="22">
        <f>'DATOS MENSUALES'!E715</f>
        <v>0.46860850438</v>
      </c>
      <c r="D37" s="22">
        <f>'DATOS MENSUALES'!E716</f>
        <v>1.9238332246</v>
      </c>
      <c r="E37" s="22">
        <f>'DATOS MENSUALES'!E717</f>
        <v>0.82794711572</v>
      </c>
      <c r="F37" s="22">
        <f>'DATOS MENSUALES'!E718</f>
        <v>0.92479674833</v>
      </c>
      <c r="G37" s="22">
        <f>'DATOS MENSUALES'!E719</f>
        <v>0.70430563827</v>
      </c>
      <c r="H37" s="22">
        <f>'DATOS MENSUALES'!E720</f>
        <v>3.29207320102</v>
      </c>
      <c r="I37" s="22">
        <f>'DATOS MENSUALES'!E721</f>
        <v>2.20060702106</v>
      </c>
      <c r="J37" s="22">
        <f>'DATOS MENSUALES'!E722</f>
        <v>0.42702048704</v>
      </c>
      <c r="K37" s="22">
        <f>'DATOS MENSUALES'!E723</f>
        <v>0.48595161384</v>
      </c>
      <c r="L37" s="22">
        <f>'DATOS MENSUALES'!E724</f>
        <v>0.2543370159</v>
      </c>
      <c r="M37" s="22">
        <f>'DATOS MENSUALES'!E725</f>
        <v>0.3016574587</v>
      </c>
      <c r="N37" s="22">
        <f t="shared" si="11"/>
        <v>12.493862346059998</v>
      </c>
      <c r="O37" s="23"/>
      <c r="P37" s="60">
        <f t="shared" si="12"/>
        <v>0.004126258185130296</v>
      </c>
      <c r="Q37" s="60">
        <f t="shared" si="14"/>
        <v>-0.20994409472688727</v>
      </c>
      <c r="R37" s="60">
        <f t="shared" si="15"/>
        <v>-0.008935607285151368</v>
      </c>
      <c r="S37" s="60">
        <f t="shared" si="16"/>
        <v>-5.70701385777253</v>
      </c>
      <c r="T37" s="60">
        <f t="shared" si="17"/>
        <v>-0.6969668216866755</v>
      </c>
      <c r="U37" s="60">
        <f t="shared" si="18"/>
        <v>-1.2994325568761564</v>
      </c>
      <c r="V37" s="60">
        <f t="shared" si="19"/>
        <v>0.8416840037784601</v>
      </c>
      <c r="W37" s="60">
        <f t="shared" si="20"/>
        <v>0.004328530761343768</v>
      </c>
      <c r="X37" s="60">
        <f t="shared" si="21"/>
        <v>-0.06281081976050239</v>
      </c>
      <c r="Y37" s="60">
        <f t="shared" si="22"/>
        <v>0.004640475752453776</v>
      </c>
      <c r="Z37" s="60">
        <f t="shared" si="23"/>
        <v>-0.00020492099555683533</v>
      </c>
      <c r="AA37" s="60">
        <f t="shared" si="24"/>
        <v>-7.73373870571574E-05</v>
      </c>
      <c r="AB37" s="60">
        <f t="shared" si="25"/>
        <v>-47.89108182250868</v>
      </c>
    </row>
    <row r="38" spans="1:28" s="24" customFormat="1" ht="12.75">
      <c r="A38" s="21" t="s">
        <v>88</v>
      </c>
      <c r="B38" s="22">
        <f>'DATOS MENSUALES'!E726</f>
        <v>0.52974402052</v>
      </c>
      <c r="C38" s="22">
        <f>'DATOS MENSUALES'!E727</f>
        <v>1.31850842005</v>
      </c>
      <c r="D38" s="22">
        <f>'DATOS MENSUALES'!E728</f>
        <v>3.35759795775</v>
      </c>
      <c r="E38" s="22">
        <f>'DATOS MENSUALES'!E729</f>
        <v>9.49992327054</v>
      </c>
      <c r="F38" s="22">
        <f>'DATOS MENSUALES'!E730</f>
        <v>3.3768915463</v>
      </c>
      <c r="G38" s="22">
        <f>'DATOS MENSUALES'!E731</f>
        <v>6.16402348734</v>
      </c>
      <c r="H38" s="22">
        <f>'DATOS MENSUALES'!E732</f>
        <v>1.20293757558</v>
      </c>
      <c r="I38" s="22">
        <f>'DATOS MENSUALES'!E733</f>
        <v>0.91279949359</v>
      </c>
      <c r="J38" s="22">
        <f>'DATOS MENSUALES'!E734</f>
        <v>0.379590881</v>
      </c>
      <c r="K38" s="22">
        <f>'DATOS MENSUALES'!E735</f>
        <v>0.42611111168</v>
      </c>
      <c r="L38" s="22">
        <f>'DATOS MENSUALES'!E736</f>
        <v>0.26054901972</v>
      </c>
      <c r="M38" s="22">
        <f>'DATOS MENSUALES'!E737</f>
        <v>0.338218714</v>
      </c>
      <c r="N38" s="22">
        <f t="shared" si="11"/>
        <v>27.766895498070003</v>
      </c>
      <c r="O38" s="23"/>
      <c r="P38" s="60">
        <f t="shared" si="12"/>
        <v>4.0731787974742595E-07</v>
      </c>
      <c r="Q38" s="60">
        <f t="shared" si="14"/>
        <v>0.016690949278649815</v>
      </c>
      <c r="R38" s="60">
        <f t="shared" si="15"/>
        <v>1.8439150478358621</v>
      </c>
      <c r="S38" s="60">
        <f t="shared" si="16"/>
        <v>326.3609337568567</v>
      </c>
      <c r="T38" s="60">
        <f t="shared" si="17"/>
        <v>3.836529179278346</v>
      </c>
      <c r="U38" s="60">
        <f t="shared" si="18"/>
        <v>83.36661810843758</v>
      </c>
      <c r="V38" s="60">
        <f t="shared" si="19"/>
        <v>-1.5009927569140236</v>
      </c>
      <c r="W38" s="60">
        <f t="shared" si="20"/>
        <v>-1.4232030118009278</v>
      </c>
      <c r="X38" s="60">
        <f t="shared" si="21"/>
        <v>-0.08808349114220958</v>
      </c>
      <c r="Y38" s="60">
        <f t="shared" si="22"/>
        <v>0.0012235397824729522</v>
      </c>
      <c r="Z38" s="60">
        <f t="shared" si="23"/>
        <v>-0.00014673097596412665</v>
      </c>
      <c r="AA38" s="60">
        <f t="shared" si="24"/>
        <v>-2.2078685676619597E-07</v>
      </c>
      <c r="AB38" s="60">
        <f t="shared" si="25"/>
        <v>1577.7261685733138</v>
      </c>
    </row>
    <row r="39" spans="1:28" s="24" customFormat="1" ht="12.75">
      <c r="A39" s="21" t="s">
        <v>89</v>
      </c>
      <c r="B39" s="22">
        <f>'DATOS MENSUALES'!E738</f>
        <v>0.4661257608</v>
      </c>
      <c r="C39" s="22">
        <f>'DATOS MENSUALES'!E739</f>
        <v>0.13872659184</v>
      </c>
      <c r="D39" s="22">
        <f>'DATOS MENSUALES'!E740</f>
        <v>0.1064901794</v>
      </c>
      <c r="E39" s="22">
        <f>'DATOS MENSUALES'!E741</f>
        <v>0.54485168166</v>
      </c>
      <c r="F39" s="22">
        <f>'DATOS MENSUALES'!E742</f>
        <v>0.39085152795</v>
      </c>
      <c r="G39" s="22">
        <f>'DATOS MENSUALES'!E743</f>
        <v>0.56190685467</v>
      </c>
      <c r="H39" s="22">
        <f>'DATOS MENSUALES'!E744</f>
        <v>1.0254763365</v>
      </c>
      <c r="I39" s="22">
        <f>'DATOS MENSUALES'!E745</f>
        <v>1.1069452488</v>
      </c>
      <c r="J39" s="22">
        <f>'DATOS MENSUALES'!E746</f>
        <v>0.83235294126</v>
      </c>
      <c r="K39" s="22">
        <f>'DATOS MENSUALES'!E747</f>
        <v>0.25666666718</v>
      </c>
      <c r="L39" s="22">
        <f>'DATOS MENSUALES'!E748</f>
        <v>0.38045972034</v>
      </c>
      <c r="M39" s="22">
        <f>'DATOS MENSUALES'!E749</f>
        <v>0.500949936</v>
      </c>
      <c r="N39" s="22">
        <f t="shared" si="11"/>
        <v>6.311803446400001</v>
      </c>
      <c r="O39" s="23"/>
      <c r="P39" s="60">
        <f t="shared" si="12"/>
        <v>-0.00017755678676002873</v>
      </c>
      <c r="Q39" s="60">
        <f t="shared" si="14"/>
        <v>-0.7894561293737579</v>
      </c>
      <c r="R39" s="60">
        <f t="shared" si="15"/>
        <v>-8.301971615282723</v>
      </c>
      <c r="S39" s="60">
        <f t="shared" si="16"/>
        <v>-8.871591756862685</v>
      </c>
      <c r="T39" s="60">
        <f t="shared" si="17"/>
        <v>-2.866706569877815</v>
      </c>
      <c r="U39" s="60">
        <f t="shared" si="18"/>
        <v>-1.8774041533856174</v>
      </c>
      <c r="V39" s="60">
        <f t="shared" si="19"/>
        <v>-2.3126828139657105</v>
      </c>
      <c r="W39" s="60">
        <f t="shared" si="20"/>
        <v>-0.8061475849926741</v>
      </c>
      <c r="X39" s="60">
        <f t="shared" si="21"/>
        <v>4.792064177557297E-07</v>
      </c>
      <c r="Y39" s="60">
        <f t="shared" si="22"/>
        <v>-0.00024400269817250134</v>
      </c>
      <c r="Z39" s="60">
        <f t="shared" si="23"/>
        <v>0.0003030121131022515</v>
      </c>
      <c r="AA39" s="60">
        <f t="shared" si="24"/>
        <v>0.0038468101039598715</v>
      </c>
      <c r="AB39" s="60">
        <f t="shared" si="25"/>
        <v>-945.101180785634</v>
      </c>
    </row>
    <row r="40" spans="1:28" s="24" customFormat="1" ht="12.75">
      <c r="A40" s="21" t="s">
        <v>90</v>
      </c>
      <c r="B40" s="22">
        <f>'DATOS MENSUALES'!E750</f>
        <v>0.530096358</v>
      </c>
      <c r="C40" s="22">
        <f>'DATOS MENSUALES'!E751</f>
        <v>1.54260416326</v>
      </c>
      <c r="D40" s="22">
        <f>'DATOS MENSUALES'!E752</f>
        <v>2.5001622567</v>
      </c>
      <c r="E40" s="22">
        <f>'DATOS MENSUALES'!E753</f>
        <v>9.37313814</v>
      </c>
      <c r="F40" s="22">
        <f>'DATOS MENSUALES'!E754</f>
        <v>2.23041094523</v>
      </c>
      <c r="G40" s="22">
        <f>'DATOS MENSUALES'!E755</f>
        <v>2.82238713736</v>
      </c>
      <c r="H40" s="22">
        <f>'DATOS MENSUALES'!E756</f>
        <v>2.575273725</v>
      </c>
      <c r="I40" s="22">
        <f>'DATOS MENSUALES'!E757</f>
        <v>2.58881295082</v>
      </c>
      <c r="J40" s="22">
        <f>'DATOS MENSUALES'!E758</f>
        <v>0.55474753132</v>
      </c>
      <c r="K40" s="22">
        <f>'DATOS MENSUALES'!E759</f>
        <v>0.26006818796</v>
      </c>
      <c r="L40" s="22">
        <f>'DATOS MENSUALES'!E760</f>
        <v>0.36739130376</v>
      </c>
      <c r="M40" s="22">
        <f>'DATOS MENSUALES'!E761</f>
        <v>0.56798478433</v>
      </c>
      <c r="N40" s="22">
        <f t="shared" si="11"/>
        <v>25.913077483739997</v>
      </c>
      <c r="O40" s="23"/>
      <c r="P40" s="60">
        <f t="shared" si="12"/>
        <v>4.682035263669418E-07</v>
      </c>
      <c r="Q40" s="60">
        <f t="shared" si="14"/>
        <v>0.11035454511196643</v>
      </c>
      <c r="R40" s="60">
        <f t="shared" si="15"/>
        <v>0.050169069118623816</v>
      </c>
      <c r="S40" s="60">
        <f t="shared" si="16"/>
        <v>308.6612164786869</v>
      </c>
      <c r="T40" s="60">
        <f t="shared" si="17"/>
        <v>0.07355716988601946</v>
      </c>
      <c r="U40" s="60">
        <f t="shared" si="18"/>
        <v>1.0827240101383708</v>
      </c>
      <c r="V40" s="60">
        <f t="shared" si="19"/>
        <v>0.011754284155712585</v>
      </c>
      <c r="W40" s="60">
        <f t="shared" si="20"/>
        <v>0.1674464358601275</v>
      </c>
      <c r="X40" s="60">
        <f t="shared" si="21"/>
        <v>-0.0196349234455943</v>
      </c>
      <c r="Y40" s="60">
        <f t="shared" si="22"/>
        <v>-0.00020628581514345567</v>
      </c>
      <c r="Z40" s="60">
        <f t="shared" si="23"/>
        <v>0.000158324424091718</v>
      </c>
      <c r="AA40" s="60">
        <f t="shared" si="24"/>
        <v>0.011197639794443397</v>
      </c>
      <c r="AB40" s="60">
        <f t="shared" si="25"/>
        <v>937.6597226713102</v>
      </c>
    </row>
    <row r="41" spans="1:28" s="24" customFormat="1" ht="12.75">
      <c r="A41" s="21" t="s">
        <v>91</v>
      </c>
      <c r="B41" s="22">
        <f>'DATOS MENSUALES'!E762</f>
        <v>0.55134774471</v>
      </c>
      <c r="C41" s="22">
        <f>'DATOS MENSUALES'!E763</f>
        <v>1.09173663408</v>
      </c>
      <c r="D41" s="22">
        <f>'DATOS MENSUALES'!E764</f>
        <v>2.90036423859</v>
      </c>
      <c r="E41" s="22">
        <f>'DATOS MENSUALES'!E765</f>
        <v>3.10679130816</v>
      </c>
      <c r="F41" s="22">
        <f>'DATOS MENSUALES'!E766</f>
        <v>2.19622020416</v>
      </c>
      <c r="G41" s="22">
        <f>'DATOS MENSUALES'!E767</f>
        <v>2.8194163897</v>
      </c>
      <c r="H41" s="22">
        <f>'DATOS MENSUALES'!E768</f>
        <v>2.64279549456</v>
      </c>
      <c r="I41" s="22">
        <f>'DATOS MENSUALES'!E769</f>
        <v>4.5329379445</v>
      </c>
      <c r="J41" s="22">
        <f>'DATOS MENSUALES'!E770</f>
        <v>0.46475</v>
      </c>
      <c r="K41" s="22">
        <f>'DATOS MENSUALES'!E771</f>
        <v>0.03415990728</v>
      </c>
      <c r="L41" s="22">
        <f>'DATOS MENSUALES'!E772</f>
        <v>0.34601941728</v>
      </c>
      <c r="M41" s="22">
        <f>'DATOS MENSUALES'!E773</f>
        <v>0.19298044771</v>
      </c>
      <c r="N41" s="22">
        <f t="shared" si="11"/>
        <v>20.87951973073</v>
      </c>
      <c r="O41" s="23"/>
      <c r="P41" s="60">
        <f t="shared" si="12"/>
        <v>2.4430522091900445E-05</v>
      </c>
      <c r="Q41" s="60">
        <f t="shared" si="14"/>
        <v>2.385972670962948E-05</v>
      </c>
      <c r="R41" s="60">
        <f t="shared" si="15"/>
        <v>0.45479191755670634</v>
      </c>
      <c r="S41" s="60">
        <f t="shared" si="16"/>
        <v>0.11894727344042523</v>
      </c>
      <c r="T41" s="60">
        <f t="shared" si="17"/>
        <v>0.05697941238838469</v>
      </c>
      <c r="U41" s="60">
        <f t="shared" si="18"/>
        <v>1.073353962243863</v>
      </c>
      <c r="V41" s="60">
        <f t="shared" si="19"/>
        <v>0.02564397886596912</v>
      </c>
      <c r="W41" s="60">
        <f t="shared" si="20"/>
        <v>15.537098737127113</v>
      </c>
      <c r="X41" s="60">
        <f t="shared" si="21"/>
        <v>-0.04656955450955498</v>
      </c>
      <c r="Y41" s="60">
        <f t="shared" si="22"/>
        <v>-0.02314790370457119</v>
      </c>
      <c r="Z41" s="60">
        <f t="shared" si="23"/>
        <v>3.505019078913511E-05</v>
      </c>
      <c r="AA41" s="60">
        <f t="shared" si="24"/>
        <v>-0.003462294928086885</v>
      </c>
      <c r="AB41" s="60">
        <f t="shared" si="25"/>
        <v>107.45418543714537</v>
      </c>
    </row>
    <row r="42" spans="1:28" s="24" customFormat="1" ht="12.75">
      <c r="A42" s="21" t="s">
        <v>92</v>
      </c>
      <c r="B42" s="22">
        <f>'DATOS MENSUALES'!E774</f>
        <v>0.59013424148</v>
      </c>
      <c r="C42" s="22">
        <f>'DATOS MENSUALES'!E775</f>
        <v>0.48306831804</v>
      </c>
      <c r="D42" s="22">
        <f>'DATOS MENSUALES'!E776</f>
        <v>0.670208728</v>
      </c>
      <c r="E42" s="22">
        <f>'DATOS MENSUALES'!E777</f>
        <v>0.31236492413</v>
      </c>
      <c r="F42" s="22">
        <f>'DATOS MENSUALES'!E778</f>
        <v>0.60219530745</v>
      </c>
      <c r="G42" s="22">
        <f>'DATOS MENSUALES'!E779</f>
        <v>1.09842530576</v>
      </c>
      <c r="H42" s="22">
        <f>'DATOS MENSUALES'!E780</f>
        <v>1.21060956871</v>
      </c>
      <c r="I42" s="22">
        <f>'DATOS MENSUALES'!E781</f>
        <v>0.86818836528</v>
      </c>
      <c r="J42" s="22">
        <f>'DATOS MENSUALES'!E782</f>
        <v>0.28463754597</v>
      </c>
      <c r="K42" s="22">
        <f>'DATOS MENSUALES'!E783</f>
        <v>0.1581661896</v>
      </c>
      <c r="L42" s="22">
        <f>'DATOS MENSUALES'!E784</f>
        <v>0.35633898288</v>
      </c>
      <c r="M42" s="22">
        <f>'DATOS MENSUALES'!E785</f>
        <v>0.19130671543</v>
      </c>
      <c r="N42" s="22">
        <f>SUM(B42:M42)</f>
        <v>6.82564419273</v>
      </c>
      <c r="O42" s="23"/>
      <c r="P42" s="60">
        <f t="shared" si="12"/>
        <v>0.0003117063650207689</v>
      </c>
      <c r="Q42" s="60">
        <f t="shared" si="14"/>
        <v>-0.19499054926385914</v>
      </c>
      <c r="R42" s="60">
        <f t="shared" si="15"/>
        <v>-3.1194036403204835</v>
      </c>
      <c r="S42" s="60">
        <f t="shared" si="16"/>
        <v>-12.208794864718042</v>
      </c>
      <c r="T42" s="60">
        <f t="shared" si="17"/>
        <v>-1.7681421417141707</v>
      </c>
      <c r="U42" s="60">
        <f t="shared" si="18"/>
        <v>-0.3387756252351584</v>
      </c>
      <c r="V42" s="60">
        <f t="shared" si="19"/>
        <v>-1.4710217111686446</v>
      </c>
      <c r="W42" s="60">
        <f t="shared" si="20"/>
        <v>-1.5993408745193975</v>
      </c>
      <c r="X42" s="60">
        <f t="shared" si="21"/>
        <v>-0.15736777179048533</v>
      </c>
      <c r="Y42" s="60">
        <f t="shared" si="22"/>
        <v>-0.004172402775722795</v>
      </c>
      <c r="Z42" s="60">
        <f t="shared" si="23"/>
        <v>7.976164112629395E-05</v>
      </c>
      <c r="AA42" s="60">
        <f t="shared" si="24"/>
        <v>-0.003578487751230295</v>
      </c>
      <c r="AB42" s="60">
        <f t="shared" si="25"/>
        <v>-804.2813418401911</v>
      </c>
    </row>
    <row r="43" spans="1:28" s="24" customFormat="1" ht="12.75">
      <c r="A43" s="21" t="s">
        <v>93</v>
      </c>
      <c r="B43" s="22">
        <f>'DATOS MENSUALES'!E786</f>
        <v>0.56673233035</v>
      </c>
      <c r="C43" s="22">
        <f>'DATOS MENSUALES'!E787</f>
        <v>0.6934459455</v>
      </c>
      <c r="D43" s="22">
        <f>'DATOS MENSUALES'!E788</f>
        <v>1.2223314987</v>
      </c>
      <c r="E43" s="22">
        <f>'DATOS MENSUALES'!E789</f>
        <v>0.8567624619</v>
      </c>
      <c r="F43" s="22">
        <f>'DATOS MENSUALES'!E790</f>
        <v>0.6685961184</v>
      </c>
      <c r="G43" s="22">
        <f>'DATOS MENSUALES'!E791</f>
        <v>3.03976012032</v>
      </c>
      <c r="H43" s="22">
        <f>'DATOS MENSUALES'!E792</f>
        <v>1.95956004213</v>
      </c>
      <c r="I43" s="22">
        <f>'DATOS MENSUALES'!E793</f>
        <v>0.8395211046</v>
      </c>
      <c r="J43" s="22">
        <f>'DATOS MENSUALES'!E794</f>
        <v>0.71295673188</v>
      </c>
      <c r="K43" s="22">
        <f>'DATOS MENSUALES'!E795</f>
        <v>0.34849545311</v>
      </c>
      <c r="L43" s="22">
        <f>'DATOS MENSUALES'!E796</f>
        <v>0.24283419867</v>
      </c>
      <c r="M43" s="22">
        <f>'DATOS MENSUALES'!E797</f>
        <v>0.348202494</v>
      </c>
      <c r="N43" s="22">
        <f>SUM(B43:M43)</f>
        <v>11.499198499560002</v>
      </c>
      <c r="O43" s="23"/>
      <c r="P43" s="60">
        <f t="shared" si="12"/>
        <v>8.753449774975189E-05</v>
      </c>
      <c r="Q43" s="60">
        <f t="shared" si="14"/>
        <v>-0.05044874819364349</v>
      </c>
      <c r="R43" s="60">
        <f t="shared" si="15"/>
        <v>-0.7511212527824923</v>
      </c>
      <c r="S43" s="60">
        <f t="shared" si="16"/>
        <v>-5.435372374255061</v>
      </c>
      <c r="T43" s="60">
        <f t="shared" si="17"/>
        <v>-1.492567059617837</v>
      </c>
      <c r="U43" s="60">
        <f t="shared" si="18"/>
        <v>1.9261582789500418</v>
      </c>
      <c r="V43" s="60">
        <f t="shared" si="19"/>
        <v>-0.05856668825915067</v>
      </c>
      <c r="W43" s="60">
        <f t="shared" si="20"/>
        <v>-1.7198640986128766</v>
      </c>
      <c r="X43" s="60">
        <f t="shared" si="21"/>
        <v>-0.001388837842144879</v>
      </c>
      <c r="Y43" s="60">
        <f t="shared" si="22"/>
        <v>2.5258357319886984E-05</v>
      </c>
      <c r="Z43" s="60">
        <f t="shared" si="23"/>
        <v>-0.00034979055299298056</v>
      </c>
      <c r="AA43" s="60">
        <f t="shared" si="24"/>
        <v>6.11527714666322E-08</v>
      </c>
      <c r="AB43" s="60">
        <f t="shared" si="25"/>
        <v>-99.00571965735138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0.019503170869051553</v>
      </c>
      <c r="Q44" s="61">
        <f aca="true" t="shared" si="26" ref="Q44:AB44">SUM(Q18:Q43)</f>
        <v>145.73417978559658</v>
      </c>
      <c r="R44" s="61">
        <f t="shared" si="26"/>
        <v>846.1105835008885</v>
      </c>
      <c r="S44" s="61">
        <f t="shared" si="26"/>
        <v>857.14607284484</v>
      </c>
      <c r="T44" s="61">
        <f t="shared" si="26"/>
        <v>76.92310362551405</v>
      </c>
      <c r="U44" s="61">
        <f t="shared" si="26"/>
        <v>134.2982895041359</v>
      </c>
      <c r="V44" s="61">
        <f t="shared" si="26"/>
        <v>32.647331409896125</v>
      </c>
      <c r="W44" s="61">
        <f t="shared" si="26"/>
        <v>28.984165513864415</v>
      </c>
      <c r="X44" s="61">
        <f t="shared" si="26"/>
        <v>21.731801113749277</v>
      </c>
      <c r="Y44" s="61">
        <f t="shared" si="26"/>
        <v>0.016580169887282063</v>
      </c>
      <c r="Z44" s="61">
        <f t="shared" si="26"/>
        <v>0.6190118099658888</v>
      </c>
      <c r="AA44" s="61">
        <f t="shared" si="26"/>
        <v>0.030091539466362935</v>
      </c>
      <c r="AB44" s="61">
        <f t="shared" si="26"/>
        <v>6480.481808635978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2009-04-14T10:04:57Z</dcterms:modified>
  <cp:category/>
  <cp:version/>
  <cp:contentType/>
  <cp:contentStatus/>
</cp:coreProperties>
</file>