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<sst xmlns="http://schemas.openxmlformats.org/spreadsheetml/2006/main" count="1362" uniqueCount="135">
  <si>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434</t>
  </si>
  <si>
    <t xml:space="preserve"> Arroyo de los Adjuntos desde cabecera hasta confluencia con arroyo de las Bragadas y arroyo de las Bragadas desde cabecera hasta confluencia con río Duratón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</si>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</sst>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2509442"/>
        <c:axId val="40248179"/>
      </c:lineChart>
      <c:dateAx>
        <c:axId val="52509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48179"/>
        <c:crosses val="autoZero"/>
        <c:auto val="0"/>
        <c:majorUnit val="1"/>
        <c:majorTimeUnit val="years"/>
        <c:noMultiLvlLbl val="0"/>
      </c:dateAx>
      <c:valAx>
        <c:axId val="40248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09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879276"/>
        <c:axId val="64131213"/>
      </c:lineChart>
      <c:catAx>
        <c:axId val="6587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1213"/>
        <c:crosses val="autoZero"/>
        <c:auto val="1"/>
        <c:lblOffset val="100"/>
        <c:noMultiLvlLbl val="0"/>
      </c:catAx>
      <c:valAx>
        <c:axId val="641312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879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600486"/>
        <c:axId val="56397239"/>
      </c:lineChart>
      <c:catAx>
        <c:axId val="3160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7239"/>
        <c:crosses val="autoZero"/>
        <c:auto val="1"/>
        <c:lblOffset val="100"/>
        <c:noMultiLvlLbl val="0"/>
      </c:catAx>
      <c:valAx>
        <c:axId val="56397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00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444828"/>
        <c:axId val="38266557"/>
      </c:lineChart>
      <c:catAx>
        <c:axId val="12444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66557"/>
        <c:crosses val="autoZero"/>
        <c:auto val="1"/>
        <c:lblOffset val="100"/>
        <c:noMultiLvlLbl val="0"/>
      </c:catAx>
      <c:valAx>
        <c:axId val="382665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44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3710102"/>
        <c:axId val="42427623"/>
      </c:lineChart>
      <c:dateAx>
        <c:axId val="3371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27623"/>
        <c:crosses val="autoZero"/>
        <c:auto val="0"/>
        <c:majorUnit val="1"/>
        <c:majorTimeUnit val="years"/>
        <c:noMultiLvlLbl val="0"/>
      </c:dateAx>
      <c:valAx>
        <c:axId val="42427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1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55408"/>
        <c:axId val="5740529"/>
      </c:barChart>
      <c:catAx>
        <c:axId val="245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529"/>
        <c:crosses val="autoZero"/>
        <c:auto val="1"/>
        <c:lblOffset val="100"/>
        <c:tickLblSkip val="1"/>
        <c:noMultiLvlLbl val="0"/>
      </c:catAx>
      <c:valAx>
        <c:axId val="5740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8774698"/>
        <c:axId val="61823451"/>
      </c:barChart>
      <c:catAx>
        <c:axId val="587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23451"/>
        <c:crosses val="autoZero"/>
        <c:auto val="1"/>
        <c:lblOffset val="100"/>
        <c:tickLblSkip val="1"/>
        <c:noMultiLvlLbl val="0"/>
      </c:catAx>
      <c:valAx>
        <c:axId val="6182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7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4275780"/>
        <c:axId val="7562405"/>
      </c:barChart>
      <c:catAx>
        <c:axId val="3427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62405"/>
        <c:crosses val="autoZero"/>
        <c:auto val="1"/>
        <c:lblOffset val="100"/>
        <c:tickLblSkip val="1"/>
        <c:noMultiLvlLbl val="0"/>
      </c:catAx>
      <c:valAx>
        <c:axId val="756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75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403902"/>
        <c:axId val="8409679"/>
      </c:barChart>
      <c:catAx>
        <c:axId val="28403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09679"/>
        <c:crosses val="autoZero"/>
        <c:auto val="1"/>
        <c:lblOffset val="100"/>
        <c:tickLblSkip val="1"/>
        <c:noMultiLvlLbl val="0"/>
      </c:catAx>
      <c:valAx>
        <c:axId val="840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40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589656"/>
        <c:axId val="9739481"/>
      </c:lineChart>
      <c:catAx>
        <c:axId val="9589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39481"/>
        <c:crosses val="autoZero"/>
        <c:auto val="1"/>
        <c:lblOffset val="100"/>
        <c:noMultiLvlLbl val="0"/>
      </c:catAx>
      <c:valAx>
        <c:axId val="97394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589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8279506"/>
        <c:axId val="35298883"/>
      </c:lineChart>
      <c:catAx>
        <c:axId val="1827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8883"/>
        <c:crosses val="autoZero"/>
        <c:auto val="1"/>
        <c:lblOffset val="100"/>
        <c:noMultiLvlLbl val="0"/>
      </c:catAx>
      <c:valAx>
        <c:axId val="35298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279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12</v>
      </c>
      <c r="C2" s="5">
        <v>1940</v>
      </c>
      <c r="D2" s="5">
        <v>10</v>
      </c>
      <c r="E2" s="28">
        <v>0.26363420496</v>
      </c>
      <c r="F2" s="28">
        <v>8.00627281104</v>
      </c>
      <c r="H2" t="s">
        <v>130</v>
      </c>
      <c r="I2" t="s">
        <v>133</v>
      </c>
    </row>
    <row r="3" spans="1:9" ht="12.75">
      <c r="A3" s="30" t="s">
        <v>0</v>
      </c>
      <c r="B3" s="30">
        <v>12</v>
      </c>
      <c r="C3" s="5">
        <v>1940</v>
      </c>
      <c r="D3" s="5">
        <v>11</v>
      </c>
      <c r="E3" s="28">
        <v>0.42626283436</v>
      </c>
      <c r="F3" s="28">
        <v>11.28770414695</v>
      </c>
      <c r="H3" t="s">
        <v>131</v>
      </c>
      <c r="I3" t="s">
        <v>132</v>
      </c>
    </row>
    <row r="4" spans="1:14" ht="12.75">
      <c r="A4" s="30" t="s">
        <v>0</v>
      </c>
      <c r="B4" s="30">
        <v>12</v>
      </c>
      <c r="C4" s="5">
        <v>1940</v>
      </c>
      <c r="D4" s="5">
        <v>12</v>
      </c>
      <c r="E4" s="28">
        <v>0.620829391</v>
      </c>
      <c r="F4" s="28">
        <v>9.6458151792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12</v>
      </c>
      <c r="C5" s="5">
        <v>1941</v>
      </c>
      <c r="D5" s="5">
        <v>1</v>
      </c>
      <c r="E5" s="28">
        <v>2.44193148108</v>
      </c>
      <c r="F5" s="28">
        <v>28.69689623472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12</v>
      </c>
      <c r="C6" s="5">
        <v>1941</v>
      </c>
      <c r="D6" s="5">
        <v>2</v>
      </c>
      <c r="E6" s="28">
        <v>3.4227895656</v>
      </c>
      <c r="F6" s="28">
        <v>40.107652066</v>
      </c>
      <c r="I6" s="26"/>
      <c r="J6" s="36">
        <f>AVERAGE(E2:E793)*12</f>
        <v>7.295645239816209</v>
      </c>
      <c r="K6" s="36">
        <f>AVERAGE(F2:F793)*12</f>
        <v>101.23719592452463</v>
      </c>
      <c r="L6" t="s">
        <v>104</v>
      </c>
    </row>
    <row r="7" spans="1:12" ht="12.75">
      <c r="A7" s="30" t="s">
        <v>0</v>
      </c>
      <c r="B7" s="30">
        <v>12</v>
      </c>
      <c r="C7" s="5">
        <v>1941</v>
      </c>
      <c r="D7" s="5">
        <v>3</v>
      </c>
      <c r="E7" s="28">
        <v>2.7184511088</v>
      </c>
      <c r="F7" s="28">
        <v>30.01909964256</v>
      </c>
      <c r="J7" s="36">
        <f>AVERAGE(E482:E793)*12</f>
        <v>5.605619485647308</v>
      </c>
      <c r="K7" s="36">
        <f>AVERAGE(F482:F793)*12</f>
        <v>73.70897480611501</v>
      </c>
      <c r="L7" t="s">
        <v>105</v>
      </c>
    </row>
    <row r="8" spans="1:6" ht="12.75">
      <c r="A8" s="30" t="s">
        <v>0</v>
      </c>
      <c r="B8" s="30">
        <v>12</v>
      </c>
      <c r="C8" s="5">
        <v>1941</v>
      </c>
      <c r="D8" s="5">
        <v>4</v>
      </c>
      <c r="E8" s="28">
        <v>1.71904161026</v>
      </c>
      <c r="F8" s="28">
        <v>17.680076370580004</v>
      </c>
    </row>
    <row r="9" spans="1:6" ht="12.75">
      <c r="A9" s="30" t="s">
        <v>0</v>
      </c>
      <c r="B9" s="30">
        <v>12</v>
      </c>
      <c r="C9" s="5">
        <v>1941</v>
      </c>
      <c r="D9" s="5">
        <v>5</v>
      </c>
      <c r="E9" s="28">
        <v>3.7040439405</v>
      </c>
      <c r="F9" s="28">
        <v>32.448578332800004</v>
      </c>
    </row>
    <row r="10" spans="1:6" ht="12.75">
      <c r="A10" s="30" t="s">
        <v>0</v>
      </c>
      <c r="B10" s="30">
        <v>12</v>
      </c>
      <c r="C10" s="5">
        <v>1941</v>
      </c>
      <c r="D10" s="5">
        <v>6</v>
      </c>
      <c r="E10" s="28">
        <v>1.59355095336</v>
      </c>
      <c r="F10" s="28">
        <v>14.1843546225</v>
      </c>
    </row>
    <row r="11" spans="1:11" ht="12.75">
      <c r="A11" s="30" t="s">
        <v>0</v>
      </c>
      <c r="B11" s="30">
        <v>12</v>
      </c>
      <c r="C11" s="5">
        <v>1941</v>
      </c>
      <c r="D11" s="5">
        <v>7</v>
      </c>
      <c r="E11" s="28">
        <v>0.28534590872</v>
      </c>
      <c r="F11" s="28">
        <v>2.38760173715</v>
      </c>
      <c r="K11" s="34"/>
    </row>
    <row r="12" spans="1:6" ht="12.75">
      <c r="A12" s="30" t="s">
        <v>0</v>
      </c>
      <c r="B12" s="30">
        <v>12</v>
      </c>
      <c r="C12" s="5">
        <v>1941</v>
      </c>
      <c r="D12" s="5">
        <v>8</v>
      </c>
      <c r="E12" s="28">
        <v>0.29883715926</v>
      </c>
      <c r="F12" s="28">
        <v>2.19661680882</v>
      </c>
    </row>
    <row r="13" spans="1:6" ht="12.75">
      <c r="A13" s="30" t="s">
        <v>0</v>
      </c>
      <c r="B13" s="30">
        <v>12</v>
      </c>
      <c r="C13" s="5">
        <v>1941</v>
      </c>
      <c r="D13" s="5">
        <v>9</v>
      </c>
      <c r="E13" s="28">
        <v>0.1803768375</v>
      </c>
      <c r="F13" s="28">
        <v>1.4857536765</v>
      </c>
    </row>
    <row r="14" spans="1:6" ht="12.75">
      <c r="A14" s="30" t="s">
        <v>0</v>
      </c>
      <c r="B14" s="30">
        <v>12</v>
      </c>
      <c r="C14" s="5">
        <v>1941</v>
      </c>
      <c r="D14" s="5">
        <v>10</v>
      </c>
      <c r="E14" s="28">
        <v>0.22733619822</v>
      </c>
      <c r="F14" s="28">
        <v>1.64216971258</v>
      </c>
    </row>
    <row r="15" spans="1:6" ht="12.75">
      <c r="A15" s="30" t="s">
        <v>0</v>
      </c>
      <c r="B15" s="30">
        <v>12</v>
      </c>
      <c r="C15" s="5">
        <v>1941</v>
      </c>
      <c r="D15" s="5">
        <v>11</v>
      </c>
      <c r="E15" s="28">
        <v>0.1464030913</v>
      </c>
      <c r="F15" s="28">
        <v>3.9250668878</v>
      </c>
    </row>
    <row r="16" spans="1:6" ht="12.75">
      <c r="A16" s="30" t="s">
        <v>0</v>
      </c>
      <c r="B16" s="30">
        <v>12</v>
      </c>
      <c r="C16" s="5">
        <v>1941</v>
      </c>
      <c r="D16" s="5">
        <v>12</v>
      </c>
      <c r="E16" s="28">
        <v>0.2477984517</v>
      </c>
      <c r="F16" s="28">
        <v>3.03033345665</v>
      </c>
    </row>
    <row r="17" spans="1:6" ht="12.75">
      <c r="A17" s="30" t="s">
        <v>0</v>
      </c>
      <c r="B17" s="30">
        <v>12</v>
      </c>
      <c r="C17" s="5">
        <v>1942</v>
      </c>
      <c r="D17" s="5">
        <v>1</v>
      </c>
      <c r="E17" s="28">
        <v>0.27742077489</v>
      </c>
      <c r="F17" s="28">
        <v>5.70541043271</v>
      </c>
    </row>
    <row r="18" spans="1:6" ht="12.75">
      <c r="A18" s="30" t="s">
        <v>0</v>
      </c>
      <c r="B18" s="30">
        <v>12</v>
      </c>
      <c r="C18" s="5">
        <v>1942</v>
      </c>
      <c r="D18" s="5">
        <v>2</v>
      </c>
      <c r="E18" s="28">
        <v>0.47592962806</v>
      </c>
      <c r="F18" s="28">
        <v>6.030971611739999</v>
      </c>
    </row>
    <row r="19" spans="1:6" ht="12.75">
      <c r="A19" s="30" t="s">
        <v>0</v>
      </c>
      <c r="B19" s="30">
        <v>12</v>
      </c>
      <c r="C19" s="5">
        <v>1942</v>
      </c>
      <c r="D19" s="5">
        <v>3</v>
      </c>
      <c r="E19" s="28">
        <v>0.21492512808</v>
      </c>
      <c r="F19" s="28">
        <v>8.50122756876</v>
      </c>
    </row>
    <row r="20" spans="1:6" ht="12.75">
      <c r="A20" s="30" t="s">
        <v>0</v>
      </c>
      <c r="B20" s="30">
        <v>12</v>
      </c>
      <c r="C20" s="5">
        <v>1942</v>
      </c>
      <c r="D20" s="5">
        <v>4</v>
      </c>
      <c r="E20" s="28">
        <v>0.42372738665</v>
      </c>
      <c r="F20" s="28">
        <v>9.91127224185</v>
      </c>
    </row>
    <row r="21" spans="1:6" ht="12.75">
      <c r="A21" s="30" t="s">
        <v>0</v>
      </c>
      <c r="B21" s="30">
        <v>12</v>
      </c>
      <c r="C21" s="5">
        <v>1942</v>
      </c>
      <c r="D21" s="5">
        <v>5</v>
      </c>
      <c r="E21" s="28">
        <v>0.42263499465</v>
      </c>
      <c r="F21" s="28">
        <v>6.176899197180001</v>
      </c>
    </row>
    <row r="22" spans="1:6" ht="12.75">
      <c r="A22" s="30" t="s">
        <v>0</v>
      </c>
      <c r="B22" s="30">
        <v>12</v>
      </c>
      <c r="C22" s="5">
        <v>1942</v>
      </c>
      <c r="D22" s="5">
        <v>6</v>
      </c>
      <c r="E22" s="28">
        <v>0.2102529025</v>
      </c>
      <c r="F22" s="28">
        <v>4.1331384753</v>
      </c>
    </row>
    <row r="23" spans="1:6" ht="12.75">
      <c r="A23" s="30" t="s">
        <v>0</v>
      </c>
      <c r="B23" s="30">
        <v>12</v>
      </c>
      <c r="C23" s="5">
        <v>1942</v>
      </c>
      <c r="D23" s="5">
        <v>7</v>
      </c>
      <c r="E23" s="28">
        <v>0.35044373871</v>
      </c>
      <c r="F23" s="28">
        <v>3.48218700219</v>
      </c>
    </row>
    <row r="24" spans="1:6" ht="12.75">
      <c r="A24" s="30" t="s">
        <v>0</v>
      </c>
      <c r="B24" s="30">
        <v>12</v>
      </c>
      <c r="C24" s="5">
        <v>1942</v>
      </c>
      <c r="D24" s="5">
        <v>8</v>
      </c>
      <c r="E24" s="28">
        <v>0.59950092099</v>
      </c>
      <c r="F24" s="28">
        <v>8.822627991</v>
      </c>
    </row>
    <row r="25" spans="1:6" ht="12.75">
      <c r="A25" s="30" t="s">
        <v>0</v>
      </c>
      <c r="B25" s="30">
        <v>12</v>
      </c>
      <c r="C25" s="5">
        <v>1942</v>
      </c>
      <c r="D25" s="5">
        <v>9</v>
      </c>
      <c r="E25" s="28">
        <v>0.1980949768</v>
      </c>
      <c r="F25" s="28">
        <v>4.0841524012</v>
      </c>
    </row>
    <row r="26" spans="1:6" ht="12.75">
      <c r="A26" s="30" t="s">
        <v>0</v>
      </c>
      <c r="B26" s="30">
        <v>12</v>
      </c>
      <c r="C26" s="5">
        <v>1942</v>
      </c>
      <c r="D26" s="5">
        <v>10</v>
      </c>
      <c r="E26" s="28">
        <v>0.10270617133</v>
      </c>
      <c r="F26" s="28">
        <v>3.90134163735</v>
      </c>
    </row>
    <row r="27" spans="1:6" ht="12.75">
      <c r="A27" s="30" t="s">
        <v>0</v>
      </c>
      <c r="B27" s="30">
        <v>12</v>
      </c>
      <c r="C27" s="5">
        <v>1942</v>
      </c>
      <c r="D27" s="5">
        <v>11</v>
      </c>
      <c r="E27" s="28">
        <v>0.29835997716</v>
      </c>
      <c r="F27" s="28">
        <v>4.80616933062</v>
      </c>
    </row>
    <row r="28" spans="1:6" ht="12.75">
      <c r="A28" s="30" t="s">
        <v>0</v>
      </c>
      <c r="B28" s="30">
        <v>12</v>
      </c>
      <c r="C28" s="5">
        <v>1942</v>
      </c>
      <c r="D28" s="5">
        <v>12</v>
      </c>
      <c r="E28" s="28">
        <v>0.13736109881</v>
      </c>
      <c r="F28" s="28">
        <v>4.798192455290001</v>
      </c>
    </row>
    <row r="29" spans="1:6" ht="12.75">
      <c r="A29" s="30" t="s">
        <v>0</v>
      </c>
      <c r="B29" s="30">
        <v>12</v>
      </c>
      <c r="C29" s="5">
        <v>1943</v>
      </c>
      <c r="D29" s="5">
        <v>1</v>
      </c>
      <c r="E29" s="28">
        <v>0.46453933364</v>
      </c>
      <c r="F29" s="28">
        <v>13.206827753630002</v>
      </c>
    </row>
    <row r="30" spans="1:6" ht="12.75">
      <c r="A30" s="30" t="s">
        <v>0</v>
      </c>
      <c r="B30" s="30">
        <v>12</v>
      </c>
      <c r="C30" s="5">
        <v>1943</v>
      </c>
      <c r="D30" s="5">
        <v>2</v>
      </c>
      <c r="E30" s="28">
        <v>0.43620545412</v>
      </c>
      <c r="F30" s="28">
        <v>6.08375371248</v>
      </c>
    </row>
    <row r="31" spans="1:6" ht="12.75">
      <c r="A31" s="30" t="s">
        <v>0</v>
      </c>
      <c r="B31" s="30">
        <v>12</v>
      </c>
      <c r="C31" s="5">
        <v>1943</v>
      </c>
      <c r="D31" s="5">
        <v>3</v>
      </c>
      <c r="E31" s="28">
        <v>0.33002301696</v>
      </c>
      <c r="F31" s="28">
        <v>7.6532124134399995</v>
      </c>
    </row>
    <row r="32" spans="1:6" ht="12.75">
      <c r="A32" s="30" t="s">
        <v>0</v>
      </c>
      <c r="B32" s="30">
        <v>12</v>
      </c>
      <c r="C32" s="5">
        <v>1943</v>
      </c>
      <c r="D32" s="5">
        <v>4</v>
      </c>
      <c r="E32" s="28">
        <v>0.46707815418</v>
      </c>
      <c r="F32" s="28">
        <v>11.069199724879999</v>
      </c>
    </row>
    <row r="33" spans="1:6" ht="12.75">
      <c r="A33" s="30" t="s">
        <v>0</v>
      </c>
      <c r="B33" s="30">
        <v>12</v>
      </c>
      <c r="C33" s="5">
        <v>1943</v>
      </c>
      <c r="D33" s="5">
        <v>5</v>
      </c>
      <c r="E33" s="28">
        <v>0.56530670141</v>
      </c>
      <c r="F33" s="28">
        <v>9.74551684414</v>
      </c>
    </row>
    <row r="34" spans="1:6" ht="12.75">
      <c r="A34" s="30" t="s">
        <v>0</v>
      </c>
      <c r="B34" s="30">
        <v>12</v>
      </c>
      <c r="C34" s="5">
        <v>1943</v>
      </c>
      <c r="D34" s="5">
        <v>6</v>
      </c>
      <c r="E34" s="28">
        <v>0.33109847708</v>
      </c>
      <c r="F34" s="28">
        <v>3.19415816692</v>
      </c>
    </row>
    <row r="35" spans="1:6" ht="12.75">
      <c r="A35" s="30" t="s">
        <v>0</v>
      </c>
      <c r="B35" s="30">
        <v>12</v>
      </c>
      <c r="C35" s="5">
        <v>1943</v>
      </c>
      <c r="D35" s="5">
        <v>7</v>
      </c>
      <c r="E35" s="28">
        <v>0.18941674572</v>
      </c>
      <c r="F35" s="28">
        <v>3.1950922014599996</v>
      </c>
    </row>
    <row r="36" spans="1:6" ht="12.75">
      <c r="A36" s="30" t="s">
        <v>0</v>
      </c>
      <c r="B36" s="30">
        <v>12</v>
      </c>
      <c r="C36" s="5">
        <v>1943</v>
      </c>
      <c r="D36" s="5">
        <v>8</v>
      </c>
      <c r="E36" s="28">
        <v>0.401548674</v>
      </c>
      <c r="F36" s="28">
        <v>2.967920358</v>
      </c>
    </row>
    <row r="37" spans="1:6" ht="12.75">
      <c r="A37" s="30" t="s">
        <v>0</v>
      </c>
      <c r="B37" s="30">
        <v>12</v>
      </c>
      <c r="C37" s="5">
        <v>1943</v>
      </c>
      <c r="D37" s="5">
        <v>9</v>
      </c>
      <c r="E37" s="28">
        <v>0.29545030144</v>
      </c>
      <c r="F37" s="28">
        <v>5.096090726400001</v>
      </c>
    </row>
    <row r="38" spans="1:6" ht="12.75">
      <c r="A38" s="30" t="s">
        <v>0</v>
      </c>
      <c r="B38" s="30">
        <v>12</v>
      </c>
      <c r="C38" s="5">
        <v>1943</v>
      </c>
      <c r="D38" s="5">
        <v>10</v>
      </c>
      <c r="E38" s="28">
        <v>0.15879303957</v>
      </c>
      <c r="F38" s="28">
        <v>3.61665605103</v>
      </c>
    </row>
    <row r="39" spans="1:6" ht="12.75">
      <c r="A39" s="30" t="s">
        <v>0</v>
      </c>
      <c r="B39" s="30">
        <v>12</v>
      </c>
      <c r="C39" s="5">
        <v>1943</v>
      </c>
      <c r="D39" s="5">
        <v>11</v>
      </c>
      <c r="E39" s="28">
        <v>0.22069428</v>
      </c>
      <c r="F39" s="28">
        <v>3.982559116</v>
      </c>
    </row>
    <row r="40" spans="1:6" ht="12.75">
      <c r="A40" s="30" t="s">
        <v>0</v>
      </c>
      <c r="B40" s="30">
        <v>12</v>
      </c>
      <c r="C40" s="5">
        <v>1943</v>
      </c>
      <c r="D40" s="5">
        <v>12</v>
      </c>
      <c r="E40" s="28">
        <v>0.15736130104</v>
      </c>
      <c r="F40" s="28">
        <v>4.9170500633400005</v>
      </c>
    </row>
    <row r="41" spans="1:6" ht="12.75">
      <c r="A41" s="30" t="s">
        <v>0</v>
      </c>
      <c r="B41" s="30">
        <v>12</v>
      </c>
      <c r="C41" s="5">
        <v>1944</v>
      </c>
      <c r="D41" s="5">
        <v>1</v>
      </c>
      <c r="E41" s="28">
        <v>0.39255772848</v>
      </c>
      <c r="F41" s="28">
        <v>4.13931489237</v>
      </c>
    </row>
    <row r="42" spans="1:6" ht="12.75">
      <c r="A42" s="30" t="s">
        <v>0</v>
      </c>
      <c r="B42" s="30">
        <v>12</v>
      </c>
      <c r="C42" s="5">
        <v>1944</v>
      </c>
      <c r="D42" s="5">
        <v>2</v>
      </c>
      <c r="E42" s="28">
        <v>0.257400904</v>
      </c>
      <c r="F42" s="28">
        <v>3.7799799242</v>
      </c>
    </row>
    <row r="43" spans="1:6" ht="12.75">
      <c r="A43" s="30" t="s">
        <v>0</v>
      </c>
      <c r="B43" s="30">
        <v>12</v>
      </c>
      <c r="C43" s="5">
        <v>1944</v>
      </c>
      <c r="D43" s="5">
        <v>3</v>
      </c>
      <c r="E43" s="28">
        <v>0.19820586342</v>
      </c>
      <c r="F43" s="28">
        <v>4.724753401319999</v>
      </c>
    </row>
    <row r="44" spans="1:6" ht="12.75">
      <c r="A44" s="30" t="s">
        <v>0</v>
      </c>
      <c r="B44" s="30">
        <v>12</v>
      </c>
      <c r="C44" s="5">
        <v>1944</v>
      </c>
      <c r="D44" s="5">
        <v>4</v>
      </c>
      <c r="E44" s="28">
        <v>0.1181225383</v>
      </c>
      <c r="F44" s="28">
        <v>5.86066386479</v>
      </c>
    </row>
    <row r="45" spans="1:6" ht="12.75">
      <c r="A45" s="30" t="s">
        <v>0</v>
      </c>
      <c r="B45" s="30">
        <v>12</v>
      </c>
      <c r="C45" s="5">
        <v>1944</v>
      </c>
      <c r="D45" s="5">
        <v>5</v>
      </c>
      <c r="E45" s="28">
        <v>0.09166207596</v>
      </c>
      <c r="F45" s="28">
        <v>4.332826448720001</v>
      </c>
    </row>
    <row r="46" spans="1:6" ht="12.75">
      <c r="A46" s="30" t="s">
        <v>0</v>
      </c>
      <c r="B46" s="30">
        <v>12</v>
      </c>
      <c r="C46" s="5">
        <v>1944</v>
      </c>
      <c r="D46" s="5">
        <v>6</v>
      </c>
      <c r="E46" s="28">
        <v>0.1693615968</v>
      </c>
      <c r="F46" s="28">
        <v>4.936668323400001</v>
      </c>
    </row>
    <row r="47" spans="1:6" ht="12.75">
      <c r="A47" s="30" t="s">
        <v>0</v>
      </c>
      <c r="B47" s="30">
        <v>12</v>
      </c>
      <c r="C47" s="5">
        <v>1944</v>
      </c>
      <c r="D47" s="5">
        <v>7</v>
      </c>
      <c r="E47" s="28">
        <v>0.31371841048</v>
      </c>
      <c r="F47" s="28">
        <v>3.13490252476</v>
      </c>
    </row>
    <row r="48" spans="1:6" ht="12.75">
      <c r="A48" s="30" t="s">
        <v>0</v>
      </c>
      <c r="B48" s="30">
        <v>12</v>
      </c>
      <c r="C48" s="5">
        <v>1944</v>
      </c>
      <c r="D48" s="5">
        <v>8</v>
      </c>
      <c r="E48" s="28">
        <v>0.3908061734</v>
      </c>
      <c r="F48" s="28">
        <v>3.5294682652000002</v>
      </c>
    </row>
    <row r="49" spans="1:6" ht="12.75">
      <c r="A49" s="30" t="s">
        <v>0</v>
      </c>
      <c r="B49" s="30">
        <v>12</v>
      </c>
      <c r="C49" s="5">
        <v>1944</v>
      </c>
      <c r="D49" s="5">
        <v>9</v>
      </c>
      <c r="E49" s="28">
        <v>0.15051211084</v>
      </c>
      <c r="F49" s="28">
        <v>3.62740483924</v>
      </c>
    </row>
    <row r="50" spans="1:6" ht="12.75">
      <c r="A50" s="30" t="s">
        <v>0</v>
      </c>
      <c r="B50" s="30">
        <v>12</v>
      </c>
      <c r="C50" s="5">
        <v>1944</v>
      </c>
      <c r="D50" s="5">
        <v>10</v>
      </c>
      <c r="E50" s="28">
        <v>0.11208301626</v>
      </c>
      <c r="F50" s="28">
        <v>3.5314194824999996</v>
      </c>
    </row>
    <row r="51" spans="1:6" ht="12.75">
      <c r="A51" s="30" t="s">
        <v>0</v>
      </c>
      <c r="B51" s="30">
        <v>12</v>
      </c>
      <c r="C51" s="5">
        <v>1944</v>
      </c>
      <c r="D51" s="5">
        <v>11</v>
      </c>
      <c r="E51" s="28">
        <v>0.12323587225</v>
      </c>
      <c r="F51" s="28">
        <v>3.9396765802</v>
      </c>
    </row>
    <row r="52" spans="1:6" ht="12.75">
      <c r="A52" s="30" t="s">
        <v>0</v>
      </c>
      <c r="B52" s="30">
        <v>12</v>
      </c>
      <c r="C52" s="5">
        <v>1944</v>
      </c>
      <c r="D52" s="5">
        <v>12</v>
      </c>
      <c r="E52" s="28">
        <v>0.1127493484</v>
      </c>
      <c r="F52" s="28">
        <v>5.190980059200001</v>
      </c>
    </row>
    <row r="53" spans="1:6" ht="12.75">
      <c r="A53" s="30" t="s">
        <v>0</v>
      </c>
      <c r="B53" s="30">
        <v>12</v>
      </c>
      <c r="C53" s="5">
        <v>1945</v>
      </c>
      <c r="D53" s="5">
        <v>1</v>
      </c>
      <c r="E53" s="28">
        <v>0.49217651164</v>
      </c>
      <c r="F53" s="28">
        <v>5.05062588253</v>
      </c>
    </row>
    <row r="54" spans="1:6" ht="12.75">
      <c r="A54" s="30" t="s">
        <v>0</v>
      </c>
      <c r="B54" s="30">
        <v>12</v>
      </c>
      <c r="C54" s="5">
        <v>1945</v>
      </c>
      <c r="D54" s="5">
        <v>2</v>
      </c>
      <c r="E54" s="28">
        <v>0.2045965098</v>
      </c>
      <c r="F54" s="28">
        <v>5.43389004525</v>
      </c>
    </row>
    <row r="55" spans="1:6" ht="12.75">
      <c r="A55" s="30" t="s">
        <v>0</v>
      </c>
      <c r="B55" s="30">
        <v>12</v>
      </c>
      <c r="C55" s="5">
        <v>1945</v>
      </c>
      <c r="D55" s="5">
        <v>3</v>
      </c>
      <c r="E55" s="28">
        <v>0.18708054456</v>
      </c>
      <c r="F55" s="28">
        <v>4.815138466740001</v>
      </c>
    </row>
    <row r="56" spans="1:6" ht="12.75">
      <c r="A56" s="30" t="s">
        <v>0</v>
      </c>
      <c r="B56" s="30">
        <v>12</v>
      </c>
      <c r="C56" s="5">
        <v>1945</v>
      </c>
      <c r="D56" s="5">
        <v>4</v>
      </c>
      <c r="E56" s="28">
        <v>0.16576877408</v>
      </c>
      <c r="F56" s="28">
        <v>5.307318242519999</v>
      </c>
    </row>
    <row r="57" spans="1:6" ht="12.75">
      <c r="A57" s="30" t="s">
        <v>0</v>
      </c>
      <c r="B57" s="30">
        <v>12</v>
      </c>
      <c r="C57" s="5">
        <v>1945</v>
      </c>
      <c r="D57" s="5">
        <v>5</v>
      </c>
      <c r="E57" s="28">
        <v>0.19115939041</v>
      </c>
      <c r="F57" s="28">
        <v>6.15557286793</v>
      </c>
    </row>
    <row r="58" spans="1:6" ht="12.75">
      <c r="A58" s="30" t="s">
        <v>0</v>
      </c>
      <c r="B58" s="30">
        <v>12</v>
      </c>
      <c r="C58" s="5">
        <v>1945</v>
      </c>
      <c r="D58" s="5">
        <v>6</v>
      </c>
      <c r="E58" s="28">
        <v>0.13184210364</v>
      </c>
      <c r="F58" s="28">
        <v>4.96973683254</v>
      </c>
    </row>
    <row r="59" spans="1:6" ht="12.75">
      <c r="A59" s="30" t="s">
        <v>0</v>
      </c>
      <c r="B59" s="30">
        <v>12</v>
      </c>
      <c r="C59" s="5">
        <v>1945</v>
      </c>
      <c r="D59" s="5">
        <v>7</v>
      </c>
      <c r="E59" s="28">
        <v>0.57118540824</v>
      </c>
      <c r="F59" s="28">
        <v>5.17557446964</v>
      </c>
    </row>
    <row r="60" spans="1:6" ht="12.75">
      <c r="A60" s="30" t="s">
        <v>0</v>
      </c>
      <c r="B60" s="30">
        <v>12</v>
      </c>
      <c r="C60" s="5">
        <v>1945</v>
      </c>
      <c r="D60" s="5">
        <v>8</v>
      </c>
      <c r="E60" s="28">
        <v>0.41368091544</v>
      </c>
      <c r="F60" s="28">
        <v>4.52671532424</v>
      </c>
    </row>
    <row r="61" spans="1:6" ht="12.75">
      <c r="A61" s="30" t="s">
        <v>0</v>
      </c>
      <c r="B61" s="30">
        <v>12</v>
      </c>
      <c r="C61" s="5">
        <v>1945</v>
      </c>
      <c r="D61" s="5">
        <v>9</v>
      </c>
      <c r="E61" s="28">
        <v>0.57723366029</v>
      </c>
      <c r="F61" s="28">
        <v>4.22412712526</v>
      </c>
    </row>
    <row r="62" spans="1:6" ht="12.75">
      <c r="A62" s="30" t="s">
        <v>0</v>
      </c>
      <c r="B62" s="30">
        <v>12</v>
      </c>
      <c r="C62" s="5">
        <v>1945</v>
      </c>
      <c r="D62" s="5">
        <v>10</v>
      </c>
      <c r="E62" s="28">
        <v>0.23297793075</v>
      </c>
      <c r="F62" s="28">
        <v>7.812526665960001</v>
      </c>
    </row>
    <row r="63" spans="1:6" ht="12.75">
      <c r="A63" s="30" t="s">
        <v>0</v>
      </c>
      <c r="B63" s="30">
        <v>12</v>
      </c>
      <c r="C63" s="5">
        <v>1945</v>
      </c>
      <c r="D63" s="5">
        <v>11</v>
      </c>
      <c r="E63" s="28">
        <v>0.12237194517</v>
      </c>
      <c r="F63" s="28">
        <v>8.77960993872</v>
      </c>
    </row>
    <row r="64" spans="1:6" ht="12.75">
      <c r="A64" s="30" t="s">
        <v>0</v>
      </c>
      <c r="B64" s="30">
        <v>12</v>
      </c>
      <c r="C64" s="5">
        <v>1945</v>
      </c>
      <c r="D64" s="5">
        <v>12</v>
      </c>
      <c r="E64" s="28">
        <v>0.40625943748</v>
      </c>
      <c r="F64" s="28">
        <v>15.038292746360002</v>
      </c>
    </row>
    <row r="65" spans="1:6" ht="12.75">
      <c r="A65" s="30" t="s">
        <v>0</v>
      </c>
      <c r="B65" s="30">
        <v>12</v>
      </c>
      <c r="C65" s="5">
        <v>1946</v>
      </c>
      <c r="D65" s="5">
        <v>1</v>
      </c>
      <c r="E65" s="28">
        <v>0.84242324127</v>
      </c>
      <c r="F65" s="28">
        <v>9.62388576954</v>
      </c>
    </row>
    <row r="66" spans="1:6" ht="12.75">
      <c r="A66" s="30" t="s">
        <v>0</v>
      </c>
      <c r="B66" s="30">
        <v>12</v>
      </c>
      <c r="C66" s="5">
        <v>1946</v>
      </c>
      <c r="D66" s="5">
        <v>2</v>
      </c>
      <c r="E66" s="28">
        <v>0.3921428545</v>
      </c>
      <c r="F66" s="28">
        <v>6.189999994560001</v>
      </c>
    </row>
    <row r="67" spans="1:6" ht="12.75">
      <c r="A67" s="30" t="s">
        <v>0</v>
      </c>
      <c r="B67" s="30">
        <v>12</v>
      </c>
      <c r="C67" s="5">
        <v>1946</v>
      </c>
      <c r="D67" s="5">
        <v>3</v>
      </c>
      <c r="E67" s="28">
        <v>0.42654949398</v>
      </c>
      <c r="F67" s="28">
        <v>9.50764110228</v>
      </c>
    </row>
    <row r="68" spans="1:6" ht="12.75">
      <c r="A68" s="30" t="s">
        <v>0</v>
      </c>
      <c r="B68" s="30">
        <v>12</v>
      </c>
      <c r="C68" s="5">
        <v>1946</v>
      </c>
      <c r="D68" s="5">
        <v>4</v>
      </c>
      <c r="E68" s="28">
        <v>0.83941170065</v>
      </c>
      <c r="F68" s="28">
        <v>13.490822001000002</v>
      </c>
    </row>
    <row r="69" spans="1:6" ht="12.75">
      <c r="A69" s="30" t="s">
        <v>0</v>
      </c>
      <c r="B69" s="30">
        <v>12</v>
      </c>
      <c r="C69" s="5">
        <v>1946</v>
      </c>
      <c r="D69" s="5">
        <v>5</v>
      </c>
      <c r="E69" s="28">
        <v>3.5910869414</v>
      </c>
      <c r="F69" s="28">
        <v>45.76150960609</v>
      </c>
    </row>
    <row r="70" spans="1:6" ht="12.75">
      <c r="A70" s="30" t="s">
        <v>0</v>
      </c>
      <c r="B70" s="30">
        <v>12</v>
      </c>
      <c r="C70" s="5">
        <v>1946</v>
      </c>
      <c r="D70" s="5">
        <v>6</v>
      </c>
      <c r="E70" s="28">
        <v>0.98825367573</v>
      </c>
      <c r="F70" s="28">
        <v>8.29224768852</v>
      </c>
    </row>
    <row r="71" spans="1:6" ht="12.75">
      <c r="A71" s="30" t="s">
        <v>0</v>
      </c>
      <c r="B71" s="30">
        <v>12</v>
      </c>
      <c r="C71" s="5">
        <v>1946</v>
      </c>
      <c r="D71" s="5">
        <v>7</v>
      </c>
      <c r="E71" s="28">
        <v>0.4778879901</v>
      </c>
      <c r="F71" s="28">
        <v>3.4124473295999995</v>
      </c>
    </row>
    <row r="72" spans="1:6" ht="12.75">
      <c r="A72" s="30" t="s">
        <v>0</v>
      </c>
      <c r="B72" s="30">
        <v>12</v>
      </c>
      <c r="C72" s="5">
        <v>1946</v>
      </c>
      <c r="D72" s="5">
        <v>8</v>
      </c>
      <c r="E72" s="28">
        <v>0.47491958904</v>
      </c>
      <c r="F72" s="28">
        <v>3.5025319603200002</v>
      </c>
    </row>
    <row r="73" spans="1:6" ht="12.75">
      <c r="A73" s="30" t="s">
        <v>0</v>
      </c>
      <c r="B73" s="30">
        <v>12</v>
      </c>
      <c r="C73" s="5">
        <v>1946</v>
      </c>
      <c r="D73" s="5">
        <v>9</v>
      </c>
      <c r="E73" s="28">
        <v>0.5165105175</v>
      </c>
      <c r="F73" s="28">
        <v>4.30924473255</v>
      </c>
    </row>
    <row r="74" spans="1:6" ht="12.75">
      <c r="A74" s="30" t="s">
        <v>0</v>
      </c>
      <c r="B74" s="30">
        <v>12</v>
      </c>
      <c r="C74" s="5">
        <v>1946</v>
      </c>
      <c r="D74" s="5">
        <v>10</v>
      </c>
      <c r="E74" s="28">
        <v>0.56002989328</v>
      </c>
      <c r="F74" s="28">
        <v>5.67582461732</v>
      </c>
    </row>
    <row r="75" spans="1:6" ht="12.75">
      <c r="A75" s="30" t="s">
        <v>0</v>
      </c>
      <c r="B75" s="30">
        <v>12</v>
      </c>
      <c r="C75" s="5">
        <v>1946</v>
      </c>
      <c r="D75" s="5">
        <v>11</v>
      </c>
      <c r="E75" s="28">
        <v>0.27150954642</v>
      </c>
      <c r="F75" s="28">
        <v>6.55874303364</v>
      </c>
    </row>
    <row r="76" spans="1:6" ht="12.75">
      <c r="A76" s="30" t="s">
        <v>0</v>
      </c>
      <c r="B76" s="30">
        <v>12</v>
      </c>
      <c r="C76" s="5">
        <v>1946</v>
      </c>
      <c r="D76" s="5">
        <v>12</v>
      </c>
      <c r="E76" s="28">
        <v>0.2036389852</v>
      </c>
      <c r="F76" s="28">
        <v>7.833737162849999</v>
      </c>
    </row>
    <row r="77" spans="1:6" ht="12.75">
      <c r="A77" s="30" t="s">
        <v>0</v>
      </c>
      <c r="B77" s="30">
        <v>12</v>
      </c>
      <c r="C77" s="5">
        <v>1947</v>
      </c>
      <c r="D77" s="5">
        <v>1</v>
      </c>
      <c r="E77" s="28">
        <v>0.3461897354</v>
      </c>
      <c r="F77" s="28">
        <v>10.5711508704</v>
      </c>
    </row>
    <row r="78" spans="1:6" ht="12.75">
      <c r="A78" s="30" t="s">
        <v>0</v>
      </c>
      <c r="B78" s="30">
        <v>12</v>
      </c>
      <c r="C78" s="5">
        <v>1947</v>
      </c>
      <c r="D78" s="5">
        <v>2</v>
      </c>
      <c r="E78" s="28">
        <v>4.47257603058</v>
      </c>
      <c r="F78" s="28">
        <v>60.21776498904</v>
      </c>
    </row>
    <row r="79" spans="1:6" ht="12.75">
      <c r="A79" s="30" t="s">
        <v>0</v>
      </c>
      <c r="B79" s="30">
        <v>12</v>
      </c>
      <c r="C79" s="5">
        <v>1947</v>
      </c>
      <c r="D79" s="5">
        <v>3</v>
      </c>
      <c r="E79" s="28">
        <v>4.75088227566</v>
      </c>
      <c r="F79" s="28">
        <v>49.716038040360004</v>
      </c>
    </row>
    <row r="80" spans="1:6" ht="12.75">
      <c r="A80" s="30" t="s">
        <v>0</v>
      </c>
      <c r="B80" s="30">
        <v>12</v>
      </c>
      <c r="C80" s="5">
        <v>1947</v>
      </c>
      <c r="D80" s="5">
        <v>4</v>
      </c>
      <c r="E80" s="28">
        <v>1.9233197258</v>
      </c>
      <c r="F80" s="28">
        <v>16.89882946565</v>
      </c>
    </row>
    <row r="81" spans="1:6" ht="12.75">
      <c r="A81" s="30" t="s">
        <v>0</v>
      </c>
      <c r="B81" s="30">
        <v>12</v>
      </c>
      <c r="C81" s="5">
        <v>1947</v>
      </c>
      <c r="D81" s="5">
        <v>5</v>
      </c>
      <c r="E81" s="28">
        <v>0.46111747009</v>
      </c>
      <c r="F81" s="28">
        <v>5.893755875579999</v>
      </c>
    </row>
    <row r="82" spans="1:6" ht="12.75">
      <c r="A82" s="30" t="s">
        <v>0</v>
      </c>
      <c r="B82" s="30">
        <v>12</v>
      </c>
      <c r="C82" s="5">
        <v>1947</v>
      </c>
      <c r="D82" s="5">
        <v>6</v>
      </c>
      <c r="E82" s="28">
        <v>0.33648234984</v>
      </c>
      <c r="F82" s="28">
        <v>3.39359072922</v>
      </c>
    </row>
    <row r="83" spans="1:6" ht="12.75">
      <c r="A83" s="30" t="s">
        <v>0</v>
      </c>
      <c r="B83" s="30">
        <v>12</v>
      </c>
      <c r="C83" s="5">
        <v>1947</v>
      </c>
      <c r="D83" s="5">
        <v>7</v>
      </c>
      <c r="E83" s="28">
        <v>0.3168352832</v>
      </c>
      <c r="F83" s="28">
        <v>3.1752642975999996</v>
      </c>
    </row>
    <row r="84" spans="1:6" ht="12.75">
      <c r="A84" s="30" t="s">
        <v>0</v>
      </c>
      <c r="B84" s="30">
        <v>12</v>
      </c>
      <c r="C84" s="5">
        <v>1947</v>
      </c>
      <c r="D84" s="5">
        <v>8</v>
      </c>
      <c r="E84" s="28">
        <v>0.35629540026</v>
      </c>
      <c r="F84" s="28">
        <v>3.2419836079200004</v>
      </c>
    </row>
    <row r="85" spans="1:6" ht="12.75">
      <c r="A85" s="30" t="s">
        <v>0</v>
      </c>
      <c r="B85" s="30">
        <v>12</v>
      </c>
      <c r="C85" s="5">
        <v>1947</v>
      </c>
      <c r="D85" s="5">
        <v>9</v>
      </c>
      <c r="E85" s="28">
        <v>0.27678939954</v>
      </c>
      <c r="F85" s="28">
        <v>4.46620362411</v>
      </c>
    </row>
    <row r="86" spans="1:6" ht="12.75">
      <c r="A86" s="30" t="s">
        <v>0</v>
      </c>
      <c r="B86" s="30">
        <v>12</v>
      </c>
      <c r="C86" s="5">
        <v>1947</v>
      </c>
      <c r="D86" s="5">
        <v>10</v>
      </c>
      <c r="E86" s="28">
        <v>0.1482463423</v>
      </c>
      <c r="F86" s="28">
        <v>3.6881226965999994</v>
      </c>
    </row>
    <row r="87" spans="1:6" ht="12.75">
      <c r="A87" s="30" t="s">
        <v>0</v>
      </c>
      <c r="B87" s="30">
        <v>12</v>
      </c>
      <c r="C87" s="5">
        <v>1947</v>
      </c>
      <c r="D87" s="5">
        <v>11</v>
      </c>
      <c r="E87" s="28">
        <v>0.1554039694</v>
      </c>
      <c r="F87" s="28">
        <v>3.5679482665199997</v>
      </c>
    </row>
    <row r="88" spans="1:6" ht="12.75">
      <c r="A88" s="30" t="s">
        <v>0</v>
      </c>
      <c r="B88" s="30">
        <v>12</v>
      </c>
      <c r="C88" s="5">
        <v>1947</v>
      </c>
      <c r="D88" s="5">
        <v>12</v>
      </c>
      <c r="E88" s="28">
        <v>0.1219063527</v>
      </c>
      <c r="F88" s="28">
        <v>4.03961538285</v>
      </c>
    </row>
    <row r="89" spans="1:6" ht="12.75">
      <c r="A89" s="30" t="s">
        <v>0</v>
      </c>
      <c r="B89" s="30">
        <v>12</v>
      </c>
      <c r="C89" s="5">
        <v>1948</v>
      </c>
      <c r="D89" s="5">
        <v>1</v>
      </c>
      <c r="E89" s="28">
        <v>2.42212499175</v>
      </c>
      <c r="F89" s="28">
        <v>35.4103387396</v>
      </c>
    </row>
    <row r="90" spans="1:6" ht="12.75">
      <c r="A90" s="30" t="s">
        <v>0</v>
      </c>
      <c r="B90" s="30">
        <v>12</v>
      </c>
      <c r="C90" s="5">
        <v>1948</v>
      </c>
      <c r="D90" s="5">
        <v>2</v>
      </c>
      <c r="E90" s="28">
        <v>0.76820577426</v>
      </c>
      <c r="F90" s="28">
        <v>6.26997781959</v>
      </c>
    </row>
    <row r="91" spans="1:6" ht="12.75">
      <c r="A91" s="30" t="s">
        <v>0</v>
      </c>
      <c r="B91" s="30">
        <v>12</v>
      </c>
      <c r="C91" s="5">
        <v>1948</v>
      </c>
      <c r="D91" s="5">
        <v>3</v>
      </c>
      <c r="E91" s="28">
        <v>0.4326847295</v>
      </c>
      <c r="F91" s="28">
        <v>4.715957149</v>
      </c>
    </row>
    <row r="92" spans="1:6" ht="12.75">
      <c r="A92" s="30" t="s">
        <v>0</v>
      </c>
      <c r="B92" s="30">
        <v>12</v>
      </c>
      <c r="C92" s="5">
        <v>1948</v>
      </c>
      <c r="D92" s="5">
        <v>4</v>
      </c>
      <c r="E92" s="28">
        <v>0.22903552176</v>
      </c>
      <c r="F92" s="28">
        <v>3.47199621029</v>
      </c>
    </row>
    <row r="93" spans="1:6" ht="12.75">
      <c r="A93" s="30" t="s">
        <v>0</v>
      </c>
      <c r="B93" s="30">
        <v>12</v>
      </c>
      <c r="C93" s="5">
        <v>1948</v>
      </c>
      <c r="D93" s="5">
        <v>5</v>
      </c>
      <c r="E93" s="28">
        <v>0.2153971332</v>
      </c>
      <c r="F93" s="28">
        <v>4.57328066796</v>
      </c>
    </row>
    <row r="94" spans="1:6" ht="12.75">
      <c r="A94" s="30" t="s">
        <v>0</v>
      </c>
      <c r="B94" s="30">
        <v>12</v>
      </c>
      <c r="C94" s="5">
        <v>1948</v>
      </c>
      <c r="D94" s="5">
        <v>6</v>
      </c>
      <c r="E94" s="28">
        <v>0.3755439727</v>
      </c>
      <c r="F94" s="28">
        <v>3.6705928329</v>
      </c>
    </row>
    <row r="95" spans="1:6" ht="12.75">
      <c r="A95" s="30" t="s">
        <v>0</v>
      </c>
      <c r="B95" s="30">
        <v>12</v>
      </c>
      <c r="C95" s="5">
        <v>1948</v>
      </c>
      <c r="D95" s="5">
        <v>7</v>
      </c>
      <c r="E95" s="28">
        <v>0.3737349384</v>
      </c>
      <c r="F95" s="28">
        <v>2.7905542170600004</v>
      </c>
    </row>
    <row r="96" spans="1:6" ht="12.75">
      <c r="A96" s="30" t="s">
        <v>0</v>
      </c>
      <c r="B96" s="30">
        <v>12</v>
      </c>
      <c r="C96" s="5">
        <v>1948</v>
      </c>
      <c r="D96" s="5">
        <v>8</v>
      </c>
      <c r="E96" s="28">
        <v>0.4829186403</v>
      </c>
      <c r="F96" s="28">
        <v>3.3116311200500004</v>
      </c>
    </row>
    <row r="97" spans="1:6" ht="12.75">
      <c r="A97" s="30" t="s">
        <v>0</v>
      </c>
      <c r="B97" s="30">
        <v>12</v>
      </c>
      <c r="C97" s="5">
        <v>1948</v>
      </c>
      <c r="D97" s="5">
        <v>9</v>
      </c>
      <c r="E97" s="28">
        <v>0.49665551922</v>
      </c>
      <c r="F97" s="28">
        <v>3.74026756194</v>
      </c>
    </row>
    <row r="98" spans="1:6" ht="12.75">
      <c r="A98" s="30" t="s">
        <v>0</v>
      </c>
      <c r="B98" s="30">
        <v>12</v>
      </c>
      <c r="C98" s="5">
        <v>1948</v>
      </c>
      <c r="D98" s="5">
        <v>10</v>
      </c>
      <c r="E98" s="28">
        <v>0.14446466856</v>
      </c>
      <c r="F98" s="28">
        <v>3.8684428224800005</v>
      </c>
    </row>
    <row r="99" spans="1:6" ht="12.75">
      <c r="A99" s="30" t="s">
        <v>0</v>
      </c>
      <c r="B99" s="30">
        <v>12</v>
      </c>
      <c r="C99" s="5">
        <v>1948</v>
      </c>
      <c r="D99" s="5">
        <v>11</v>
      </c>
      <c r="E99" s="28">
        <v>0.31690199807</v>
      </c>
      <c r="F99" s="28">
        <v>3.58484904336</v>
      </c>
    </row>
    <row r="100" spans="1:6" ht="12.75">
      <c r="A100" s="30" t="s">
        <v>0</v>
      </c>
      <c r="B100" s="30">
        <v>12</v>
      </c>
      <c r="C100" s="5">
        <v>1948</v>
      </c>
      <c r="D100" s="5">
        <v>12</v>
      </c>
      <c r="E100" s="28">
        <v>0.0725581376</v>
      </c>
      <c r="F100" s="28">
        <v>4.15433140096</v>
      </c>
    </row>
    <row r="101" spans="1:6" ht="12.75">
      <c r="A101" s="30" t="s">
        <v>0</v>
      </c>
      <c r="B101" s="30">
        <v>12</v>
      </c>
      <c r="C101" s="5">
        <v>1949</v>
      </c>
      <c r="D101" s="5">
        <v>1</v>
      </c>
      <c r="E101" s="28">
        <v>0.23026347391</v>
      </c>
      <c r="F101" s="28">
        <v>4.912287431909999</v>
      </c>
    </row>
    <row r="102" spans="1:6" ht="12.75">
      <c r="A102" s="30" t="s">
        <v>0</v>
      </c>
      <c r="B102" s="30">
        <v>12</v>
      </c>
      <c r="C102" s="5">
        <v>1949</v>
      </c>
      <c r="D102" s="5">
        <v>2</v>
      </c>
      <c r="E102" s="28">
        <v>0.2052804359</v>
      </c>
      <c r="F102" s="28">
        <v>4.0842954871</v>
      </c>
    </row>
    <row r="103" spans="1:6" ht="12.75">
      <c r="A103" s="30" t="s">
        <v>0</v>
      </c>
      <c r="B103" s="30">
        <v>12</v>
      </c>
      <c r="C103" s="5">
        <v>1949</v>
      </c>
      <c r="D103" s="5">
        <v>3</v>
      </c>
      <c r="E103" s="28">
        <v>0.16800880086</v>
      </c>
      <c r="F103" s="28">
        <v>4.967216723460001</v>
      </c>
    </row>
    <row r="104" spans="1:6" ht="12.75">
      <c r="A104" s="30" t="s">
        <v>0</v>
      </c>
      <c r="B104" s="30">
        <v>12</v>
      </c>
      <c r="C104" s="5">
        <v>1949</v>
      </c>
      <c r="D104" s="5">
        <v>4</v>
      </c>
      <c r="E104" s="28">
        <v>0.17758389096</v>
      </c>
      <c r="F104" s="28">
        <v>5.02625839464</v>
      </c>
    </row>
    <row r="105" spans="1:6" ht="12.75">
      <c r="A105" s="30" t="s">
        <v>0</v>
      </c>
      <c r="B105" s="30">
        <v>12</v>
      </c>
      <c r="C105" s="5">
        <v>1949</v>
      </c>
      <c r="D105" s="5">
        <v>5</v>
      </c>
      <c r="E105" s="28">
        <v>0.0810601883</v>
      </c>
      <c r="F105" s="28">
        <v>4.80313776059</v>
      </c>
    </row>
    <row r="106" spans="1:6" ht="12.75">
      <c r="A106" s="30" t="s">
        <v>0</v>
      </c>
      <c r="B106" s="30">
        <v>12</v>
      </c>
      <c r="C106" s="5">
        <v>1949</v>
      </c>
      <c r="D106" s="5">
        <v>6</v>
      </c>
      <c r="E106" s="28">
        <v>0.1444550263</v>
      </c>
      <c r="F106" s="28">
        <v>4.798725470629999</v>
      </c>
    </row>
    <row r="107" spans="1:6" ht="12.75">
      <c r="A107" s="30" t="s">
        <v>0</v>
      </c>
      <c r="B107" s="30">
        <v>12</v>
      </c>
      <c r="C107" s="5">
        <v>1949</v>
      </c>
      <c r="D107" s="5">
        <v>7</v>
      </c>
      <c r="E107" s="28">
        <v>0.3518232042</v>
      </c>
      <c r="F107" s="28">
        <v>3.9529366766</v>
      </c>
    </row>
    <row r="108" spans="1:6" ht="12.75">
      <c r="A108" s="30" t="s">
        <v>0</v>
      </c>
      <c r="B108" s="30">
        <v>12</v>
      </c>
      <c r="C108" s="5">
        <v>1949</v>
      </c>
      <c r="D108" s="5">
        <v>8</v>
      </c>
      <c r="E108" s="28">
        <v>0.40654545435</v>
      </c>
      <c r="F108" s="28">
        <v>2.9787272739000006</v>
      </c>
    </row>
    <row r="109" spans="1:6" ht="12.75">
      <c r="A109" s="30" t="s">
        <v>0</v>
      </c>
      <c r="B109" s="30">
        <v>12</v>
      </c>
      <c r="C109" s="5">
        <v>1949</v>
      </c>
      <c r="D109" s="5">
        <v>9</v>
      </c>
      <c r="E109" s="28">
        <v>0.09276553407</v>
      </c>
      <c r="F109" s="28">
        <v>4.36224259887</v>
      </c>
    </row>
    <row r="110" spans="1:6" ht="12.75">
      <c r="A110" s="30" t="s">
        <v>0</v>
      </c>
      <c r="B110" s="30">
        <v>12</v>
      </c>
      <c r="C110" s="5">
        <v>1949</v>
      </c>
      <c r="D110" s="5">
        <v>10</v>
      </c>
      <c r="E110" s="28">
        <v>0.293894166</v>
      </c>
      <c r="F110" s="28">
        <v>3.7773134338000003</v>
      </c>
    </row>
    <row r="111" spans="1:6" ht="12.75">
      <c r="A111" s="30" t="s">
        <v>0</v>
      </c>
      <c r="B111" s="30">
        <v>12</v>
      </c>
      <c r="C111" s="5">
        <v>1949</v>
      </c>
      <c r="D111" s="5">
        <v>11</v>
      </c>
      <c r="E111" s="28">
        <v>0.10880112816</v>
      </c>
      <c r="F111" s="28">
        <v>4.63059238608</v>
      </c>
    </row>
    <row r="112" spans="1:6" ht="12.75">
      <c r="A112" s="30" t="s">
        <v>0</v>
      </c>
      <c r="B112" s="30">
        <v>12</v>
      </c>
      <c r="C112" s="5">
        <v>1949</v>
      </c>
      <c r="D112" s="5">
        <v>12</v>
      </c>
      <c r="E112" s="28">
        <v>0.156984975</v>
      </c>
      <c r="F112" s="28">
        <v>4.8878306246</v>
      </c>
    </row>
    <row r="113" spans="1:6" ht="12.75">
      <c r="A113" s="30" t="s">
        <v>0</v>
      </c>
      <c r="B113" s="30">
        <v>12</v>
      </c>
      <c r="C113" s="5">
        <v>1950</v>
      </c>
      <c r="D113" s="5">
        <v>1</v>
      </c>
      <c r="E113" s="28">
        <v>0.21691275008</v>
      </c>
      <c r="F113" s="28">
        <v>4.142818784</v>
      </c>
    </row>
    <row r="114" spans="1:6" ht="12.75">
      <c r="A114" s="30" t="s">
        <v>0</v>
      </c>
      <c r="B114" s="30">
        <v>12</v>
      </c>
      <c r="C114" s="5">
        <v>1950</v>
      </c>
      <c r="D114" s="5">
        <v>2</v>
      </c>
      <c r="E114" s="28">
        <v>0.07928857611</v>
      </c>
      <c r="F114" s="28">
        <v>3.68383767417</v>
      </c>
    </row>
    <row r="115" spans="1:6" ht="12.75">
      <c r="A115" s="30" t="s">
        <v>0</v>
      </c>
      <c r="B115" s="30">
        <v>12</v>
      </c>
      <c r="C115" s="5">
        <v>1950</v>
      </c>
      <c r="D115" s="5">
        <v>3</v>
      </c>
      <c r="E115" s="28">
        <v>0.15879522792</v>
      </c>
      <c r="F115" s="28">
        <v>4.06723254576</v>
      </c>
    </row>
    <row r="116" spans="1:6" ht="12.75">
      <c r="A116" s="30" t="s">
        <v>0</v>
      </c>
      <c r="B116" s="30">
        <v>12</v>
      </c>
      <c r="C116" s="5">
        <v>1950</v>
      </c>
      <c r="D116" s="5">
        <v>4</v>
      </c>
      <c r="E116" s="28">
        <v>0.13911552279</v>
      </c>
      <c r="F116" s="28">
        <v>3.65895909126</v>
      </c>
    </row>
    <row r="117" spans="1:6" ht="12.75">
      <c r="A117" s="30" t="s">
        <v>0</v>
      </c>
      <c r="B117" s="30">
        <v>12</v>
      </c>
      <c r="C117" s="5">
        <v>1950</v>
      </c>
      <c r="D117" s="5">
        <v>5</v>
      </c>
      <c r="E117" s="28">
        <v>0.06693959924</v>
      </c>
      <c r="F117" s="28">
        <v>3.93439712694</v>
      </c>
    </row>
    <row r="118" spans="1:6" ht="12.75">
      <c r="A118" s="30" t="s">
        <v>0</v>
      </c>
      <c r="B118" s="30">
        <v>12</v>
      </c>
      <c r="C118" s="5">
        <v>1950</v>
      </c>
      <c r="D118" s="5">
        <v>6</v>
      </c>
      <c r="E118" s="28">
        <v>0.20218258373</v>
      </c>
      <c r="F118" s="28">
        <v>5.55438074525</v>
      </c>
    </row>
    <row r="119" spans="1:6" ht="12.75">
      <c r="A119" s="30" t="s">
        <v>0</v>
      </c>
      <c r="B119" s="30">
        <v>12</v>
      </c>
      <c r="C119" s="5">
        <v>1950</v>
      </c>
      <c r="D119" s="5">
        <v>7</v>
      </c>
      <c r="E119" s="28">
        <v>0.464474219</v>
      </c>
      <c r="F119" s="28">
        <v>5.464271208</v>
      </c>
    </row>
    <row r="120" spans="1:6" ht="12.75">
      <c r="A120" s="30" t="s">
        <v>0</v>
      </c>
      <c r="B120" s="30">
        <v>12</v>
      </c>
      <c r="C120" s="5">
        <v>1950</v>
      </c>
      <c r="D120" s="5">
        <v>8</v>
      </c>
      <c r="E120" s="28">
        <v>0.5501609184</v>
      </c>
      <c r="F120" s="28">
        <v>4.91724137264</v>
      </c>
    </row>
    <row r="121" spans="1:6" ht="12.75">
      <c r="A121" s="30" t="s">
        <v>0</v>
      </c>
      <c r="B121" s="30">
        <v>12</v>
      </c>
      <c r="C121" s="5">
        <v>1950</v>
      </c>
      <c r="D121" s="5">
        <v>9</v>
      </c>
      <c r="E121" s="28">
        <v>0.29480781208</v>
      </c>
      <c r="F121" s="28">
        <v>2.95746691476</v>
      </c>
    </row>
    <row r="122" spans="1:6" ht="12.75">
      <c r="A122" s="30" t="s">
        <v>0</v>
      </c>
      <c r="B122" s="30">
        <v>12</v>
      </c>
      <c r="C122" s="5">
        <v>1950</v>
      </c>
      <c r="D122" s="5">
        <v>10</v>
      </c>
      <c r="E122" s="28">
        <v>0.12301138954</v>
      </c>
      <c r="F122" s="28">
        <v>4.01990204915</v>
      </c>
    </row>
    <row r="123" spans="1:6" ht="12.75">
      <c r="A123" s="30" t="s">
        <v>0</v>
      </c>
      <c r="B123" s="30">
        <v>12</v>
      </c>
      <c r="C123" s="5">
        <v>1950</v>
      </c>
      <c r="D123" s="5">
        <v>11</v>
      </c>
      <c r="E123" s="28">
        <v>0.083115989</v>
      </c>
      <c r="F123" s="28">
        <v>4.9033302069</v>
      </c>
    </row>
    <row r="124" spans="1:6" ht="12.75">
      <c r="A124" s="30" t="s">
        <v>0</v>
      </c>
      <c r="B124" s="30">
        <v>12</v>
      </c>
      <c r="C124" s="5">
        <v>1950</v>
      </c>
      <c r="D124" s="5">
        <v>12</v>
      </c>
      <c r="E124" s="28">
        <v>0.201</v>
      </c>
      <c r="F124" s="28">
        <v>6.684747965899999</v>
      </c>
    </row>
    <row r="125" spans="1:6" ht="12.75">
      <c r="A125" s="30" t="s">
        <v>0</v>
      </c>
      <c r="B125" s="30">
        <v>12</v>
      </c>
      <c r="C125" s="5">
        <v>1951</v>
      </c>
      <c r="D125" s="5">
        <v>1</v>
      </c>
      <c r="E125" s="28">
        <v>0.83226307248</v>
      </c>
      <c r="F125" s="28">
        <v>16.6440165546</v>
      </c>
    </row>
    <row r="126" spans="1:6" ht="12.75">
      <c r="A126" s="30" t="s">
        <v>0</v>
      </c>
      <c r="B126" s="30">
        <v>12</v>
      </c>
      <c r="C126" s="5">
        <v>1951</v>
      </c>
      <c r="D126" s="5">
        <v>2</v>
      </c>
      <c r="E126" s="28">
        <v>2.44361128217</v>
      </c>
      <c r="F126" s="28">
        <v>24.87437282334</v>
      </c>
    </row>
    <row r="127" spans="1:6" ht="12.75">
      <c r="A127" s="30" t="s">
        <v>0</v>
      </c>
      <c r="B127" s="30">
        <v>12</v>
      </c>
      <c r="C127" s="5">
        <v>1951</v>
      </c>
      <c r="D127" s="5">
        <v>3</v>
      </c>
      <c r="E127" s="28">
        <v>2.15024353771</v>
      </c>
      <c r="F127" s="28">
        <v>20.21214981542</v>
      </c>
    </row>
    <row r="128" spans="1:6" ht="12.75">
      <c r="A128" s="30" t="s">
        <v>0</v>
      </c>
      <c r="B128" s="30">
        <v>12</v>
      </c>
      <c r="C128" s="5">
        <v>1951</v>
      </c>
      <c r="D128" s="5">
        <v>4</v>
      </c>
      <c r="E128" s="28">
        <v>0.60741637026</v>
      </c>
      <c r="F128" s="28">
        <v>6.46265767854</v>
      </c>
    </row>
    <row r="129" spans="1:6" ht="12.75">
      <c r="A129" s="30" t="s">
        <v>0</v>
      </c>
      <c r="B129" s="30">
        <v>12</v>
      </c>
      <c r="C129" s="5">
        <v>1951</v>
      </c>
      <c r="D129" s="5">
        <v>5</v>
      </c>
      <c r="E129" s="28">
        <v>0.36070064249</v>
      </c>
      <c r="F129" s="28">
        <v>5.1818202614099995</v>
      </c>
    </row>
    <row r="130" spans="1:6" ht="12.75">
      <c r="A130" s="30" t="s">
        <v>0</v>
      </c>
      <c r="B130" s="30">
        <v>12</v>
      </c>
      <c r="C130" s="5">
        <v>1951</v>
      </c>
      <c r="D130" s="5">
        <v>6</v>
      </c>
      <c r="E130" s="28">
        <v>0.36568561715</v>
      </c>
      <c r="F130" s="28">
        <v>4.941373093230001</v>
      </c>
    </row>
    <row r="131" spans="1:6" ht="12.75">
      <c r="A131" s="30" t="s">
        <v>0</v>
      </c>
      <c r="B131" s="30">
        <v>12</v>
      </c>
      <c r="C131" s="5">
        <v>1951</v>
      </c>
      <c r="D131" s="5">
        <v>7</v>
      </c>
      <c r="E131" s="28">
        <v>0.3873822008</v>
      </c>
      <c r="F131" s="28">
        <v>3.88972774512</v>
      </c>
    </row>
    <row r="132" spans="1:6" ht="12.75">
      <c r="A132" s="30" t="s">
        <v>0</v>
      </c>
      <c r="B132" s="30">
        <v>12</v>
      </c>
      <c r="C132" s="5">
        <v>1951</v>
      </c>
      <c r="D132" s="5">
        <v>8</v>
      </c>
      <c r="E132" s="28">
        <v>0.4336645456</v>
      </c>
      <c r="F132" s="28">
        <v>4.1255541392</v>
      </c>
    </row>
    <row r="133" spans="1:6" ht="12.75">
      <c r="A133" s="30" t="s">
        <v>0</v>
      </c>
      <c r="B133" s="30">
        <v>12</v>
      </c>
      <c r="C133" s="5">
        <v>1951</v>
      </c>
      <c r="D133" s="5">
        <v>9</v>
      </c>
      <c r="E133" s="28">
        <v>0.25662941606</v>
      </c>
      <c r="F133" s="28">
        <v>5.209174056319999</v>
      </c>
    </row>
    <row r="134" spans="1:6" ht="12.75">
      <c r="A134" s="30" t="s">
        <v>0</v>
      </c>
      <c r="B134" s="30">
        <v>12</v>
      </c>
      <c r="C134" s="5">
        <v>1951</v>
      </c>
      <c r="D134" s="5">
        <v>10</v>
      </c>
      <c r="E134" s="28">
        <v>0.19763817976</v>
      </c>
      <c r="F134" s="28">
        <v>4.74459962928</v>
      </c>
    </row>
    <row r="135" spans="1:6" ht="12.75">
      <c r="A135" s="30" t="s">
        <v>0</v>
      </c>
      <c r="B135" s="30">
        <v>12</v>
      </c>
      <c r="C135" s="5">
        <v>1951</v>
      </c>
      <c r="D135" s="5">
        <v>11</v>
      </c>
      <c r="E135" s="28">
        <v>0.29257797504</v>
      </c>
      <c r="F135" s="28">
        <v>8.80481352036</v>
      </c>
    </row>
    <row r="136" spans="1:6" ht="12.75">
      <c r="A136" s="30" t="s">
        <v>0</v>
      </c>
      <c r="B136" s="30">
        <v>12</v>
      </c>
      <c r="C136" s="5">
        <v>1951</v>
      </c>
      <c r="D136" s="5">
        <v>12</v>
      </c>
      <c r="E136" s="28">
        <v>0.3472567085</v>
      </c>
      <c r="F136" s="28">
        <v>6.4729275065</v>
      </c>
    </row>
    <row r="137" spans="1:6" ht="12.75">
      <c r="A137" s="30" t="s">
        <v>0</v>
      </c>
      <c r="B137" s="30">
        <v>12</v>
      </c>
      <c r="C137" s="5">
        <v>1952</v>
      </c>
      <c r="D137" s="5">
        <v>1</v>
      </c>
      <c r="E137" s="28">
        <v>0.35476355595</v>
      </c>
      <c r="F137" s="28">
        <v>5.60200948101</v>
      </c>
    </row>
    <row r="138" spans="1:6" ht="12.75">
      <c r="A138" s="30" t="s">
        <v>0</v>
      </c>
      <c r="B138" s="30">
        <v>12</v>
      </c>
      <c r="C138" s="5">
        <v>1952</v>
      </c>
      <c r="D138" s="5">
        <v>2</v>
      </c>
      <c r="E138" s="28">
        <v>0.3955698586</v>
      </c>
      <c r="F138" s="28">
        <v>6.7093752261</v>
      </c>
    </row>
    <row r="139" spans="1:6" ht="12.75">
      <c r="A139" s="30" t="s">
        <v>0</v>
      </c>
      <c r="B139" s="30">
        <v>12</v>
      </c>
      <c r="C139" s="5">
        <v>1952</v>
      </c>
      <c r="D139" s="5">
        <v>3</v>
      </c>
      <c r="E139" s="28">
        <v>0.19002459398</v>
      </c>
      <c r="F139" s="28">
        <v>6.17389622599</v>
      </c>
    </row>
    <row r="140" spans="1:6" ht="12.75">
      <c r="A140" s="30" t="s">
        <v>0</v>
      </c>
      <c r="B140" s="30">
        <v>12</v>
      </c>
      <c r="C140" s="5">
        <v>1952</v>
      </c>
      <c r="D140" s="5">
        <v>4</v>
      </c>
      <c r="E140" s="28">
        <v>0.43102328042</v>
      </c>
      <c r="F140" s="28">
        <v>8.34653898682</v>
      </c>
    </row>
    <row r="141" spans="1:6" ht="12.75">
      <c r="A141" s="30" t="s">
        <v>0</v>
      </c>
      <c r="B141" s="30">
        <v>12</v>
      </c>
      <c r="C141" s="5">
        <v>1952</v>
      </c>
      <c r="D141" s="5">
        <v>5</v>
      </c>
      <c r="E141" s="28">
        <v>0.22806531</v>
      </c>
      <c r="F141" s="28">
        <v>4.382378316800001</v>
      </c>
    </row>
    <row r="142" spans="1:6" ht="12.75">
      <c r="A142" s="30" t="s">
        <v>0</v>
      </c>
      <c r="B142" s="30">
        <v>12</v>
      </c>
      <c r="C142" s="5">
        <v>1952</v>
      </c>
      <c r="D142" s="5">
        <v>6</v>
      </c>
      <c r="E142" s="28">
        <v>0.33156268842</v>
      </c>
      <c r="F142" s="28">
        <v>4.23419744838</v>
      </c>
    </row>
    <row r="143" spans="1:6" ht="12.75">
      <c r="A143" s="30" t="s">
        <v>0</v>
      </c>
      <c r="B143" s="30">
        <v>12</v>
      </c>
      <c r="C143" s="5">
        <v>1952</v>
      </c>
      <c r="D143" s="5">
        <v>7</v>
      </c>
      <c r="E143" s="28">
        <v>0.19626799022</v>
      </c>
      <c r="F143" s="28">
        <v>4.76445402034</v>
      </c>
    </row>
    <row r="144" spans="1:6" ht="12.75">
      <c r="A144" s="30" t="s">
        <v>0</v>
      </c>
      <c r="B144" s="30">
        <v>12</v>
      </c>
      <c r="C144" s="5">
        <v>1952</v>
      </c>
      <c r="D144" s="5">
        <v>8</v>
      </c>
      <c r="E144" s="28">
        <v>0.50786077176</v>
      </c>
      <c r="F144" s="28">
        <v>5.479495763520001</v>
      </c>
    </row>
    <row r="145" spans="1:6" ht="12.75">
      <c r="A145" s="30" t="s">
        <v>0</v>
      </c>
      <c r="B145" s="30">
        <v>12</v>
      </c>
      <c r="C145" s="5">
        <v>1952</v>
      </c>
      <c r="D145" s="5">
        <v>9</v>
      </c>
      <c r="E145" s="28">
        <v>0.32547945312</v>
      </c>
      <c r="F145" s="28">
        <v>4.294109592</v>
      </c>
    </row>
    <row r="146" spans="1:6" ht="12.75">
      <c r="A146" s="30" t="s">
        <v>0</v>
      </c>
      <c r="B146" s="30">
        <v>12</v>
      </c>
      <c r="C146" s="5">
        <v>1952</v>
      </c>
      <c r="D146" s="5">
        <v>10</v>
      </c>
      <c r="E146" s="28">
        <v>0.45620259048</v>
      </c>
      <c r="F146" s="28">
        <v>6.98428306836</v>
      </c>
    </row>
    <row r="147" spans="1:6" ht="12.75">
      <c r="A147" s="30" t="s">
        <v>0</v>
      </c>
      <c r="B147" s="30">
        <v>12</v>
      </c>
      <c r="C147" s="5">
        <v>1952</v>
      </c>
      <c r="D147" s="5">
        <v>11</v>
      </c>
      <c r="E147" s="28">
        <v>0.2352963096</v>
      </c>
      <c r="F147" s="28">
        <v>6.43175253075</v>
      </c>
    </row>
    <row r="148" spans="1:6" ht="12.75">
      <c r="A148" s="30" t="s">
        <v>0</v>
      </c>
      <c r="B148" s="30">
        <v>12</v>
      </c>
      <c r="C148" s="5">
        <v>1952</v>
      </c>
      <c r="D148" s="5">
        <v>12</v>
      </c>
      <c r="E148" s="28">
        <v>0.15953498247</v>
      </c>
      <c r="F148" s="28">
        <v>5.976149706360001</v>
      </c>
    </row>
    <row r="149" spans="1:6" ht="12.75">
      <c r="A149" s="30" t="s">
        <v>0</v>
      </c>
      <c r="B149" s="30">
        <v>12</v>
      </c>
      <c r="C149" s="5">
        <v>1953</v>
      </c>
      <c r="D149" s="5">
        <v>1</v>
      </c>
      <c r="E149" s="28">
        <v>0.4318349809</v>
      </c>
      <c r="F149" s="28">
        <v>6.25566450024</v>
      </c>
    </row>
    <row r="150" spans="1:6" ht="12.75">
      <c r="A150" s="30" t="s">
        <v>0</v>
      </c>
      <c r="B150" s="30">
        <v>12</v>
      </c>
      <c r="C150" s="5">
        <v>1953</v>
      </c>
      <c r="D150" s="5">
        <v>2</v>
      </c>
      <c r="E150" s="28">
        <v>0.21363308282</v>
      </c>
      <c r="F150" s="28">
        <v>5.0033924795799996</v>
      </c>
    </row>
    <row r="151" spans="1:6" ht="12.75">
      <c r="A151" s="30" t="s">
        <v>0</v>
      </c>
      <c r="B151" s="30">
        <v>12</v>
      </c>
      <c r="C151" s="5">
        <v>1953</v>
      </c>
      <c r="D151" s="5">
        <v>3</v>
      </c>
      <c r="E151" s="28">
        <v>0.18207702688</v>
      </c>
      <c r="F151" s="28">
        <v>4.32582187534</v>
      </c>
    </row>
    <row r="152" spans="1:6" ht="12.75">
      <c r="A152" s="30" t="s">
        <v>0</v>
      </c>
      <c r="B152" s="30">
        <v>12</v>
      </c>
      <c r="C152" s="5">
        <v>1953</v>
      </c>
      <c r="D152" s="5">
        <v>4</v>
      </c>
      <c r="E152" s="28">
        <v>0.1217533617</v>
      </c>
      <c r="F152" s="28">
        <v>5.8903437119</v>
      </c>
    </row>
    <row r="153" spans="1:6" ht="12.75">
      <c r="A153" s="30" t="s">
        <v>0</v>
      </c>
      <c r="B153" s="30">
        <v>12</v>
      </c>
      <c r="C153" s="5">
        <v>1953</v>
      </c>
      <c r="D153" s="5">
        <v>5</v>
      </c>
      <c r="E153" s="28">
        <v>0.20196229443</v>
      </c>
      <c r="F153" s="28">
        <v>4.79420023706</v>
      </c>
    </row>
    <row r="154" spans="1:6" ht="12.75">
      <c r="A154" s="30" t="s">
        <v>0</v>
      </c>
      <c r="B154" s="30">
        <v>12</v>
      </c>
      <c r="C154" s="5">
        <v>1953</v>
      </c>
      <c r="D154" s="5">
        <v>6</v>
      </c>
      <c r="E154" s="28">
        <v>0.09239625052</v>
      </c>
      <c r="F154" s="28">
        <v>4.751769293600001</v>
      </c>
    </row>
    <row r="155" spans="1:6" ht="12.75">
      <c r="A155" s="30" t="s">
        <v>0</v>
      </c>
      <c r="B155" s="30">
        <v>12</v>
      </c>
      <c r="C155" s="5">
        <v>1953</v>
      </c>
      <c r="D155" s="5">
        <v>7</v>
      </c>
      <c r="E155" s="28">
        <v>0.43632744596</v>
      </c>
      <c r="F155" s="28">
        <v>4.5759688878</v>
      </c>
    </row>
    <row r="156" spans="1:6" ht="12.75">
      <c r="A156" s="30" t="s">
        <v>0</v>
      </c>
      <c r="B156" s="30">
        <v>12</v>
      </c>
      <c r="C156" s="5">
        <v>1953</v>
      </c>
      <c r="D156" s="5">
        <v>8</v>
      </c>
      <c r="E156" s="28">
        <v>0.5723039028</v>
      </c>
      <c r="F156" s="28">
        <v>4.6952279270999995</v>
      </c>
    </row>
    <row r="157" spans="1:6" ht="12.75">
      <c r="A157" s="30" t="s">
        <v>0</v>
      </c>
      <c r="B157" s="30">
        <v>12</v>
      </c>
      <c r="C157" s="5">
        <v>1953</v>
      </c>
      <c r="D157" s="5">
        <v>9</v>
      </c>
      <c r="E157" s="28">
        <v>0.45750200615</v>
      </c>
      <c r="F157" s="28">
        <v>7.173322621850001</v>
      </c>
    </row>
    <row r="158" spans="1:6" ht="12.75">
      <c r="A158" s="30" t="s">
        <v>0</v>
      </c>
      <c r="B158" s="30">
        <v>12</v>
      </c>
      <c r="C158" s="5">
        <v>1953</v>
      </c>
      <c r="D158" s="5">
        <v>10</v>
      </c>
      <c r="E158" s="28">
        <v>0.1564723296</v>
      </c>
      <c r="F158" s="28">
        <v>7.0976874281399995</v>
      </c>
    </row>
    <row r="159" spans="1:6" ht="12.75">
      <c r="A159" s="30" t="s">
        <v>0</v>
      </c>
      <c r="B159" s="30">
        <v>12</v>
      </c>
      <c r="C159" s="5">
        <v>1953</v>
      </c>
      <c r="D159" s="5">
        <v>11</v>
      </c>
      <c r="E159" s="28">
        <v>0.56577669696</v>
      </c>
      <c r="F159" s="28">
        <v>8.835097098959999</v>
      </c>
    </row>
    <row r="160" spans="1:6" ht="12.75">
      <c r="A160" s="30" t="s">
        <v>0</v>
      </c>
      <c r="B160" s="30">
        <v>12</v>
      </c>
      <c r="C160" s="5">
        <v>1953</v>
      </c>
      <c r="D160" s="5">
        <v>12</v>
      </c>
      <c r="E160" s="28">
        <v>0.18692475648</v>
      </c>
      <c r="F160" s="28">
        <v>9.22520739756</v>
      </c>
    </row>
    <row r="161" spans="1:6" ht="12.75">
      <c r="A161" s="30" t="s">
        <v>0</v>
      </c>
      <c r="B161" s="30">
        <v>12</v>
      </c>
      <c r="C161" s="5">
        <v>1954</v>
      </c>
      <c r="D161" s="5">
        <v>1</v>
      </c>
      <c r="E161" s="28">
        <v>0.3848625634</v>
      </c>
      <c r="F161" s="28">
        <v>8.65017670916</v>
      </c>
    </row>
    <row r="162" spans="1:6" ht="12.75">
      <c r="A162" s="30" t="s">
        <v>0</v>
      </c>
      <c r="B162" s="30">
        <v>12</v>
      </c>
      <c r="C162" s="5">
        <v>1954</v>
      </c>
      <c r="D162" s="5">
        <v>2</v>
      </c>
      <c r="E162" s="28">
        <v>0.2773546056</v>
      </c>
      <c r="F162" s="28">
        <v>10.178126589599998</v>
      </c>
    </row>
    <row r="163" spans="1:6" ht="12.75">
      <c r="A163" s="30" t="s">
        <v>0</v>
      </c>
      <c r="B163" s="30">
        <v>12</v>
      </c>
      <c r="C163" s="5">
        <v>1954</v>
      </c>
      <c r="D163" s="5">
        <v>3</v>
      </c>
      <c r="E163" s="28">
        <v>0.34328223381</v>
      </c>
      <c r="F163" s="28">
        <v>12.702632613179999</v>
      </c>
    </row>
    <row r="164" spans="1:6" ht="12.75">
      <c r="A164" s="30" t="s">
        <v>0</v>
      </c>
      <c r="B164" s="30">
        <v>12</v>
      </c>
      <c r="C164" s="5">
        <v>1954</v>
      </c>
      <c r="D164" s="5">
        <v>4</v>
      </c>
      <c r="E164" s="28">
        <v>0.39259765126</v>
      </c>
      <c r="F164" s="28">
        <v>7.4290563377600005</v>
      </c>
    </row>
    <row r="165" spans="1:6" ht="12.75">
      <c r="A165" s="30" t="s">
        <v>0</v>
      </c>
      <c r="B165" s="30">
        <v>12</v>
      </c>
      <c r="C165" s="5">
        <v>1954</v>
      </c>
      <c r="D165" s="5">
        <v>5</v>
      </c>
      <c r="E165" s="28">
        <v>0.21764501168</v>
      </c>
      <c r="F165" s="28">
        <v>7.143502966200001</v>
      </c>
    </row>
    <row r="166" spans="1:6" ht="12.75">
      <c r="A166" s="30" t="s">
        <v>0</v>
      </c>
      <c r="B166" s="30">
        <v>12</v>
      </c>
      <c r="C166" s="5">
        <v>1954</v>
      </c>
      <c r="D166" s="5">
        <v>6</v>
      </c>
      <c r="E166" s="28">
        <v>0.34072928452</v>
      </c>
      <c r="F166" s="28">
        <v>5.9028539899400005</v>
      </c>
    </row>
    <row r="167" spans="1:6" ht="12.75">
      <c r="A167" s="30" t="s">
        <v>0</v>
      </c>
      <c r="B167" s="30">
        <v>12</v>
      </c>
      <c r="C167" s="5">
        <v>1954</v>
      </c>
      <c r="D167" s="5">
        <v>7</v>
      </c>
      <c r="E167" s="28">
        <v>0.51325361538</v>
      </c>
      <c r="F167" s="28">
        <v>5.37923239142</v>
      </c>
    </row>
    <row r="168" spans="1:6" ht="12.75">
      <c r="A168" s="30" t="s">
        <v>0</v>
      </c>
      <c r="B168" s="30">
        <v>12</v>
      </c>
      <c r="C168" s="5">
        <v>1954</v>
      </c>
      <c r="D168" s="5">
        <v>8</v>
      </c>
      <c r="E168" s="28">
        <v>0.78796758033</v>
      </c>
      <c r="F168" s="28">
        <v>7.56815371501</v>
      </c>
    </row>
    <row r="169" spans="1:6" ht="12.75">
      <c r="A169" s="30" t="s">
        <v>0</v>
      </c>
      <c r="B169" s="30">
        <v>12</v>
      </c>
      <c r="C169" s="5">
        <v>1954</v>
      </c>
      <c r="D169" s="5">
        <v>9</v>
      </c>
      <c r="E169" s="28">
        <v>0.92433201504</v>
      </c>
      <c r="F169" s="28">
        <v>9.20664032864</v>
      </c>
    </row>
    <row r="170" spans="1:6" ht="12.75">
      <c r="A170" s="30" t="s">
        <v>0</v>
      </c>
      <c r="B170" s="30">
        <v>12</v>
      </c>
      <c r="C170" s="5">
        <v>1954</v>
      </c>
      <c r="D170" s="5">
        <v>10</v>
      </c>
      <c r="E170" s="28">
        <v>0.56070575298</v>
      </c>
      <c r="F170" s="28">
        <v>9.94558766679</v>
      </c>
    </row>
    <row r="171" spans="1:6" ht="12.75">
      <c r="A171" s="30" t="s">
        <v>0</v>
      </c>
      <c r="B171" s="30">
        <v>12</v>
      </c>
      <c r="C171" s="5">
        <v>1954</v>
      </c>
      <c r="D171" s="5">
        <v>11</v>
      </c>
      <c r="E171" s="28">
        <v>0.13514695302</v>
      </c>
      <c r="F171" s="28">
        <v>6.16594471476</v>
      </c>
    </row>
    <row r="172" spans="1:6" ht="12.75">
      <c r="A172" s="30" t="s">
        <v>0</v>
      </c>
      <c r="B172" s="30">
        <v>12</v>
      </c>
      <c r="C172" s="5">
        <v>1954</v>
      </c>
      <c r="D172" s="5">
        <v>12</v>
      </c>
      <c r="E172" s="28">
        <v>0.78865313877</v>
      </c>
      <c r="F172" s="28">
        <v>9.207287838180001</v>
      </c>
    </row>
    <row r="173" spans="1:6" ht="12.75">
      <c r="A173" s="30" t="s">
        <v>0</v>
      </c>
      <c r="B173" s="30">
        <v>12</v>
      </c>
      <c r="C173" s="5">
        <v>1955</v>
      </c>
      <c r="D173" s="5">
        <v>1</v>
      </c>
      <c r="E173" s="28">
        <v>0.84996512106</v>
      </c>
      <c r="F173" s="28">
        <v>17.171447104349998</v>
      </c>
    </row>
    <row r="174" spans="1:6" ht="12.75">
      <c r="A174" s="30" t="s">
        <v>0</v>
      </c>
      <c r="B174" s="30">
        <v>12</v>
      </c>
      <c r="C174" s="5">
        <v>1955</v>
      </c>
      <c r="D174" s="5">
        <v>2</v>
      </c>
      <c r="E174" s="28">
        <v>2.96503367118</v>
      </c>
      <c r="F174" s="28">
        <v>31.50889254254</v>
      </c>
    </row>
    <row r="175" spans="1:6" ht="12.75">
      <c r="A175" s="30" t="s">
        <v>0</v>
      </c>
      <c r="B175" s="30">
        <v>12</v>
      </c>
      <c r="C175" s="5">
        <v>1955</v>
      </c>
      <c r="D175" s="5">
        <v>3</v>
      </c>
      <c r="E175" s="28">
        <v>1.7493922366</v>
      </c>
      <c r="F175" s="28">
        <v>15.60183047092</v>
      </c>
    </row>
    <row r="176" spans="1:6" ht="12.75">
      <c r="A176" s="30" t="s">
        <v>0</v>
      </c>
      <c r="B176" s="30">
        <v>12</v>
      </c>
      <c r="C176" s="5">
        <v>1955</v>
      </c>
      <c r="D176" s="5">
        <v>4</v>
      </c>
      <c r="E176" s="28">
        <v>0.85925199143</v>
      </c>
      <c r="F176" s="28">
        <v>11.34212631426</v>
      </c>
    </row>
    <row r="177" spans="1:6" ht="12.75">
      <c r="A177" s="30" t="s">
        <v>0</v>
      </c>
      <c r="B177" s="30">
        <v>12</v>
      </c>
      <c r="C177" s="5">
        <v>1955</v>
      </c>
      <c r="D177" s="5">
        <v>5</v>
      </c>
      <c r="E177" s="28">
        <v>0.4289362078</v>
      </c>
      <c r="F177" s="28">
        <v>6.90524676326</v>
      </c>
    </row>
    <row r="178" spans="1:6" ht="12.75">
      <c r="A178" s="30" t="s">
        <v>0</v>
      </c>
      <c r="B178" s="30">
        <v>12</v>
      </c>
      <c r="C178" s="5">
        <v>1955</v>
      </c>
      <c r="D178" s="5">
        <v>6</v>
      </c>
      <c r="E178" s="28">
        <v>0.559486916</v>
      </c>
      <c r="F178" s="28">
        <v>9.20535129525</v>
      </c>
    </row>
    <row r="179" spans="1:6" ht="12.75">
      <c r="A179" s="30" t="s">
        <v>0</v>
      </c>
      <c r="B179" s="30">
        <v>12</v>
      </c>
      <c r="C179" s="5">
        <v>1955</v>
      </c>
      <c r="D179" s="5">
        <v>7</v>
      </c>
      <c r="E179" s="28">
        <v>0.58584098496</v>
      </c>
      <c r="F179" s="28">
        <v>5.7640516905300005</v>
      </c>
    </row>
    <row r="180" spans="1:6" ht="12.75">
      <c r="A180" s="30" t="s">
        <v>0</v>
      </c>
      <c r="B180" s="30">
        <v>12</v>
      </c>
      <c r="C180" s="5">
        <v>1955</v>
      </c>
      <c r="D180" s="5">
        <v>8</v>
      </c>
      <c r="E180" s="28">
        <v>1.9490257941</v>
      </c>
      <c r="F180" s="28">
        <v>16.10469913026</v>
      </c>
    </row>
    <row r="181" spans="1:6" ht="12.75">
      <c r="A181" s="30" t="s">
        <v>0</v>
      </c>
      <c r="B181" s="30">
        <v>12</v>
      </c>
      <c r="C181" s="5">
        <v>1955</v>
      </c>
      <c r="D181" s="5">
        <v>9</v>
      </c>
      <c r="E181" s="28">
        <v>2.14324635576</v>
      </c>
      <c r="F181" s="28">
        <v>17.35376479128</v>
      </c>
    </row>
    <row r="182" spans="1:6" ht="12.75">
      <c r="A182" s="30" t="s">
        <v>0</v>
      </c>
      <c r="B182" s="30">
        <v>12</v>
      </c>
      <c r="C182" s="5">
        <v>1955</v>
      </c>
      <c r="D182" s="5">
        <v>10</v>
      </c>
      <c r="E182" s="28">
        <v>0.5792487378</v>
      </c>
      <c r="F182" s="28">
        <v>20.793734158000003</v>
      </c>
    </row>
    <row r="183" spans="1:6" ht="12.75">
      <c r="A183" s="30" t="s">
        <v>0</v>
      </c>
      <c r="B183" s="30">
        <v>12</v>
      </c>
      <c r="C183" s="5">
        <v>1955</v>
      </c>
      <c r="D183" s="5">
        <v>11</v>
      </c>
      <c r="E183" s="28">
        <v>2.23239731016</v>
      </c>
      <c r="F183" s="28">
        <v>65.65763511704</v>
      </c>
    </row>
    <row r="184" spans="1:6" ht="12.75">
      <c r="A184" s="30" t="s">
        <v>0</v>
      </c>
      <c r="B184" s="30">
        <v>12</v>
      </c>
      <c r="C184" s="5">
        <v>1955</v>
      </c>
      <c r="D184" s="5">
        <v>12</v>
      </c>
      <c r="E184" s="28">
        <v>1.74166110814</v>
      </c>
      <c r="F184" s="28">
        <v>48.7380486006</v>
      </c>
    </row>
    <row r="185" spans="1:6" ht="12.75">
      <c r="A185" s="30" t="s">
        <v>0</v>
      </c>
      <c r="B185" s="30">
        <v>12</v>
      </c>
      <c r="C185" s="5">
        <v>1956</v>
      </c>
      <c r="D185" s="5">
        <v>1</v>
      </c>
      <c r="E185" s="28">
        <v>3.34869900498</v>
      </c>
      <c r="F185" s="28">
        <v>45.51310781892</v>
      </c>
    </row>
    <row r="186" spans="1:6" ht="12.75">
      <c r="A186" s="30" t="s">
        <v>0</v>
      </c>
      <c r="B186" s="30">
        <v>12</v>
      </c>
      <c r="C186" s="5">
        <v>1956</v>
      </c>
      <c r="D186" s="5">
        <v>2</v>
      </c>
      <c r="E186" s="28">
        <v>3.44022662955</v>
      </c>
      <c r="F186" s="28">
        <v>26.179603422150002</v>
      </c>
    </row>
    <row r="187" spans="1:6" ht="12.75">
      <c r="A187" s="30" t="s">
        <v>0</v>
      </c>
      <c r="B187" s="30">
        <v>12</v>
      </c>
      <c r="C187" s="5">
        <v>1956</v>
      </c>
      <c r="D187" s="5">
        <v>3</v>
      </c>
      <c r="E187" s="28">
        <v>4.08181515408</v>
      </c>
      <c r="F187" s="28">
        <v>53.93891946114</v>
      </c>
    </row>
    <row r="188" spans="1:6" ht="12.75">
      <c r="A188" s="30" t="s">
        <v>0</v>
      </c>
      <c r="B188" s="30">
        <v>12</v>
      </c>
      <c r="C188" s="5">
        <v>1956</v>
      </c>
      <c r="D188" s="5">
        <v>4</v>
      </c>
      <c r="E188" s="28">
        <v>2.72075063472</v>
      </c>
      <c r="F188" s="28">
        <v>33.75674943396</v>
      </c>
    </row>
    <row r="189" spans="1:6" ht="12.75">
      <c r="A189" s="30" t="s">
        <v>0</v>
      </c>
      <c r="B189" s="30">
        <v>12</v>
      </c>
      <c r="C189" s="5">
        <v>1956</v>
      </c>
      <c r="D189" s="5">
        <v>5</v>
      </c>
      <c r="E189" s="28">
        <v>1.13292683888</v>
      </c>
      <c r="F189" s="28">
        <v>10.391232230639998</v>
      </c>
    </row>
    <row r="190" spans="1:6" ht="12.75">
      <c r="A190" s="30" t="s">
        <v>0</v>
      </c>
      <c r="B190" s="30">
        <v>12</v>
      </c>
      <c r="C190" s="5">
        <v>1956</v>
      </c>
      <c r="D190" s="5">
        <v>6</v>
      </c>
      <c r="E190" s="28">
        <v>0.5114767968</v>
      </c>
      <c r="F190" s="28">
        <v>4.09974102126</v>
      </c>
    </row>
    <row r="191" spans="1:6" ht="12.75">
      <c r="A191" s="30" t="s">
        <v>0</v>
      </c>
      <c r="B191" s="30">
        <v>12</v>
      </c>
      <c r="C191" s="5">
        <v>1956</v>
      </c>
      <c r="D191" s="5">
        <v>7</v>
      </c>
      <c r="E191" s="28">
        <v>0.5344872641</v>
      </c>
      <c r="F191" s="28">
        <v>3.86785271413</v>
      </c>
    </row>
    <row r="192" spans="1:6" ht="12.75">
      <c r="A192" s="30" t="s">
        <v>0</v>
      </c>
      <c r="B192" s="30">
        <v>12</v>
      </c>
      <c r="C192" s="5">
        <v>1956</v>
      </c>
      <c r="D192" s="5">
        <v>8</v>
      </c>
      <c r="E192" s="28">
        <v>0.51550455936</v>
      </c>
      <c r="F192" s="28">
        <v>3.66976265334</v>
      </c>
    </row>
    <row r="193" spans="1:6" ht="12.75">
      <c r="A193" s="30" t="s">
        <v>0</v>
      </c>
      <c r="B193" s="30">
        <v>12</v>
      </c>
      <c r="C193" s="5">
        <v>1956</v>
      </c>
      <c r="D193" s="5">
        <v>9</v>
      </c>
      <c r="E193" s="28">
        <v>0.27474099387</v>
      </c>
      <c r="F193" s="28">
        <v>3.0684985316399995</v>
      </c>
    </row>
    <row r="194" spans="1:6" ht="12.75">
      <c r="A194" s="30" t="s">
        <v>0</v>
      </c>
      <c r="B194" s="30">
        <v>12</v>
      </c>
      <c r="C194" s="5">
        <v>1956</v>
      </c>
      <c r="D194" s="5">
        <v>10</v>
      </c>
      <c r="E194" s="28">
        <v>0.32596939755</v>
      </c>
      <c r="F194" s="28">
        <v>4.02453364455</v>
      </c>
    </row>
    <row r="195" spans="1:6" ht="12.75">
      <c r="A195" s="30" t="s">
        <v>0</v>
      </c>
      <c r="B195" s="30">
        <v>12</v>
      </c>
      <c r="C195" s="5">
        <v>1956</v>
      </c>
      <c r="D195" s="5">
        <v>11</v>
      </c>
      <c r="E195" s="28">
        <v>0.4039193466</v>
      </c>
      <c r="F195" s="28">
        <v>6.2685999117</v>
      </c>
    </row>
    <row r="196" spans="1:6" ht="12.75">
      <c r="A196" s="30" t="s">
        <v>0</v>
      </c>
      <c r="B196" s="30">
        <v>12</v>
      </c>
      <c r="C196" s="5">
        <v>1956</v>
      </c>
      <c r="D196" s="5">
        <v>12</v>
      </c>
      <c r="E196" s="28">
        <v>0.18428111625</v>
      </c>
      <c r="F196" s="28">
        <v>3.7355150212500003</v>
      </c>
    </row>
    <row r="197" spans="1:6" ht="12.75">
      <c r="A197" s="30" t="s">
        <v>0</v>
      </c>
      <c r="B197" s="30">
        <v>12</v>
      </c>
      <c r="C197" s="5">
        <v>1957</v>
      </c>
      <c r="D197" s="5">
        <v>1</v>
      </c>
      <c r="E197" s="28">
        <v>0.33627172124</v>
      </c>
      <c r="F197" s="28">
        <v>3.64294366267</v>
      </c>
    </row>
    <row r="198" spans="1:6" ht="12.75">
      <c r="A198" s="30" t="s">
        <v>0</v>
      </c>
      <c r="B198" s="30">
        <v>12</v>
      </c>
      <c r="C198" s="5">
        <v>1957</v>
      </c>
      <c r="D198" s="5">
        <v>2</v>
      </c>
      <c r="E198" s="28">
        <v>0.07153004335</v>
      </c>
      <c r="F198" s="28">
        <v>3.3039637085700004</v>
      </c>
    </row>
    <row r="199" spans="1:6" ht="12.75">
      <c r="A199" s="30" t="s">
        <v>0</v>
      </c>
      <c r="B199" s="30">
        <v>12</v>
      </c>
      <c r="C199" s="5">
        <v>1957</v>
      </c>
      <c r="D199" s="5">
        <v>3</v>
      </c>
      <c r="E199" s="28">
        <v>0.14717245348</v>
      </c>
      <c r="F199" s="28">
        <v>4.6581898735500005</v>
      </c>
    </row>
    <row r="200" spans="1:6" ht="12.75">
      <c r="A200" s="30" t="s">
        <v>0</v>
      </c>
      <c r="B200" s="30">
        <v>12</v>
      </c>
      <c r="C200" s="5">
        <v>1957</v>
      </c>
      <c r="D200" s="5">
        <v>4</v>
      </c>
      <c r="E200" s="28">
        <v>0.17318808916</v>
      </c>
      <c r="F200" s="28">
        <v>4.64667783356</v>
      </c>
    </row>
    <row r="201" spans="1:6" ht="12.75">
      <c r="A201" s="30" t="s">
        <v>0</v>
      </c>
      <c r="B201" s="30">
        <v>12</v>
      </c>
      <c r="C201" s="5">
        <v>1957</v>
      </c>
      <c r="D201" s="5">
        <v>5</v>
      </c>
      <c r="E201" s="28">
        <v>0.16711666638</v>
      </c>
      <c r="F201" s="28">
        <v>6.44561247534</v>
      </c>
    </row>
    <row r="202" spans="1:6" ht="12.75">
      <c r="A202" s="30" t="s">
        <v>0</v>
      </c>
      <c r="B202" s="30">
        <v>12</v>
      </c>
      <c r="C202" s="5">
        <v>1957</v>
      </c>
      <c r="D202" s="5">
        <v>6</v>
      </c>
      <c r="E202" s="28">
        <v>0.28984950222</v>
      </c>
      <c r="F202" s="28">
        <v>7.837084547279999</v>
      </c>
    </row>
    <row r="203" spans="1:6" ht="12.75">
      <c r="A203" s="30" t="s">
        <v>0</v>
      </c>
      <c r="B203" s="30">
        <v>12</v>
      </c>
      <c r="C203" s="5">
        <v>1957</v>
      </c>
      <c r="D203" s="5">
        <v>7</v>
      </c>
      <c r="E203" s="28">
        <v>0.31985532375</v>
      </c>
      <c r="F203" s="28">
        <v>3.7248974287499994</v>
      </c>
    </row>
    <row r="204" spans="1:6" ht="12.75">
      <c r="A204" s="30" t="s">
        <v>0</v>
      </c>
      <c r="B204" s="30">
        <v>12</v>
      </c>
      <c r="C204" s="5">
        <v>1957</v>
      </c>
      <c r="D204" s="5">
        <v>8</v>
      </c>
      <c r="E204" s="28">
        <v>0.28936990798</v>
      </c>
      <c r="F204" s="28">
        <v>3.3173221047399997</v>
      </c>
    </row>
    <row r="205" spans="1:6" ht="12.75">
      <c r="A205" s="30" t="s">
        <v>0</v>
      </c>
      <c r="B205" s="30">
        <v>12</v>
      </c>
      <c r="C205" s="5">
        <v>1957</v>
      </c>
      <c r="D205" s="5">
        <v>9</v>
      </c>
      <c r="E205" s="28">
        <v>0.1239379863</v>
      </c>
      <c r="F205" s="28">
        <v>3.44010381645</v>
      </c>
    </row>
    <row r="206" spans="1:6" ht="12.75">
      <c r="A206" s="30" t="s">
        <v>0</v>
      </c>
      <c r="B206" s="30">
        <v>12</v>
      </c>
      <c r="C206" s="5">
        <v>1957</v>
      </c>
      <c r="D206" s="5">
        <v>10</v>
      </c>
      <c r="E206" s="28">
        <v>0.23208779852</v>
      </c>
      <c r="F206" s="28">
        <v>7.14172537448</v>
      </c>
    </row>
    <row r="207" spans="1:6" ht="12.75">
      <c r="A207" s="30" t="s">
        <v>0</v>
      </c>
      <c r="B207" s="30">
        <v>12</v>
      </c>
      <c r="C207" s="5">
        <v>1957</v>
      </c>
      <c r="D207" s="5">
        <v>11</v>
      </c>
      <c r="E207" s="28">
        <v>0.5138107904</v>
      </c>
      <c r="F207" s="28">
        <v>10.19925728256</v>
      </c>
    </row>
    <row r="208" spans="1:6" ht="12.75">
      <c r="A208" s="30" t="s">
        <v>0</v>
      </c>
      <c r="B208" s="30">
        <v>12</v>
      </c>
      <c r="C208" s="5">
        <v>1957</v>
      </c>
      <c r="D208" s="5">
        <v>12</v>
      </c>
      <c r="E208" s="28">
        <v>0.20104756971</v>
      </c>
      <c r="F208" s="28">
        <v>3.79415388615</v>
      </c>
    </row>
    <row r="209" spans="1:6" ht="12.75">
      <c r="A209" s="30" t="s">
        <v>0</v>
      </c>
      <c r="B209" s="30">
        <v>12</v>
      </c>
      <c r="C209" s="5">
        <v>1958</v>
      </c>
      <c r="D209" s="5">
        <v>1</v>
      </c>
      <c r="E209" s="28">
        <v>0.10899824022</v>
      </c>
      <c r="F209" s="28">
        <v>3.79977039003</v>
      </c>
    </row>
    <row r="210" spans="1:6" ht="12.75">
      <c r="A210" s="30" t="s">
        <v>0</v>
      </c>
      <c r="B210" s="30">
        <v>12</v>
      </c>
      <c r="C210" s="5">
        <v>1958</v>
      </c>
      <c r="D210" s="5">
        <v>2</v>
      </c>
      <c r="E210" s="28">
        <v>0.19534210346</v>
      </c>
      <c r="F210" s="28">
        <v>5.69445554138</v>
      </c>
    </row>
    <row r="211" spans="1:6" ht="12.75">
      <c r="A211" s="30" t="s">
        <v>0</v>
      </c>
      <c r="B211" s="30">
        <v>12</v>
      </c>
      <c r="C211" s="5">
        <v>1958</v>
      </c>
      <c r="D211" s="5">
        <v>3</v>
      </c>
      <c r="E211" s="28">
        <v>0.3306432558</v>
      </c>
      <c r="F211" s="28">
        <v>10.352477564389998</v>
      </c>
    </row>
    <row r="212" spans="1:6" ht="12.75">
      <c r="A212" s="30" t="s">
        <v>0</v>
      </c>
      <c r="B212" s="30">
        <v>12</v>
      </c>
      <c r="C212" s="5">
        <v>1958</v>
      </c>
      <c r="D212" s="5">
        <v>4</v>
      </c>
      <c r="E212" s="28">
        <v>0.9027245227</v>
      </c>
      <c r="F212" s="28">
        <v>14.228705862799998</v>
      </c>
    </row>
    <row r="213" spans="1:6" ht="12.75">
      <c r="A213" s="30" t="s">
        <v>0</v>
      </c>
      <c r="B213" s="30">
        <v>12</v>
      </c>
      <c r="C213" s="5">
        <v>1958</v>
      </c>
      <c r="D213" s="5">
        <v>5</v>
      </c>
      <c r="E213" s="28">
        <v>0.17732460872</v>
      </c>
      <c r="F213" s="28">
        <v>4.04608722854</v>
      </c>
    </row>
    <row r="214" spans="1:6" ht="12.75">
      <c r="A214" s="30" t="s">
        <v>0</v>
      </c>
      <c r="B214" s="30">
        <v>12</v>
      </c>
      <c r="C214" s="5">
        <v>1958</v>
      </c>
      <c r="D214" s="5">
        <v>6</v>
      </c>
      <c r="E214" s="28">
        <v>0.1316780685</v>
      </c>
      <c r="F214" s="28">
        <v>3.61921338966</v>
      </c>
    </row>
    <row r="215" spans="1:6" ht="12.75">
      <c r="A215" s="30" t="s">
        <v>0</v>
      </c>
      <c r="B215" s="30">
        <v>12</v>
      </c>
      <c r="C215" s="5">
        <v>1958</v>
      </c>
      <c r="D215" s="5">
        <v>7</v>
      </c>
      <c r="E215" s="28">
        <v>0.27095626244</v>
      </c>
      <c r="F215" s="28">
        <v>3.50880788857</v>
      </c>
    </row>
    <row r="216" spans="1:6" ht="12.75">
      <c r="A216" s="30" t="s">
        <v>0</v>
      </c>
      <c r="B216" s="30">
        <v>12</v>
      </c>
      <c r="C216" s="5">
        <v>1958</v>
      </c>
      <c r="D216" s="5">
        <v>8</v>
      </c>
      <c r="E216" s="28">
        <v>0.29698516392</v>
      </c>
      <c r="F216" s="28">
        <v>3.90667655826</v>
      </c>
    </row>
    <row r="217" spans="1:6" ht="12.75">
      <c r="A217" s="30" t="s">
        <v>0</v>
      </c>
      <c r="B217" s="30">
        <v>12</v>
      </c>
      <c r="C217" s="5">
        <v>1958</v>
      </c>
      <c r="D217" s="5">
        <v>9</v>
      </c>
      <c r="E217" s="28">
        <v>0.18538310351</v>
      </c>
      <c r="F217" s="28">
        <v>3.35555455903</v>
      </c>
    </row>
    <row r="218" spans="1:6" ht="12.75">
      <c r="A218" s="30" t="s">
        <v>0</v>
      </c>
      <c r="B218" s="30">
        <v>12</v>
      </c>
      <c r="C218" s="5">
        <v>1958</v>
      </c>
      <c r="D218" s="5">
        <v>10</v>
      </c>
      <c r="E218" s="28">
        <v>0.40666000515</v>
      </c>
      <c r="F218" s="28">
        <v>7.73740510641</v>
      </c>
    </row>
    <row r="219" spans="1:6" ht="12.75">
      <c r="A219" s="30" t="s">
        <v>0</v>
      </c>
      <c r="B219" s="30">
        <v>12</v>
      </c>
      <c r="C219" s="5">
        <v>1958</v>
      </c>
      <c r="D219" s="5">
        <v>11</v>
      </c>
      <c r="E219" s="28">
        <v>0.67589580064</v>
      </c>
      <c r="F219" s="28">
        <v>8.57778488403</v>
      </c>
    </row>
    <row r="220" spans="1:6" ht="12.75">
      <c r="A220" s="30" t="s">
        <v>0</v>
      </c>
      <c r="B220" s="30">
        <v>12</v>
      </c>
      <c r="C220" s="5">
        <v>1958</v>
      </c>
      <c r="D220" s="5">
        <v>12</v>
      </c>
      <c r="E220" s="28">
        <v>0.2463685344</v>
      </c>
      <c r="F220" s="28">
        <v>10.286901045839999</v>
      </c>
    </row>
    <row r="221" spans="1:6" ht="12.75">
      <c r="A221" s="30" t="s">
        <v>0</v>
      </c>
      <c r="B221" s="30">
        <v>12</v>
      </c>
      <c r="C221" s="5">
        <v>1959</v>
      </c>
      <c r="D221" s="5">
        <v>1</v>
      </c>
      <c r="E221" s="28">
        <v>0.83176670646</v>
      </c>
      <c r="F221" s="28">
        <v>12.44300111874</v>
      </c>
    </row>
    <row r="222" spans="1:6" ht="12.75">
      <c r="A222" s="30" t="s">
        <v>0</v>
      </c>
      <c r="B222" s="30">
        <v>12</v>
      </c>
      <c r="C222" s="5">
        <v>1959</v>
      </c>
      <c r="D222" s="5">
        <v>2</v>
      </c>
      <c r="E222" s="28">
        <v>0.55378650888</v>
      </c>
      <c r="F222" s="28">
        <v>5.7964007850399994</v>
      </c>
    </row>
    <row r="223" spans="1:6" ht="12.75">
      <c r="A223" s="30" t="s">
        <v>0</v>
      </c>
      <c r="B223" s="30">
        <v>12</v>
      </c>
      <c r="C223" s="5">
        <v>1959</v>
      </c>
      <c r="D223" s="5">
        <v>3</v>
      </c>
      <c r="E223" s="28">
        <v>0.4370033885</v>
      </c>
      <c r="F223" s="28">
        <v>10.81326796515</v>
      </c>
    </row>
    <row r="224" spans="1:6" ht="12.75">
      <c r="A224" s="30" t="s">
        <v>0</v>
      </c>
      <c r="B224" s="30">
        <v>12</v>
      </c>
      <c r="C224" s="5">
        <v>1959</v>
      </c>
      <c r="D224" s="5">
        <v>4</v>
      </c>
      <c r="E224" s="28">
        <v>0.48351846408</v>
      </c>
      <c r="F224" s="28">
        <v>7.901385675900001</v>
      </c>
    </row>
    <row r="225" spans="1:6" ht="12.75">
      <c r="A225" s="30" t="s">
        <v>0</v>
      </c>
      <c r="B225" s="30">
        <v>12</v>
      </c>
      <c r="C225" s="5">
        <v>1959</v>
      </c>
      <c r="D225" s="5">
        <v>5</v>
      </c>
      <c r="E225" s="28">
        <v>0.3185620282</v>
      </c>
      <c r="F225" s="28">
        <v>7.2751447118</v>
      </c>
    </row>
    <row r="226" spans="1:6" ht="12.75">
      <c r="A226" s="30" t="s">
        <v>0</v>
      </c>
      <c r="B226" s="30">
        <v>12</v>
      </c>
      <c r="C226" s="5">
        <v>1959</v>
      </c>
      <c r="D226" s="5">
        <v>6</v>
      </c>
      <c r="E226" s="28">
        <v>0.26731855468</v>
      </c>
      <c r="F226" s="28">
        <v>5.23883907786</v>
      </c>
    </row>
    <row r="227" spans="1:6" ht="12.75">
      <c r="A227" s="30" t="s">
        <v>0</v>
      </c>
      <c r="B227" s="30">
        <v>12</v>
      </c>
      <c r="C227" s="5">
        <v>1959</v>
      </c>
      <c r="D227" s="5">
        <v>7</v>
      </c>
      <c r="E227" s="28">
        <v>0.579969152</v>
      </c>
      <c r="F227" s="28">
        <v>6.6534991391</v>
      </c>
    </row>
    <row r="228" spans="1:6" ht="12.75">
      <c r="A228" s="30" t="s">
        <v>0</v>
      </c>
      <c r="B228" s="30">
        <v>12</v>
      </c>
      <c r="C228" s="5">
        <v>1959</v>
      </c>
      <c r="D228" s="5">
        <v>8</v>
      </c>
      <c r="E228" s="28">
        <v>0.63102620868</v>
      </c>
      <c r="F228" s="28">
        <v>7.930368725159999</v>
      </c>
    </row>
    <row r="229" spans="1:6" ht="12.75">
      <c r="A229" s="30" t="s">
        <v>0</v>
      </c>
      <c r="B229" s="30">
        <v>12</v>
      </c>
      <c r="C229" s="5">
        <v>1959</v>
      </c>
      <c r="D229" s="5">
        <v>9</v>
      </c>
      <c r="E229" s="28">
        <v>0.6300772765</v>
      </c>
      <c r="F229" s="28">
        <v>13.189617616750002</v>
      </c>
    </row>
    <row r="230" spans="1:6" ht="12.75">
      <c r="A230" s="30" t="s">
        <v>0</v>
      </c>
      <c r="B230" s="30">
        <v>12</v>
      </c>
      <c r="C230" s="5">
        <v>1959</v>
      </c>
      <c r="D230" s="5">
        <v>10</v>
      </c>
      <c r="E230" s="28">
        <v>1.04592612384</v>
      </c>
      <c r="F230" s="28">
        <v>14.73657009864</v>
      </c>
    </row>
    <row r="231" spans="1:6" ht="12.75">
      <c r="A231" s="30" t="s">
        <v>0</v>
      </c>
      <c r="B231" s="30">
        <v>12</v>
      </c>
      <c r="C231" s="5">
        <v>1959</v>
      </c>
      <c r="D231" s="5">
        <v>11</v>
      </c>
      <c r="E231" s="28">
        <v>0.76610051669</v>
      </c>
      <c r="F231" s="28">
        <v>24.720354502990002</v>
      </c>
    </row>
    <row r="232" spans="1:6" ht="12.75">
      <c r="A232" s="30" t="s">
        <v>0</v>
      </c>
      <c r="B232" s="30">
        <v>12</v>
      </c>
      <c r="C232" s="5">
        <v>1959</v>
      </c>
      <c r="D232" s="5">
        <v>12</v>
      </c>
      <c r="E232" s="28">
        <v>1.74243884063</v>
      </c>
      <c r="F232" s="28">
        <v>50.416267110350006</v>
      </c>
    </row>
    <row r="233" spans="1:6" ht="12.75">
      <c r="A233" s="30" t="s">
        <v>0</v>
      </c>
      <c r="B233" s="30">
        <v>12</v>
      </c>
      <c r="C233" s="5">
        <v>1960</v>
      </c>
      <c r="D233" s="5">
        <v>1</v>
      </c>
      <c r="E233" s="28">
        <v>2.64489245759</v>
      </c>
      <c r="F233" s="28">
        <v>32.24036774408</v>
      </c>
    </row>
    <row r="234" spans="1:6" ht="12.75">
      <c r="A234" s="30" t="s">
        <v>0</v>
      </c>
      <c r="B234" s="30">
        <v>12</v>
      </c>
      <c r="C234" s="5">
        <v>1960</v>
      </c>
      <c r="D234" s="5">
        <v>2</v>
      </c>
      <c r="E234" s="28">
        <v>3.86529170876</v>
      </c>
      <c r="F234" s="28">
        <v>47.184441874559994</v>
      </c>
    </row>
    <row r="235" spans="1:6" ht="12.75">
      <c r="A235" s="30" t="s">
        <v>0</v>
      </c>
      <c r="B235" s="30">
        <v>12</v>
      </c>
      <c r="C235" s="5">
        <v>1960</v>
      </c>
      <c r="D235" s="5">
        <v>3</v>
      </c>
      <c r="E235" s="28">
        <v>2.31477169299</v>
      </c>
      <c r="F235" s="28">
        <v>28.82220446124</v>
      </c>
    </row>
    <row r="236" spans="1:6" ht="12.75">
      <c r="A236" s="30" t="s">
        <v>0</v>
      </c>
      <c r="B236" s="30">
        <v>12</v>
      </c>
      <c r="C236" s="5">
        <v>1960</v>
      </c>
      <c r="D236" s="5">
        <v>4</v>
      </c>
      <c r="E236" s="28">
        <v>0.9051999062</v>
      </c>
      <c r="F236" s="28">
        <v>7.38882009668</v>
      </c>
    </row>
    <row r="237" spans="1:6" ht="12.75">
      <c r="A237" s="30" t="s">
        <v>0</v>
      </c>
      <c r="B237" s="30">
        <v>12</v>
      </c>
      <c r="C237" s="5">
        <v>1960</v>
      </c>
      <c r="D237" s="5">
        <v>5</v>
      </c>
      <c r="E237" s="28">
        <v>0.31260922633</v>
      </c>
      <c r="F237" s="28">
        <v>4.28548925412</v>
      </c>
    </row>
    <row r="238" spans="1:6" ht="12.75">
      <c r="A238" s="30" t="s">
        <v>0</v>
      </c>
      <c r="B238" s="30">
        <v>12</v>
      </c>
      <c r="C238" s="5">
        <v>1960</v>
      </c>
      <c r="D238" s="5">
        <v>6</v>
      </c>
      <c r="E238" s="28">
        <v>0.3268802814</v>
      </c>
      <c r="F238" s="28">
        <v>3.6743077068999996</v>
      </c>
    </row>
    <row r="239" spans="1:6" ht="12.75">
      <c r="A239" s="30" t="s">
        <v>0</v>
      </c>
      <c r="B239" s="30">
        <v>12</v>
      </c>
      <c r="C239" s="5">
        <v>1960</v>
      </c>
      <c r="D239" s="5">
        <v>7</v>
      </c>
      <c r="E239" s="28">
        <v>0.45176931261</v>
      </c>
      <c r="F239" s="28">
        <v>4.374779605560001</v>
      </c>
    </row>
    <row r="240" spans="1:6" ht="12.75">
      <c r="A240" s="30" t="s">
        <v>0</v>
      </c>
      <c r="B240" s="30">
        <v>12</v>
      </c>
      <c r="C240" s="5">
        <v>1960</v>
      </c>
      <c r="D240" s="5">
        <v>8</v>
      </c>
      <c r="E240" s="28">
        <v>0.42958499045</v>
      </c>
      <c r="F240" s="28">
        <v>3.81651341995</v>
      </c>
    </row>
    <row r="241" spans="1:6" ht="12.75">
      <c r="A241" s="30" t="s">
        <v>0</v>
      </c>
      <c r="B241" s="30">
        <v>12</v>
      </c>
      <c r="C241" s="5">
        <v>1960</v>
      </c>
      <c r="D241" s="5">
        <v>9</v>
      </c>
      <c r="E241" s="28">
        <v>0.19125306194</v>
      </c>
      <c r="F241" s="28">
        <v>3.5647933378200003</v>
      </c>
    </row>
    <row r="242" spans="1:6" ht="12.75">
      <c r="A242" s="30" t="s">
        <v>0</v>
      </c>
      <c r="B242" s="30">
        <v>12</v>
      </c>
      <c r="C242" s="5">
        <v>1960</v>
      </c>
      <c r="D242" s="5">
        <v>10</v>
      </c>
      <c r="E242" s="28">
        <v>0.462944889</v>
      </c>
      <c r="F242" s="28">
        <v>8.19920408175</v>
      </c>
    </row>
    <row r="243" spans="1:6" ht="12.75">
      <c r="A243" s="30" t="s">
        <v>0</v>
      </c>
      <c r="B243" s="30">
        <v>12</v>
      </c>
      <c r="C243" s="5">
        <v>1960</v>
      </c>
      <c r="D243" s="5">
        <v>11</v>
      </c>
      <c r="E243" s="28">
        <v>2.66446181596</v>
      </c>
      <c r="F243" s="28">
        <v>31.706942927050004</v>
      </c>
    </row>
    <row r="244" spans="1:6" ht="12.75">
      <c r="A244" s="30" t="s">
        <v>0</v>
      </c>
      <c r="B244" s="30">
        <v>12</v>
      </c>
      <c r="C244" s="5">
        <v>1960</v>
      </c>
      <c r="D244" s="5">
        <v>12</v>
      </c>
      <c r="E244" s="28">
        <v>3.3950391039</v>
      </c>
      <c r="F244" s="28">
        <v>31.0842212743</v>
      </c>
    </row>
    <row r="245" spans="1:6" ht="12.75">
      <c r="A245" s="30" t="s">
        <v>0</v>
      </c>
      <c r="B245" s="30">
        <v>12</v>
      </c>
      <c r="C245" s="5">
        <v>1961</v>
      </c>
      <c r="D245" s="5">
        <v>1</v>
      </c>
      <c r="E245" s="28">
        <v>5.23999215216</v>
      </c>
      <c r="F245" s="28">
        <v>38.36524505904</v>
      </c>
    </row>
    <row r="246" spans="1:6" ht="12.75">
      <c r="A246" s="30" t="s">
        <v>0</v>
      </c>
      <c r="B246" s="30">
        <v>12</v>
      </c>
      <c r="C246" s="5">
        <v>1961</v>
      </c>
      <c r="D246" s="5">
        <v>2</v>
      </c>
      <c r="E246" s="28">
        <v>1.70886267709</v>
      </c>
      <c r="F246" s="28">
        <v>11.756728271640002</v>
      </c>
    </row>
    <row r="247" spans="1:6" ht="12.75">
      <c r="A247" s="30" t="s">
        <v>0</v>
      </c>
      <c r="B247" s="30">
        <v>12</v>
      </c>
      <c r="C247" s="5">
        <v>1961</v>
      </c>
      <c r="D247" s="5">
        <v>3</v>
      </c>
      <c r="E247" s="28">
        <v>1.06038341082</v>
      </c>
      <c r="F247" s="28">
        <v>7.206800680709999</v>
      </c>
    </row>
    <row r="248" spans="1:6" ht="12.75">
      <c r="A248" s="30" t="s">
        <v>0</v>
      </c>
      <c r="B248" s="30">
        <v>12</v>
      </c>
      <c r="C248" s="5">
        <v>1961</v>
      </c>
      <c r="D248" s="5">
        <v>4</v>
      </c>
      <c r="E248" s="28">
        <v>0.557854032</v>
      </c>
      <c r="F248" s="28">
        <v>7.3602393412</v>
      </c>
    </row>
    <row r="249" spans="1:6" ht="12.75">
      <c r="A249" s="30" t="s">
        <v>0</v>
      </c>
      <c r="B249" s="30">
        <v>12</v>
      </c>
      <c r="C249" s="5">
        <v>1961</v>
      </c>
      <c r="D249" s="5">
        <v>5</v>
      </c>
      <c r="E249" s="28">
        <v>0.48429452895</v>
      </c>
      <c r="F249" s="28">
        <v>5.69136122334</v>
      </c>
    </row>
    <row r="250" spans="1:6" ht="12.75">
      <c r="A250" s="30" t="s">
        <v>0</v>
      </c>
      <c r="B250" s="30">
        <v>12</v>
      </c>
      <c r="C250" s="5">
        <v>1961</v>
      </c>
      <c r="D250" s="5">
        <v>6</v>
      </c>
      <c r="E250" s="28">
        <v>0.59007940296</v>
      </c>
      <c r="F250" s="28">
        <v>5.21346189752</v>
      </c>
    </row>
    <row r="251" spans="1:6" ht="12.75">
      <c r="A251" s="30" t="s">
        <v>0</v>
      </c>
      <c r="B251" s="30">
        <v>12</v>
      </c>
      <c r="C251" s="5">
        <v>1961</v>
      </c>
      <c r="D251" s="5">
        <v>7</v>
      </c>
      <c r="E251" s="28">
        <v>0.51513951582</v>
      </c>
      <c r="F251" s="28">
        <v>3.76935166245</v>
      </c>
    </row>
    <row r="252" spans="1:6" ht="12.75">
      <c r="A252" s="30" t="s">
        <v>0</v>
      </c>
      <c r="B252" s="30">
        <v>12</v>
      </c>
      <c r="C252" s="5">
        <v>1961</v>
      </c>
      <c r="D252" s="5">
        <v>8</v>
      </c>
      <c r="E252" s="28">
        <v>0.31223737272</v>
      </c>
      <c r="F252" s="28">
        <v>3.4056270442600005</v>
      </c>
    </row>
    <row r="253" spans="1:6" ht="12.75">
      <c r="A253" s="30" t="s">
        <v>0</v>
      </c>
      <c r="B253" s="30">
        <v>12</v>
      </c>
      <c r="C253" s="5">
        <v>1961</v>
      </c>
      <c r="D253" s="5">
        <v>9</v>
      </c>
      <c r="E253" s="28">
        <v>0.18796296092</v>
      </c>
      <c r="F253" s="28">
        <v>4.32401234706</v>
      </c>
    </row>
    <row r="254" spans="1:6" ht="12.75">
      <c r="A254" s="30" t="s">
        <v>0</v>
      </c>
      <c r="B254" s="30">
        <v>12</v>
      </c>
      <c r="C254" s="5">
        <v>1961</v>
      </c>
      <c r="D254" s="5">
        <v>10</v>
      </c>
      <c r="E254" s="28">
        <v>0.43003429605</v>
      </c>
      <c r="F254" s="28">
        <v>6.515768403099999</v>
      </c>
    </row>
    <row r="255" spans="1:6" ht="12.75">
      <c r="A255" s="30" t="s">
        <v>0</v>
      </c>
      <c r="B255" s="30">
        <v>12</v>
      </c>
      <c r="C255" s="5">
        <v>1961</v>
      </c>
      <c r="D255" s="5">
        <v>11</v>
      </c>
      <c r="E255" s="28">
        <v>0.2837725911</v>
      </c>
      <c r="F255" s="28">
        <v>17.919962793099998</v>
      </c>
    </row>
    <row r="256" spans="1:6" ht="12.75">
      <c r="A256" s="30" t="s">
        <v>0</v>
      </c>
      <c r="B256" s="30">
        <v>12</v>
      </c>
      <c r="C256" s="5">
        <v>1961</v>
      </c>
      <c r="D256" s="5">
        <v>12</v>
      </c>
      <c r="E256" s="28">
        <v>1.15245214891</v>
      </c>
      <c r="F256" s="28">
        <v>21.31221620518</v>
      </c>
    </row>
    <row r="257" spans="1:6" ht="12.75">
      <c r="A257" s="30" t="s">
        <v>0</v>
      </c>
      <c r="B257" s="30">
        <v>12</v>
      </c>
      <c r="C257" s="5">
        <v>1962</v>
      </c>
      <c r="D257" s="5">
        <v>1</v>
      </c>
      <c r="E257" s="28">
        <v>3.57059182298</v>
      </c>
      <c r="F257" s="28">
        <v>34.22698419139999</v>
      </c>
    </row>
    <row r="258" spans="1:6" ht="12.75">
      <c r="A258" s="30" t="s">
        <v>0</v>
      </c>
      <c r="B258" s="30">
        <v>12</v>
      </c>
      <c r="C258" s="5">
        <v>1962</v>
      </c>
      <c r="D258" s="5">
        <v>2</v>
      </c>
      <c r="E258" s="28">
        <v>0.81880571055</v>
      </c>
      <c r="F258" s="28">
        <v>7.8857799477</v>
      </c>
    </row>
    <row r="259" spans="1:6" ht="12.75">
      <c r="A259" s="30" t="s">
        <v>0</v>
      </c>
      <c r="B259" s="30">
        <v>12</v>
      </c>
      <c r="C259" s="5">
        <v>1962</v>
      </c>
      <c r="D259" s="5">
        <v>3</v>
      </c>
      <c r="E259" s="28">
        <v>1.84392027742</v>
      </c>
      <c r="F259" s="28">
        <v>21.03916805432</v>
      </c>
    </row>
    <row r="260" spans="1:6" ht="12.75">
      <c r="A260" s="30" t="s">
        <v>0</v>
      </c>
      <c r="B260" s="30">
        <v>12</v>
      </c>
      <c r="C260" s="5">
        <v>1962</v>
      </c>
      <c r="D260" s="5">
        <v>4</v>
      </c>
      <c r="E260" s="28">
        <v>0.98582211401</v>
      </c>
      <c r="F260" s="28">
        <v>11.458589394670001</v>
      </c>
    </row>
    <row r="261" spans="1:6" ht="12.75">
      <c r="A261" s="30" t="s">
        <v>0</v>
      </c>
      <c r="B261" s="30">
        <v>12</v>
      </c>
      <c r="C261" s="5">
        <v>1962</v>
      </c>
      <c r="D261" s="5">
        <v>5</v>
      </c>
      <c r="E261" s="28">
        <v>1.36451865872</v>
      </c>
      <c r="F261" s="28">
        <v>13.17301408896</v>
      </c>
    </row>
    <row r="262" spans="1:6" ht="12.75">
      <c r="A262" s="30" t="s">
        <v>0</v>
      </c>
      <c r="B262" s="30">
        <v>12</v>
      </c>
      <c r="C262" s="5">
        <v>1962</v>
      </c>
      <c r="D262" s="5">
        <v>6</v>
      </c>
      <c r="E262" s="28">
        <v>0.687710112</v>
      </c>
      <c r="F262" s="28">
        <v>8.10658563552</v>
      </c>
    </row>
    <row r="263" spans="1:6" ht="12.75">
      <c r="A263" s="30" t="s">
        <v>0</v>
      </c>
      <c r="B263" s="30">
        <v>12</v>
      </c>
      <c r="C263" s="5">
        <v>1962</v>
      </c>
      <c r="D263" s="5">
        <v>7</v>
      </c>
      <c r="E263" s="28">
        <v>0.69985821075</v>
      </c>
      <c r="F263" s="28">
        <v>5.854911388860001</v>
      </c>
    </row>
    <row r="264" spans="1:6" ht="12.75">
      <c r="A264" s="30" t="s">
        <v>0</v>
      </c>
      <c r="B264" s="30">
        <v>12</v>
      </c>
      <c r="C264" s="5">
        <v>1962</v>
      </c>
      <c r="D264" s="5">
        <v>8</v>
      </c>
      <c r="E264" s="28">
        <v>0.69311974077</v>
      </c>
      <c r="F264" s="28">
        <v>5.135132684969999</v>
      </c>
    </row>
    <row r="265" spans="1:6" ht="12.75">
      <c r="A265" s="30" t="s">
        <v>0</v>
      </c>
      <c r="B265" s="30">
        <v>12</v>
      </c>
      <c r="C265" s="5">
        <v>1962</v>
      </c>
      <c r="D265" s="5">
        <v>9</v>
      </c>
      <c r="E265" s="28">
        <v>0.36641706436</v>
      </c>
      <c r="F265" s="28">
        <v>4.46138608759</v>
      </c>
    </row>
    <row r="266" spans="1:6" ht="12.75">
      <c r="A266" s="30" t="s">
        <v>0</v>
      </c>
      <c r="B266" s="30">
        <v>12</v>
      </c>
      <c r="C266" s="5">
        <v>1962</v>
      </c>
      <c r="D266" s="5">
        <v>10</v>
      </c>
      <c r="E266" s="28">
        <v>0.35541984952</v>
      </c>
      <c r="F266" s="28">
        <v>7.7324972795999996</v>
      </c>
    </row>
    <row r="267" spans="1:6" ht="12.75">
      <c r="A267" s="30" t="s">
        <v>0</v>
      </c>
      <c r="B267" s="30">
        <v>12</v>
      </c>
      <c r="C267" s="5">
        <v>1962</v>
      </c>
      <c r="D267" s="5">
        <v>11</v>
      </c>
      <c r="E267" s="28">
        <v>0.41810460185</v>
      </c>
      <c r="F267" s="28">
        <v>9.91738191995</v>
      </c>
    </row>
    <row r="268" spans="1:6" ht="12.75">
      <c r="A268" s="30" t="s">
        <v>0</v>
      </c>
      <c r="B268" s="30">
        <v>12</v>
      </c>
      <c r="C268" s="5">
        <v>1962</v>
      </c>
      <c r="D268" s="5">
        <v>12</v>
      </c>
      <c r="E268" s="28">
        <v>0.2205095816</v>
      </c>
      <c r="F268" s="28">
        <v>7.6829753616</v>
      </c>
    </row>
    <row r="269" spans="1:6" ht="12.75">
      <c r="A269" s="30" t="s">
        <v>0</v>
      </c>
      <c r="B269" s="30">
        <v>12</v>
      </c>
      <c r="C269" s="5">
        <v>1963</v>
      </c>
      <c r="D269" s="5">
        <v>1</v>
      </c>
      <c r="E269" s="28">
        <v>0.72192967668</v>
      </c>
      <c r="F269" s="28">
        <v>17.825518870289997</v>
      </c>
    </row>
    <row r="270" spans="1:6" ht="12.75">
      <c r="A270" s="30" t="s">
        <v>0</v>
      </c>
      <c r="B270" s="30">
        <v>12</v>
      </c>
      <c r="C270" s="5">
        <v>1963</v>
      </c>
      <c r="D270" s="5">
        <v>2</v>
      </c>
      <c r="E270" s="28">
        <v>2.0404512015</v>
      </c>
      <c r="F270" s="28">
        <v>23.064591759</v>
      </c>
    </row>
    <row r="271" spans="1:6" ht="12.75">
      <c r="A271" s="30" t="s">
        <v>0</v>
      </c>
      <c r="B271" s="30">
        <v>12</v>
      </c>
      <c r="C271" s="5">
        <v>1963</v>
      </c>
      <c r="D271" s="5">
        <v>3</v>
      </c>
      <c r="E271" s="28">
        <v>1.5189658984</v>
      </c>
      <c r="F271" s="28">
        <v>16.025053974600002</v>
      </c>
    </row>
    <row r="272" spans="1:6" ht="12.75">
      <c r="A272" s="30" t="s">
        <v>0</v>
      </c>
      <c r="B272" s="30">
        <v>12</v>
      </c>
      <c r="C272" s="5">
        <v>1963</v>
      </c>
      <c r="D272" s="5">
        <v>4</v>
      </c>
      <c r="E272" s="28">
        <v>1.07957200784</v>
      </c>
      <c r="F272" s="28">
        <v>12.2539189982</v>
      </c>
    </row>
    <row r="273" spans="1:6" ht="12.75">
      <c r="A273" s="30" t="s">
        <v>0</v>
      </c>
      <c r="B273" s="30">
        <v>12</v>
      </c>
      <c r="C273" s="5">
        <v>1963</v>
      </c>
      <c r="D273" s="5">
        <v>5</v>
      </c>
      <c r="E273" s="28">
        <v>0.44765369224</v>
      </c>
      <c r="F273" s="28">
        <v>5.52472081032</v>
      </c>
    </row>
    <row r="274" spans="1:6" ht="12.75">
      <c r="A274" s="30" t="s">
        <v>0</v>
      </c>
      <c r="B274" s="30">
        <v>12</v>
      </c>
      <c r="C274" s="5">
        <v>1963</v>
      </c>
      <c r="D274" s="5">
        <v>6</v>
      </c>
      <c r="E274" s="28">
        <v>0.41448045115</v>
      </c>
      <c r="F274" s="28">
        <v>7.515849802250001</v>
      </c>
    </row>
    <row r="275" spans="1:6" ht="12.75">
      <c r="A275" s="30" t="s">
        <v>0</v>
      </c>
      <c r="B275" s="30">
        <v>12</v>
      </c>
      <c r="C275" s="5">
        <v>1963</v>
      </c>
      <c r="D275" s="5">
        <v>7</v>
      </c>
      <c r="E275" s="28">
        <v>0.57680745438</v>
      </c>
      <c r="F275" s="28">
        <v>5.74446256482</v>
      </c>
    </row>
    <row r="276" spans="1:6" ht="12.75">
      <c r="A276" s="30" t="s">
        <v>0</v>
      </c>
      <c r="B276" s="30">
        <v>12</v>
      </c>
      <c r="C276" s="5">
        <v>1963</v>
      </c>
      <c r="D276" s="5">
        <v>8</v>
      </c>
      <c r="E276" s="28">
        <v>0.62026940602</v>
      </c>
      <c r="F276" s="28">
        <v>5.78075113913</v>
      </c>
    </row>
    <row r="277" spans="1:6" ht="12.75">
      <c r="A277" s="30" t="s">
        <v>0</v>
      </c>
      <c r="B277" s="30">
        <v>12</v>
      </c>
      <c r="C277" s="5">
        <v>1963</v>
      </c>
      <c r="D277" s="5">
        <v>9</v>
      </c>
      <c r="E277" s="28">
        <v>0.41407536372</v>
      </c>
      <c r="F277" s="28">
        <v>6.90488834002</v>
      </c>
    </row>
    <row r="278" spans="1:6" ht="12.75">
      <c r="A278" s="30" t="s">
        <v>0</v>
      </c>
      <c r="B278" s="30">
        <v>12</v>
      </c>
      <c r="C278" s="5">
        <v>1963</v>
      </c>
      <c r="D278" s="5">
        <v>10</v>
      </c>
      <c r="E278" s="28">
        <v>0.88642219968</v>
      </c>
      <c r="F278" s="28">
        <v>10.251813685679998</v>
      </c>
    </row>
    <row r="279" spans="1:6" ht="12.75">
      <c r="A279" s="30" t="s">
        <v>0</v>
      </c>
      <c r="B279" s="30">
        <v>12</v>
      </c>
      <c r="C279" s="5">
        <v>1963</v>
      </c>
      <c r="D279" s="5">
        <v>11</v>
      </c>
      <c r="E279" s="28">
        <v>0.91035691374</v>
      </c>
      <c r="F279" s="28">
        <v>16.75154733276</v>
      </c>
    </row>
    <row r="280" spans="1:6" ht="12.75">
      <c r="A280" s="30" t="s">
        <v>0</v>
      </c>
      <c r="B280" s="30">
        <v>12</v>
      </c>
      <c r="C280" s="5">
        <v>1963</v>
      </c>
      <c r="D280" s="5">
        <v>12</v>
      </c>
      <c r="E280" s="28">
        <v>1.3561350327</v>
      </c>
      <c r="F280" s="28">
        <v>24.160594771739998</v>
      </c>
    </row>
    <row r="281" spans="1:6" ht="12.75">
      <c r="A281" s="30" t="s">
        <v>0</v>
      </c>
      <c r="B281" s="30">
        <v>12</v>
      </c>
      <c r="C281" s="5">
        <v>1964</v>
      </c>
      <c r="D281" s="5">
        <v>1</v>
      </c>
      <c r="E281" s="28">
        <v>1.4302992786</v>
      </c>
      <c r="F281" s="28">
        <v>9.66795416838</v>
      </c>
    </row>
    <row r="282" spans="1:6" ht="12.75">
      <c r="A282" s="30" t="s">
        <v>0</v>
      </c>
      <c r="B282" s="30">
        <v>12</v>
      </c>
      <c r="C282" s="5">
        <v>1964</v>
      </c>
      <c r="D282" s="5">
        <v>2</v>
      </c>
      <c r="E282" s="28">
        <v>1.07883624555</v>
      </c>
      <c r="F282" s="28">
        <v>14.447377409549999</v>
      </c>
    </row>
    <row r="283" spans="1:6" ht="12.75">
      <c r="A283" s="30" t="s">
        <v>0</v>
      </c>
      <c r="B283" s="30">
        <v>12</v>
      </c>
      <c r="C283" s="5">
        <v>1964</v>
      </c>
      <c r="D283" s="5">
        <v>3</v>
      </c>
      <c r="E283" s="28">
        <v>3.08143689147</v>
      </c>
      <c r="F283" s="28">
        <v>26.44462188459</v>
      </c>
    </row>
    <row r="284" spans="1:6" ht="12.75">
      <c r="A284" s="30" t="s">
        <v>0</v>
      </c>
      <c r="B284" s="30">
        <v>12</v>
      </c>
      <c r="C284" s="5">
        <v>1964</v>
      </c>
      <c r="D284" s="5">
        <v>4</v>
      </c>
      <c r="E284" s="28">
        <v>2.02605015464</v>
      </c>
      <c r="F284" s="28">
        <v>19.382930680079994</v>
      </c>
    </row>
    <row r="285" spans="1:6" ht="12.75">
      <c r="A285" s="30" t="s">
        <v>0</v>
      </c>
      <c r="B285" s="30">
        <v>12</v>
      </c>
      <c r="C285" s="5">
        <v>1964</v>
      </c>
      <c r="D285" s="5">
        <v>5</v>
      </c>
      <c r="E285" s="28">
        <v>0.607986278</v>
      </c>
      <c r="F285" s="28">
        <v>5.5123212486</v>
      </c>
    </row>
    <row r="286" spans="1:6" ht="12.75">
      <c r="A286" s="30" t="s">
        <v>0</v>
      </c>
      <c r="B286" s="30">
        <v>12</v>
      </c>
      <c r="C286" s="5">
        <v>1964</v>
      </c>
      <c r="D286" s="5">
        <v>6</v>
      </c>
      <c r="E286" s="28">
        <v>0.30787891722</v>
      </c>
      <c r="F286" s="28">
        <v>4.20514995132</v>
      </c>
    </row>
    <row r="287" spans="1:6" ht="12.75">
      <c r="A287" s="30" t="s">
        <v>0</v>
      </c>
      <c r="B287" s="30">
        <v>12</v>
      </c>
      <c r="C287" s="5">
        <v>1964</v>
      </c>
      <c r="D287" s="5">
        <v>7</v>
      </c>
      <c r="E287" s="28">
        <v>0.49338181664</v>
      </c>
      <c r="F287" s="28">
        <v>4.20114617488</v>
      </c>
    </row>
    <row r="288" spans="1:6" ht="12.75">
      <c r="A288" s="30" t="s">
        <v>0</v>
      </c>
      <c r="B288" s="30">
        <v>12</v>
      </c>
      <c r="C288" s="5">
        <v>1964</v>
      </c>
      <c r="D288" s="5">
        <v>8</v>
      </c>
      <c r="E288" s="28">
        <v>0.79269782436</v>
      </c>
      <c r="F288" s="28">
        <v>5.517769524299999</v>
      </c>
    </row>
    <row r="289" spans="1:6" ht="12.75">
      <c r="A289" s="30" t="s">
        <v>0</v>
      </c>
      <c r="B289" s="30">
        <v>12</v>
      </c>
      <c r="C289" s="5">
        <v>1964</v>
      </c>
      <c r="D289" s="5">
        <v>9</v>
      </c>
      <c r="E289" s="28">
        <v>0.5037908497</v>
      </c>
      <c r="F289" s="28">
        <v>4.0598039239000006</v>
      </c>
    </row>
    <row r="290" spans="1:6" ht="12.75">
      <c r="A290" s="30" t="s">
        <v>0</v>
      </c>
      <c r="B290" s="30">
        <v>12</v>
      </c>
      <c r="C290" s="5">
        <v>1964</v>
      </c>
      <c r="D290" s="5">
        <v>10</v>
      </c>
      <c r="E290" s="28">
        <v>0.36931293626</v>
      </c>
      <c r="F290" s="28">
        <v>4.58050626186</v>
      </c>
    </row>
    <row r="291" spans="1:6" ht="12.75">
      <c r="A291" s="30" t="s">
        <v>0</v>
      </c>
      <c r="B291" s="30">
        <v>12</v>
      </c>
      <c r="C291" s="5">
        <v>1964</v>
      </c>
      <c r="D291" s="5">
        <v>11</v>
      </c>
      <c r="E291" s="28">
        <v>1.20604543056</v>
      </c>
      <c r="F291" s="28">
        <v>11.265201674720002</v>
      </c>
    </row>
    <row r="292" spans="1:6" ht="12.75">
      <c r="A292" s="30" t="s">
        <v>0</v>
      </c>
      <c r="B292" s="30">
        <v>12</v>
      </c>
      <c r="C292" s="5">
        <v>1964</v>
      </c>
      <c r="D292" s="5">
        <v>12</v>
      </c>
      <c r="E292" s="28">
        <v>0.3191131824</v>
      </c>
      <c r="F292" s="28">
        <v>6.4244107215</v>
      </c>
    </row>
    <row r="293" spans="1:6" ht="12.75">
      <c r="A293" s="30" t="s">
        <v>0</v>
      </c>
      <c r="B293" s="30">
        <v>12</v>
      </c>
      <c r="C293" s="5">
        <v>1965</v>
      </c>
      <c r="D293" s="5">
        <v>1</v>
      </c>
      <c r="E293" s="28">
        <v>0.24120554384</v>
      </c>
      <c r="F293" s="28">
        <v>8.090257194420001</v>
      </c>
    </row>
    <row r="294" spans="1:6" ht="12.75">
      <c r="A294" s="30" t="s">
        <v>0</v>
      </c>
      <c r="B294" s="30">
        <v>12</v>
      </c>
      <c r="C294" s="5">
        <v>1965</v>
      </c>
      <c r="D294" s="5">
        <v>2</v>
      </c>
      <c r="E294" s="28">
        <v>0.80961326024</v>
      </c>
      <c r="F294" s="28">
        <v>8.554829877820001</v>
      </c>
    </row>
    <row r="295" spans="1:6" ht="12.75">
      <c r="A295" s="30" t="s">
        <v>0</v>
      </c>
      <c r="B295" s="30">
        <v>12</v>
      </c>
      <c r="C295" s="5">
        <v>1965</v>
      </c>
      <c r="D295" s="5">
        <v>3</v>
      </c>
      <c r="E295" s="28">
        <v>0.5756207754</v>
      </c>
      <c r="F295" s="28">
        <v>17.87831159323</v>
      </c>
    </row>
    <row r="296" spans="1:6" ht="12.75">
      <c r="A296" s="30" t="s">
        <v>0</v>
      </c>
      <c r="B296" s="30">
        <v>12</v>
      </c>
      <c r="C296" s="5">
        <v>1965</v>
      </c>
      <c r="D296" s="5">
        <v>4</v>
      </c>
      <c r="E296" s="28">
        <v>0.5806861164</v>
      </c>
      <c r="F296" s="28">
        <v>6.97386021462</v>
      </c>
    </row>
    <row r="297" spans="1:6" ht="12.75">
      <c r="A297" s="30" t="s">
        <v>0</v>
      </c>
      <c r="B297" s="30">
        <v>12</v>
      </c>
      <c r="C297" s="5">
        <v>1965</v>
      </c>
      <c r="D297" s="5">
        <v>5</v>
      </c>
      <c r="E297" s="28">
        <v>0.1798910364</v>
      </c>
      <c r="F297" s="28">
        <v>3.54593843076</v>
      </c>
    </row>
    <row r="298" spans="1:6" ht="12.75">
      <c r="A298" s="30" t="s">
        <v>0</v>
      </c>
      <c r="B298" s="30">
        <v>12</v>
      </c>
      <c r="C298" s="5">
        <v>1965</v>
      </c>
      <c r="D298" s="5">
        <v>6</v>
      </c>
      <c r="E298" s="28">
        <v>0.2472994863</v>
      </c>
      <c r="F298" s="28">
        <v>3.31021604376</v>
      </c>
    </row>
    <row r="299" spans="1:6" ht="12.75">
      <c r="A299" s="30" t="s">
        <v>0</v>
      </c>
      <c r="B299" s="30">
        <v>12</v>
      </c>
      <c r="C299" s="5">
        <v>1965</v>
      </c>
      <c r="D299" s="5">
        <v>7</v>
      </c>
      <c r="E299" s="28">
        <v>0.2591400487</v>
      </c>
      <c r="F299" s="28">
        <v>1.96921990061</v>
      </c>
    </row>
    <row r="300" spans="1:6" ht="12.75">
      <c r="A300" s="30" t="s">
        <v>0</v>
      </c>
      <c r="B300" s="30">
        <v>12</v>
      </c>
      <c r="C300" s="5">
        <v>1965</v>
      </c>
      <c r="D300" s="5">
        <v>8</v>
      </c>
      <c r="E300" s="28">
        <v>0.31801862819</v>
      </c>
      <c r="F300" s="28">
        <v>2.0849873004000004</v>
      </c>
    </row>
    <row r="301" spans="1:6" ht="12.75">
      <c r="A301" s="30" t="s">
        <v>0</v>
      </c>
      <c r="B301" s="30">
        <v>12</v>
      </c>
      <c r="C301" s="5">
        <v>1965</v>
      </c>
      <c r="D301" s="5">
        <v>9</v>
      </c>
      <c r="E301" s="28">
        <v>0.0931317908</v>
      </c>
      <c r="F301" s="28">
        <v>2.11098724612</v>
      </c>
    </row>
    <row r="302" spans="1:6" ht="12.75">
      <c r="A302" s="30" t="s">
        <v>0</v>
      </c>
      <c r="B302" s="30">
        <v>12</v>
      </c>
      <c r="C302" s="5">
        <v>1965</v>
      </c>
      <c r="D302" s="5">
        <v>10</v>
      </c>
      <c r="E302" s="28">
        <v>0.0852435272</v>
      </c>
      <c r="F302" s="28">
        <v>4.02289637542</v>
      </c>
    </row>
    <row r="303" spans="1:6" ht="12.75">
      <c r="A303" s="30" t="s">
        <v>0</v>
      </c>
      <c r="B303" s="30">
        <v>12</v>
      </c>
      <c r="C303" s="5">
        <v>1965</v>
      </c>
      <c r="D303" s="5">
        <v>11</v>
      </c>
      <c r="E303" s="28">
        <v>0.48900959042</v>
      </c>
      <c r="F303" s="28">
        <v>20.41032921308</v>
      </c>
    </row>
    <row r="304" spans="1:6" ht="12.75">
      <c r="A304" s="30" t="s">
        <v>0</v>
      </c>
      <c r="B304" s="30">
        <v>12</v>
      </c>
      <c r="C304" s="5">
        <v>1965</v>
      </c>
      <c r="D304" s="5">
        <v>12</v>
      </c>
      <c r="E304" s="28">
        <v>1.09457377223</v>
      </c>
      <c r="F304" s="28">
        <v>26.80089662375</v>
      </c>
    </row>
    <row r="305" spans="1:6" ht="12.75">
      <c r="A305" s="30" t="s">
        <v>0</v>
      </c>
      <c r="B305" s="30">
        <v>12</v>
      </c>
      <c r="C305" s="5">
        <v>1966</v>
      </c>
      <c r="D305" s="5">
        <v>1</v>
      </c>
      <c r="E305" s="28">
        <v>3.66048806091</v>
      </c>
      <c r="F305" s="28">
        <v>63.858841100069995</v>
      </c>
    </row>
    <row r="306" spans="1:6" ht="12.75">
      <c r="A306" s="30" t="s">
        <v>0</v>
      </c>
      <c r="B306" s="30">
        <v>12</v>
      </c>
      <c r="C306" s="5">
        <v>1966</v>
      </c>
      <c r="D306" s="5">
        <v>2</v>
      </c>
      <c r="E306" s="28">
        <v>4.31039201488</v>
      </c>
      <c r="F306" s="28">
        <v>37.925300053040004</v>
      </c>
    </row>
    <row r="307" spans="1:6" ht="12.75">
      <c r="A307" s="30" t="s">
        <v>0</v>
      </c>
      <c r="B307" s="30">
        <v>12</v>
      </c>
      <c r="C307" s="5">
        <v>1966</v>
      </c>
      <c r="D307" s="5">
        <v>3</v>
      </c>
      <c r="E307" s="28">
        <v>2.893644229</v>
      </c>
      <c r="F307" s="28">
        <v>22.672993216000002</v>
      </c>
    </row>
    <row r="308" spans="1:6" ht="12.75">
      <c r="A308" s="30" t="s">
        <v>0</v>
      </c>
      <c r="B308" s="30">
        <v>12</v>
      </c>
      <c r="C308" s="5">
        <v>1966</v>
      </c>
      <c r="D308" s="5">
        <v>4</v>
      </c>
      <c r="E308" s="28">
        <v>1.47638969391</v>
      </c>
      <c r="F308" s="28">
        <v>18.6472635331</v>
      </c>
    </row>
    <row r="309" spans="1:6" ht="12.75">
      <c r="A309" s="30" t="s">
        <v>0</v>
      </c>
      <c r="B309" s="30">
        <v>12</v>
      </c>
      <c r="C309" s="5">
        <v>1966</v>
      </c>
      <c r="D309" s="5">
        <v>5</v>
      </c>
      <c r="E309" s="28">
        <v>0.75263798538</v>
      </c>
      <c r="F309" s="28">
        <v>7.230761963009999</v>
      </c>
    </row>
    <row r="310" spans="1:6" ht="12.75">
      <c r="A310" s="30" t="s">
        <v>0</v>
      </c>
      <c r="B310" s="30">
        <v>12</v>
      </c>
      <c r="C310" s="5">
        <v>1966</v>
      </c>
      <c r="D310" s="5">
        <v>6</v>
      </c>
      <c r="E310" s="28">
        <v>0.4778791675</v>
      </c>
      <c r="F310" s="28">
        <v>4.932324895119999</v>
      </c>
    </row>
    <row r="311" spans="1:6" ht="12.75">
      <c r="A311" s="30" t="s">
        <v>0</v>
      </c>
      <c r="B311" s="30">
        <v>12</v>
      </c>
      <c r="C311" s="5">
        <v>1966</v>
      </c>
      <c r="D311" s="5">
        <v>7</v>
      </c>
      <c r="E311" s="28">
        <v>0.56962822046</v>
      </c>
      <c r="F311" s="28">
        <v>4.3753747518</v>
      </c>
    </row>
    <row r="312" spans="1:6" ht="12.75">
      <c r="A312" s="30" t="s">
        <v>0</v>
      </c>
      <c r="B312" s="30">
        <v>12</v>
      </c>
      <c r="C312" s="5">
        <v>1966</v>
      </c>
      <c r="D312" s="5">
        <v>8</v>
      </c>
      <c r="E312" s="28">
        <v>0.63422583315</v>
      </c>
      <c r="F312" s="28">
        <v>4.4998094687</v>
      </c>
    </row>
    <row r="313" spans="1:6" ht="12.75">
      <c r="A313" s="30" t="s">
        <v>0</v>
      </c>
      <c r="B313" s="30">
        <v>12</v>
      </c>
      <c r="C313" s="5">
        <v>1966</v>
      </c>
      <c r="D313" s="5">
        <v>9</v>
      </c>
      <c r="E313" s="28">
        <v>0.28400558256</v>
      </c>
      <c r="F313" s="28">
        <v>3.3979239342</v>
      </c>
    </row>
    <row r="314" spans="1:6" ht="12.75">
      <c r="A314" s="30" t="s">
        <v>0</v>
      </c>
      <c r="B314" s="30">
        <v>12</v>
      </c>
      <c r="C314" s="5">
        <v>1966</v>
      </c>
      <c r="D314" s="5">
        <v>10</v>
      </c>
      <c r="E314" s="28">
        <v>0.97402824844</v>
      </c>
      <c r="F314" s="28">
        <v>24.29089714624</v>
      </c>
    </row>
    <row r="315" spans="1:6" ht="12.75">
      <c r="A315" s="30" t="s">
        <v>0</v>
      </c>
      <c r="B315" s="30">
        <v>12</v>
      </c>
      <c r="C315" s="5">
        <v>1966</v>
      </c>
      <c r="D315" s="5">
        <v>11</v>
      </c>
      <c r="E315" s="28">
        <v>1.29814277064</v>
      </c>
      <c r="F315" s="28">
        <v>30.103212059979995</v>
      </c>
    </row>
    <row r="316" spans="1:6" ht="12.75">
      <c r="A316" s="30" t="s">
        <v>0</v>
      </c>
      <c r="B316" s="30">
        <v>12</v>
      </c>
      <c r="C316" s="5">
        <v>1966</v>
      </c>
      <c r="D316" s="5">
        <v>12</v>
      </c>
      <c r="E316" s="28">
        <v>1.37145992675</v>
      </c>
      <c r="F316" s="28">
        <v>10.022551566109998</v>
      </c>
    </row>
    <row r="317" spans="1:6" ht="12.75">
      <c r="A317" s="30" t="s">
        <v>0</v>
      </c>
      <c r="B317" s="30">
        <v>12</v>
      </c>
      <c r="C317" s="5">
        <v>1967</v>
      </c>
      <c r="D317" s="5">
        <v>1</v>
      </c>
      <c r="E317" s="28">
        <v>0.54620611141</v>
      </c>
      <c r="F317" s="28">
        <v>8.827239415300001</v>
      </c>
    </row>
    <row r="318" spans="1:6" ht="12.75">
      <c r="A318" s="30" t="s">
        <v>0</v>
      </c>
      <c r="B318" s="30">
        <v>12</v>
      </c>
      <c r="C318" s="5">
        <v>1967</v>
      </c>
      <c r="D318" s="5">
        <v>2</v>
      </c>
      <c r="E318" s="28">
        <v>1.31008546288</v>
      </c>
      <c r="F318" s="28">
        <v>19.056891418000003</v>
      </c>
    </row>
    <row r="319" spans="1:6" ht="12.75">
      <c r="A319" s="30" t="s">
        <v>0</v>
      </c>
      <c r="B319" s="30">
        <v>12</v>
      </c>
      <c r="C319" s="5">
        <v>1967</v>
      </c>
      <c r="D319" s="5">
        <v>3</v>
      </c>
      <c r="E319" s="28">
        <v>0.905763859</v>
      </c>
      <c r="F319" s="28">
        <v>17.09857230207</v>
      </c>
    </row>
    <row r="320" spans="1:6" ht="12.75">
      <c r="A320" s="30" t="s">
        <v>0</v>
      </c>
      <c r="B320" s="30">
        <v>12</v>
      </c>
      <c r="C320" s="5">
        <v>1967</v>
      </c>
      <c r="D320" s="5">
        <v>4</v>
      </c>
      <c r="E320" s="28">
        <v>0.4275908103</v>
      </c>
      <c r="F320" s="28">
        <v>8.6660783955</v>
      </c>
    </row>
    <row r="321" spans="1:6" ht="12.75">
      <c r="A321" s="30" t="s">
        <v>0</v>
      </c>
      <c r="B321" s="30">
        <v>12</v>
      </c>
      <c r="C321" s="5">
        <v>1967</v>
      </c>
      <c r="D321" s="5">
        <v>5</v>
      </c>
      <c r="E321" s="28">
        <v>0.23245935507</v>
      </c>
      <c r="F321" s="28">
        <v>8.65140324882</v>
      </c>
    </row>
    <row r="322" spans="1:6" ht="12.75">
      <c r="A322" s="30" t="s">
        <v>0</v>
      </c>
      <c r="B322" s="30">
        <v>12</v>
      </c>
      <c r="C322" s="5">
        <v>1967</v>
      </c>
      <c r="D322" s="5">
        <v>6</v>
      </c>
      <c r="E322" s="28">
        <v>0.3078750211</v>
      </c>
      <c r="F322" s="28">
        <v>4.4258807508</v>
      </c>
    </row>
    <row r="323" spans="1:6" ht="12.75">
      <c r="A323" s="30" t="s">
        <v>0</v>
      </c>
      <c r="B323" s="30">
        <v>12</v>
      </c>
      <c r="C323" s="5">
        <v>1967</v>
      </c>
      <c r="D323" s="5">
        <v>7</v>
      </c>
      <c r="E323" s="28">
        <v>0.46498615086</v>
      </c>
      <c r="F323" s="28">
        <v>4.58302862556</v>
      </c>
    </row>
    <row r="324" spans="1:6" ht="12.75">
      <c r="A324" s="30" t="s">
        <v>0</v>
      </c>
      <c r="B324" s="30">
        <v>12</v>
      </c>
      <c r="C324" s="5">
        <v>1967</v>
      </c>
      <c r="D324" s="5">
        <v>8</v>
      </c>
      <c r="E324" s="28">
        <v>0.51221883492</v>
      </c>
      <c r="F324" s="28">
        <v>5.029409073</v>
      </c>
    </row>
    <row r="325" spans="1:6" ht="12.75">
      <c r="A325" s="30" t="s">
        <v>0</v>
      </c>
      <c r="B325" s="30">
        <v>12</v>
      </c>
      <c r="C325" s="5">
        <v>1967</v>
      </c>
      <c r="D325" s="5">
        <v>9</v>
      </c>
      <c r="E325" s="28">
        <v>0.7039150611</v>
      </c>
      <c r="F325" s="28">
        <v>5.0458526829</v>
      </c>
    </row>
    <row r="326" spans="1:6" ht="12.75">
      <c r="A326" s="30" t="s">
        <v>0</v>
      </c>
      <c r="B326" s="30">
        <v>12</v>
      </c>
      <c r="C326" s="5">
        <v>1967</v>
      </c>
      <c r="D326" s="5">
        <v>10</v>
      </c>
      <c r="E326" s="28">
        <v>0.3059234607</v>
      </c>
      <c r="F326" s="28">
        <v>7.12540314915</v>
      </c>
    </row>
    <row r="327" spans="1:6" ht="12.75">
      <c r="A327" s="30" t="s">
        <v>0</v>
      </c>
      <c r="B327" s="30">
        <v>12</v>
      </c>
      <c r="C327" s="5">
        <v>1967</v>
      </c>
      <c r="D327" s="5">
        <v>11</v>
      </c>
      <c r="E327" s="28">
        <v>0.21663692232</v>
      </c>
      <c r="F327" s="28">
        <v>9.855730955719999</v>
      </c>
    </row>
    <row r="328" spans="1:6" ht="12.75">
      <c r="A328" s="30" t="s">
        <v>0</v>
      </c>
      <c r="B328" s="30">
        <v>12</v>
      </c>
      <c r="C328" s="5">
        <v>1967</v>
      </c>
      <c r="D328" s="5">
        <v>12</v>
      </c>
      <c r="E328" s="28">
        <v>1.15369562698</v>
      </c>
      <c r="F328" s="28">
        <v>13.038875935539998</v>
      </c>
    </row>
    <row r="329" spans="1:6" ht="12.75">
      <c r="A329" s="30" t="s">
        <v>0</v>
      </c>
      <c r="B329" s="30">
        <v>12</v>
      </c>
      <c r="C329" s="5">
        <v>1968</v>
      </c>
      <c r="D329" s="5">
        <v>1</v>
      </c>
      <c r="E329" s="28">
        <v>1.24744614876</v>
      </c>
      <c r="F329" s="28">
        <v>10.34095386168</v>
      </c>
    </row>
    <row r="330" spans="1:6" ht="12.75">
      <c r="A330" s="30" t="s">
        <v>0</v>
      </c>
      <c r="B330" s="30">
        <v>12</v>
      </c>
      <c r="C330" s="5">
        <v>1968</v>
      </c>
      <c r="D330" s="5">
        <v>2</v>
      </c>
      <c r="E330" s="28">
        <v>0.52078981764</v>
      </c>
      <c r="F330" s="28">
        <v>12.57591592958</v>
      </c>
    </row>
    <row r="331" spans="1:6" ht="12.75">
      <c r="A331" s="30" t="s">
        <v>0</v>
      </c>
      <c r="B331" s="30">
        <v>12</v>
      </c>
      <c r="C331" s="5">
        <v>1968</v>
      </c>
      <c r="D331" s="5">
        <v>3</v>
      </c>
      <c r="E331" s="28">
        <v>0.89235549348</v>
      </c>
      <c r="F331" s="28">
        <v>13.56971172964</v>
      </c>
    </row>
    <row r="332" spans="1:6" ht="12.75">
      <c r="A332" s="30" t="s">
        <v>0</v>
      </c>
      <c r="B332" s="30">
        <v>12</v>
      </c>
      <c r="C332" s="5">
        <v>1968</v>
      </c>
      <c r="D332" s="5">
        <v>4</v>
      </c>
      <c r="E332" s="28">
        <v>0.51700780404</v>
      </c>
      <c r="F332" s="28">
        <v>10.61931535314</v>
      </c>
    </row>
    <row r="333" spans="1:6" ht="12.75">
      <c r="A333" s="30" t="s">
        <v>0</v>
      </c>
      <c r="B333" s="30">
        <v>12</v>
      </c>
      <c r="C333" s="5">
        <v>1968</v>
      </c>
      <c r="D333" s="5">
        <v>5</v>
      </c>
      <c r="E333" s="28">
        <v>0.30926634976</v>
      </c>
      <c r="F333" s="28">
        <v>7.94525868915</v>
      </c>
    </row>
    <row r="334" spans="1:6" ht="12.75">
      <c r="A334" s="30" t="s">
        <v>0</v>
      </c>
      <c r="B334" s="30">
        <v>12</v>
      </c>
      <c r="C334" s="5">
        <v>1968</v>
      </c>
      <c r="D334" s="5">
        <v>6</v>
      </c>
      <c r="E334" s="28">
        <v>0.30059532852</v>
      </c>
      <c r="F334" s="28">
        <v>3.5065908085299995</v>
      </c>
    </row>
    <row r="335" spans="1:6" ht="12.75">
      <c r="A335" s="30" t="s">
        <v>0</v>
      </c>
      <c r="B335" s="30">
        <v>12</v>
      </c>
      <c r="C335" s="5">
        <v>1968</v>
      </c>
      <c r="D335" s="5">
        <v>7</v>
      </c>
      <c r="E335" s="28">
        <v>0.54165500649</v>
      </c>
      <c r="F335" s="28">
        <v>5.027704533929999</v>
      </c>
    </row>
    <row r="336" spans="1:6" ht="12.75">
      <c r="A336" s="30" t="s">
        <v>0</v>
      </c>
      <c r="B336" s="30">
        <v>12</v>
      </c>
      <c r="C336" s="5">
        <v>1968</v>
      </c>
      <c r="D336" s="5">
        <v>8</v>
      </c>
      <c r="E336" s="28">
        <v>0.57498472194</v>
      </c>
      <c r="F336" s="28">
        <v>5.36407470476</v>
      </c>
    </row>
    <row r="337" spans="1:6" ht="12.75">
      <c r="A337" s="30" t="s">
        <v>0</v>
      </c>
      <c r="B337" s="30">
        <v>12</v>
      </c>
      <c r="C337" s="5">
        <v>1968</v>
      </c>
      <c r="D337" s="5">
        <v>9</v>
      </c>
      <c r="E337" s="28">
        <v>0.79086306825</v>
      </c>
      <c r="F337" s="28">
        <v>6.68816298</v>
      </c>
    </row>
    <row r="338" spans="1:6" ht="12.75">
      <c r="A338" s="30" t="s">
        <v>0</v>
      </c>
      <c r="B338" s="30">
        <v>12</v>
      </c>
      <c r="C338" s="5">
        <v>1968</v>
      </c>
      <c r="D338" s="5">
        <v>10</v>
      </c>
      <c r="E338" s="28">
        <v>0.69354714195</v>
      </c>
      <c r="F338" s="28">
        <v>4.5960973767</v>
      </c>
    </row>
    <row r="339" spans="1:6" ht="12.75">
      <c r="A339" s="30" t="s">
        <v>0</v>
      </c>
      <c r="B339" s="30">
        <v>12</v>
      </c>
      <c r="C339" s="5">
        <v>1968</v>
      </c>
      <c r="D339" s="5">
        <v>11</v>
      </c>
      <c r="E339" s="28">
        <v>0.17136974995</v>
      </c>
      <c r="F339" s="28">
        <v>7.4316641494</v>
      </c>
    </row>
    <row r="340" spans="1:6" ht="12.75">
      <c r="A340" s="30" t="s">
        <v>0</v>
      </c>
      <c r="B340" s="30">
        <v>12</v>
      </c>
      <c r="C340" s="5">
        <v>1968</v>
      </c>
      <c r="D340" s="5">
        <v>12</v>
      </c>
      <c r="E340" s="28">
        <v>0.18045865075</v>
      </c>
      <c r="F340" s="28">
        <v>9.695099733120001</v>
      </c>
    </row>
    <row r="341" spans="1:6" ht="12.75">
      <c r="A341" s="30" t="s">
        <v>0</v>
      </c>
      <c r="B341" s="30">
        <v>12</v>
      </c>
      <c r="C341" s="5">
        <v>1969</v>
      </c>
      <c r="D341" s="5">
        <v>1</v>
      </c>
      <c r="E341" s="28">
        <v>0.603165304</v>
      </c>
      <c r="F341" s="28">
        <v>12.198710438249998</v>
      </c>
    </row>
    <row r="342" spans="1:6" ht="12.75">
      <c r="A342" s="30" t="s">
        <v>0</v>
      </c>
      <c r="B342" s="30">
        <v>12</v>
      </c>
      <c r="C342" s="5">
        <v>1969</v>
      </c>
      <c r="D342" s="5">
        <v>2</v>
      </c>
      <c r="E342" s="28">
        <v>0.39985905634</v>
      </c>
      <c r="F342" s="28">
        <v>8.828781772280001</v>
      </c>
    </row>
    <row r="343" spans="1:6" ht="12.75">
      <c r="A343" s="30" t="s">
        <v>0</v>
      </c>
      <c r="B343" s="30">
        <v>12</v>
      </c>
      <c r="C343" s="5">
        <v>1969</v>
      </c>
      <c r="D343" s="5">
        <v>3</v>
      </c>
      <c r="E343" s="28">
        <v>1.27906029254</v>
      </c>
      <c r="F343" s="28">
        <v>31.009813592169998</v>
      </c>
    </row>
    <row r="344" spans="1:6" ht="12.75">
      <c r="A344" s="30" t="s">
        <v>0</v>
      </c>
      <c r="B344" s="30">
        <v>12</v>
      </c>
      <c r="C344" s="5">
        <v>1969</v>
      </c>
      <c r="D344" s="5">
        <v>4</v>
      </c>
      <c r="E344" s="28">
        <v>0.788038869</v>
      </c>
      <c r="F344" s="28">
        <v>10.8880918755</v>
      </c>
    </row>
    <row r="345" spans="1:6" ht="12.75">
      <c r="A345" s="30" t="s">
        <v>0</v>
      </c>
      <c r="B345" s="30">
        <v>12</v>
      </c>
      <c r="C345" s="5">
        <v>1969</v>
      </c>
      <c r="D345" s="5">
        <v>5</v>
      </c>
      <c r="E345" s="28">
        <v>0.8173735734</v>
      </c>
      <c r="F345" s="28">
        <v>16.231382052999997</v>
      </c>
    </row>
    <row r="346" spans="1:6" ht="12.75">
      <c r="A346" s="30" t="s">
        <v>0</v>
      </c>
      <c r="B346" s="30">
        <v>12</v>
      </c>
      <c r="C346" s="5">
        <v>1969</v>
      </c>
      <c r="D346" s="5">
        <v>6</v>
      </c>
      <c r="E346" s="28">
        <v>0.78636118912</v>
      </c>
      <c r="F346" s="28">
        <v>8.258285592960002</v>
      </c>
    </row>
    <row r="347" spans="1:6" ht="12.75">
      <c r="A347" s="30" t="s">
        <v>0</v>
      </c>
      <c r="B347" s="30">
        <v>12</v>
      </c>
      <c r="C347" s="5">
        <v>1969</v>
      </c>
      <c r="D347" s="5">
        <v>7</v>
      </c>
      <c r="E347" s="28">
        <v>0.6708405204</v>
      </c>
      <c r="F347" s="28">
        <v>5.3467586892</v>
      </c>
    </row>
    <row r="348" spans="1:6" ht="12.75">
      <c r="A348" s="30" t="s">
        <v>0</v>
      </c>
      <c r="B348" s="30">
        <v>12</v>
      </c>
      <c r="C348" s="5">
        <v>1969</v>
      </c>
      <c r="D348" s="5">
        <v>8</v>
      </c>
      <c r="E348" s="28">
        <v>0.68586771843</v>
      </c>
      <c r="F348" s="28">
        <v>5.07604369626</v>
      </c>
    </row>
    <row r="349" spans="1:6" ht="12.75">
      <c r="A349" s="30" t="s">
        <v>0</v>
      </c>
      <c r="B349" s="30">
        <v>12</v>
      </c>
      <c r="C349" s="5">
        <v>1969</v>
      </c>
      <c r="D349" s="5">
        <v>9</v>
      </c>
      <c r="E349" s="28">
        <v>0.3471556168</v>
      </c>
      <c r="F349" s="28">
        <v>8.538195384509999</v>
      </c>
    </row>
    <row r="350" spans="1:6" ht="12.75">
      <c r="A350" s="30" t="s">
        <v>0</v>
      </c>
      <c r="B350" s="30">
        <v>12</v>
      </c>
      <c r="C350" s="5">
        <v>1969</v>
      </c>
      <c r="D350" s="5">
        <v>10</v>
      </c>
      <c r="E350" s="28">
        <v>0.8275205262</v>
      </c>
      <c r="F350" s="28">
        <v>8.5350410438</v>
      </c>
    </row>
    <row r="351" spans="1:6" ht="12.75">
      <c r="A351" s="30" t="s">
        <v>0</v>
      </c>
      <c r="B351" s="30">
        <v>12</v>
      </c>
      <c r="C351" s="5">
        <v>1969</v>
      </c>
      <c r="D351" s="5">
        <v>11</v>
      </c>
      <c r="E351" s="28">
        <v>0.23339526712</v>
      </c>
      <c r="F351" s="28">
        <v>5.820038564640001</v>
      </c>
    </row>
    <row r="352" spans="1:6" ht="12.75">
      <c r="A352" s="30" t="s">
        <v>0</v>
      </c>
      <c r="B352" s="30">
        <v>12</v>
      </c>
      <c r="C352" s="5">
        <v>1969</v>
      </c>
      <c r="D352" s="5">
        <v>12</v>
      </c>
      <c r="E352" s="28">
        <v>0.41493432372</v>
      </c>
      <c r="F352" s="28">
        <v>9.03769367584</v>
      </c>
    </row>
    <row r="353" spans="1:6" ht="12.75">
      <c r="A353" s="30" t="s">
        <v>0</v>
      </c>
      <c r="B353" s="30">
        <v>12</v>
      </c>
      <c r="C353" s="5">
        <v>1970</v>
      </c>
      <c r="D353" s="5">
        <v>1</v>
      </c>
      <c r="E353" s="28">
        <v>1.15994710641</v>
      </c>
      <c r="F353" s="28">
        <v>26.542202390150003</v>
      </c>
    </row>
    <row r="354" spans="1:6" ht="12.75">
      <c r="A354" s="30" t="s">
        <v>0</v>
      </c>
      <c r="B354" s="30">
        <v>12</v>
      </c>
      <c r="C354" s="5">
        <v>1970</v>
      </c>
      <c r="D354" s="5">
        <v>2</v>
      </c>
      <c r="E354" s="28">
        <v>2.1052459355</v>
      </c>
      <c r="F354" s="28">
        <v>14.584622306750001</v>
      </c>
    </row>
    <row r="355" spans="1:6" ht="12.75">
      <c r="A355" s="30" t="s">
        <v>0</v>
      </c>
      <c r="B355" s="30">
        <v>12</v>
      </c>
      <c r="C355" s="5">
        <v>1970</v>
      </c>
      <c r="D355" s="5">
        <v>3</v>
      </c>
      <c r="E355" s="28">
        <v>0.90577211736</v>
      </c>
      <c r="F355" s="28">
        <v>8.61916193556</v>
      </c>
    </row>
    <row r="356" spans="1:6" ht="12.75">
      <c r="A356" s="30" t="s">
        <v>0</v>
      </c>
      <c r="B356" s="30">
        <v>12</v>
      </c>
      <c r="C356" s="5">
        <v>1970</v>
      </c>
      <c r="D356" s="5">
        <v>4</v>
      </c>
      <c r="E356" s="28">
        <v>0.7171466358</v>
      </c>
      <c r="F356" s="28">
        <v>6.493503073250001</v>
      </c>
    </row>
    <row r="357" spans="1:6" ht="12.75">
      <c r="A357" s="30" t="s">
        <v>0</v>
      </c>
      <c r="B357" s="30">
        <v>12</v>
      </c>
      <c r="C357" s="5">
        <v>1970</v>
      </c>
      <c r="D357" s="5">
        <v>5</v>
      </c>
      <c r="E357" s="28">
        <v>0.33677583526</v>
      </c>
      <c r="F357" s="28">
        <v>6.9531068417599995</v>
      </c>
    </row>
    <row r="358" spans="1:6" ht="12.75">
      <c r="A358" s="30" t="s">
        <v>0</v>
      </c>
      <c r="B358" s="30">
        <v>12</v>
      </c>
      <c r="C358" s="5">
        <v>1970</v>
      </c>
      <c r="D358" s="5">
        <v>6</v>
      </c>
      <c r="E358" s="28">
        <v>0.283686837</v>
      </c>
      <c r="F358" s="28">
        <v>4.2254756725</v>
      </c>
    </row>
    <row r="359" spans="1:6" ht="12.75">
      <c r="A359" s="30" t="s">
        <v>0</v>
      </c>
      <c r="B359" s="30">
        <v>12</v>
      </c>
      <c r="C359" s="5">
        <v>1970</v>
      </c>
      <c r="D359" s="5">
        <v>7</v>
      </c>
      <c r="E359" s="28">
        <v>0.31977213821</v>
      </c>
      <c r="F359" s="28">
        <v>3.5649016027699996</v>
      </c>
    </row>
    <row r="360" spans="1:6" ht="12.75">
      <c r="A360" s="30" t="s">
        <v>0</v>
      </c>
      <c r="B360" s="30">
        <v>12</v>
      </c>
      <c r="C360" s="5">
        <v>1970</v>
      </c>
      <c r="D360" s="5">
        <v>8</v>
      </c>
      <c r="E360" s="28">
        <v>0.6981828816</v>
      </c>
      <c r="F360" s="28">
        <v>6.39454865985</v>
      </c>
    </row>
    <row r="361" spans="1:6" ht="12.75">
      <c r="A361" s="30" t="s">
        <v>0</v>
      </c>
      <c r="B361" s="30">
        <v>12</v>
      </c>
      <c r="C361" s="5">
        <v>1970</v>
      </c>
      <c r="D361" s="5">
        <v>9</v>
      </c>
      <c r="E361" s="28">
        <v>0.53477477508</v>
      </c>
      <c r="F361" s="28">
        <v>3.5971171163200006</v>
      </c>
    </row>
    <row r="362" spans="1:6" ht="12.75">
      <c r="A362" s="30" t="s">
        <v>0</v>
      </c>
      <c r="B362" s="30">
        <v>12</v>
      </c>
      <c r="C362" s="5">
        <v>1970</v>
      </c>
      <c r="D362" s="5">
        <v>10</v>
      </c>
      <c r="E362" s="28">
        <v>1.9767210155</v>
      </c>
      <c r="F362" s="28">
        <v>13.7489130604</v>
      </c>
    </row>
    <row r="363" spans="1:6" ht="12.75">
      <c r="A363" s="30" t="s">
        <v>0</v>
      </c>
      <c r="B363" s="30">
        <v>12</v>
      </c>
      <c r="C363" s="5">
        <v>1970</v>
      </c>
      <c r="D363" s="5">
        <v>11</v>
      </c>
      <c r="E363" s="28">
        <v>0.0777709946</v>
      </c>
      <c r="F363" s="28">
        <v>4.113480277160001</v>
      </c>
    </row>
    <row r="364" spans="1:6" ht="12.75">
      <c r="A364" s="30" t="s">
        <v>0</v>
      </c>
      <c r="B364" s="30">
        <v>12</v>
      </c>
      <c r="C364" s="5">
        <v>1970</v>
      </c>
      <c r="D364" s="5">
        <v>12</v>
      </c>
      <c r="E364" s="28">
        <v>0.1828721766</v>
      </c>
      <c r="F364" s="28">
        <v>5.6854863351</v>
      </c>
    </row>
    <row r="365" spans="1:6" ht="12.75">
      <c r="A365" s="30" t="s">
        <v>0</v>
      </c>
      <c r="B365" s="30">
        <v>12</v>
      </c>
      <c r="C365" s="5">
        <v>1971</v>
      </c>
      <c r="D365" s="5">
        <v>1</v>
      </c>
      <c r="E365" s="28">
        <v>0.16503099016</v>
      </c>
      <c r="F365" s="28">
        <v>6.75461575722</v>
      </c>
    </row>
    <row r="366" spans="1:6" ht="12.75">
      <c r="A366" s="30" t="s">
        <v>0</v>
      </c>
      <c r="B366" s="30">
        <v>12</v>
      </c>
      <c r="C366" s="5">
        <v>1971</v>
      </c>
      <c r="D366" s="5">
        <v>2</v>
      </c>
      <c r="E366" s="28">
        <v>0.3434501525</v>
      </c>
      <c r="F366" s="28">
        <v>5.12283939955</v>
      </c>
    </row>
    <row r="367" spans="1:6" ht="12.75">
      <c r="A367" s="30" t="s">
        <v>0</v>
      </c>
      <c r="B367" s="30">
        <v>12</v>
      </c>
      <c r="C367" s="5">
        <v>1971</v>
      </c>
      <c r="D367" s="5">
        <v>3</v>
      </c>
      <c r="E367" s="28">
        <v>0.28487353714</v>
      </c>
      <c r="F367" s="28">
        <v>5.86734949846</v>
      </c>
    </row>
    <row r="368" spans="1:6" ht="12.75">
      <c r="A368" s="30" t="s">
        <v>0</v>
      </c>
      <c r="B368" s="30">
        <v>12</v>
      </c>
      <c r="C368" s="5">
        <v>1971</v>
      </c>
      <c r="D368" s="5">
        <v>4</v>
      </c>
      <c r="E368" s="28">
        <v>0.33950518691</v>
      </c>
      <c r="F368" s="28">
        <v>11.478482408709999</v>
      </c>
    </row>
    <row r="369" spans="1:6" ht="12.75">
      <c r="A369" s="30" t="s">
        <v>0</v>
      </c>
      <c r="B369" s="30">
        <v>12</v>
      </c>
      <c r="C369" s="5">
        <v>1971</v>
      </c>
      <c r="D369" s="5">
        <v>5</v>
      </c>
      <c r="E369" s="28">
        <v>0.75996752503</v>
      </c>
      <c r="F369" s="28">
        <v>18.408484261279998</v>
      </c>
    </row>
    <row r="370" spans="1:6" ht="12.75">
      <c r="A370" s="30" t="s">
        <v>0</v>
      </c>
      <c r="B370" s="30">
        <v>12</v>
      </c>
      <c r="C370" s="5">
        <v>1971</v>
      </c>
      <c r="D370" s="5">
        <v>6</v>
      </c>
      <c r="E370" s="28">
        <v>1.23430114494</v>
      </c>
      <c r="F370" s="28">
        <v>14.932724712749998</v>
      </c>
    </row>
    <row r="371" spans="1:6" ht="12.75">
      <c r="A371" s="30" t="s">
        <v>0</v>
      </c>
      <c r="B371" s="30">
        <v>12</v>
      </c>
      <c r="C371" s="5">
        <v>1971</v>
      </c>
      <c r="D371" s="5">
        <v>7</v>
      </c>
      <c r="E371" s="28">
        <v>0.57288012678</v>
      </c>
      <c r="F371" s="28">
        <v>4.894978154040001</v>
      </c>
    </row>
    <row r="372" spans="1:6" ht="12.75">
      <c r="A372" s="30" t="s">
        <v>0</v>
      </c>
      <c r="B372" s="30">
        <v>12</v>
      </c>
      <c r="C372" s="5">
        <v>1971</v>
      </c>
      <c r="D372" s="5">
        <v>8</v>
      </c>
      <c r="E372" s="28">
        <v>0.595</v>
      </c>
      <c r="F372" s="28">
        <v>4.2035042775</v>
      </c>
    </row>
    <row r="373" spans="1:6" ht="12.75">
      <c r="A373" s="30" t="s">
        <v>0</v>
      </c>
      <c r="B373" s="30">
        <v>12</v>
      </c>
      <c r="C373" s="5">
        <v>1971</v>
      </c>
      <c r="D373" s="5">
        <v>9</v>
      </c>
      <c r="E373" s="28">
        <v>0.78277827124</v>
      </c>
      <c r="F373" s="28">
        <v>6.37835262988</v>
      </c>
    </row>
    <row r="374" spans="1:6" ht="12.75">
      <c r="A374" s="30" t="s">
        <v>0</v>
      </c>
      <c r="B374" s="30">
        <v>12</v>
      </c>
      <c r="C374" s="5">
        <v>1971</v>
      </c>
      <c r="D374" s="5">
        <v>10</v>
      </c>
      <c r="E374" s="28">
        <v>0.87036693209</v>
      </c>
      <c r="F374" s="28">
        <v>5.862471526070001</v>
      </c>
    </row>
    <row r="375" spans="1:6" ht="12.75">
      <c r="A375" s="30" t="s">
        <v>0</v>
      </c>
      <c r="B375" s="30">
        <v>12</v>
      </c>
      <c r="C375" s="5">
        <v>1971</v>
      </c>
      <c r="D375" s="5">
        <v>11</v>
      </c>
      <c r="E375" s="28">
        <v>0.41548501786</v>
      </c>
      <c r="F375" s="28">
        <v>7.0569500642600005</v>
      </c>
    </row>
    <row r="376" spans="1:6" ht="12.75">
      <c r="A376" s="30" t="s">
        <v>0</v>
      </c>
      <c r="B376" s="30">
        <v>12</v>
      </c>
      <c r="C376" s="5">
        <v>1971</v>
      </c>
      <c r="D376" s="5">
        <v>12</v>
      </c>
      <c r="E376" s="28">
        <v>0.11293562723</v>
      </c>
      <c r="F376" s="28">
        <v>4.32134961693</v>
      </c>
    </row>
    <row r="377" spans="1:6" ht="12.75">
      <c r="A377" s="30" t="s">
        <v>0</v>
      </c>
      <c r="B377" s="30">
        <v>12</v>
      </c>
      <c r="C377" s="5">
        <v>1972</v>
      </c>
      <c r="D377" s="5">
        <v>1</v>
      </c>
      <c r="E377" s="28">
        <v>0.20176072626</v>
      </c>
      <c r="F377" s="28">
        <v>6.67293934263</v>
      </c>
    </row>
    <row r="378" spans="1:6" ht="12.75">
      <c r="A378" s="30" t="s">
        <v>0</v>
      </c>
      <c r="B378" s="30">
        <v>12</v>
      </c>
      <c r="C378" s="5">
        <v>1972</v>
      </c>
      <c r="D378" s="5">
        <v>2</v>
      </c>
      <c r="E378" s="28">
        <v>0.64501610472</v>
      </c>
      <c r="F378" s="28">
        <v>28.015241932080002</v>
      </c>
    </row>
    <row r="379" spans="1:6" ht="12.75">
      <c r="A379" s="30" t="s">
        <v>0</v>
      </c>
      <c r="B379" s="30">
        <v>12</v>
      </c>
      <c r="C379" s="5">
        <v>1972</v>
      </c>
      <c r="D379" s="5">
        <v>3</v>
      </c>
      <c r="E379" s="28">
        <v>1.35224476928</v>
      </c>
      <c r="F379" s="28">
        <v>32.969727125320006</v>
      </c>
    </row>
    <row r="380" spans="1:6" ht="12.75">
      <c r="A380" s="30" t="s">
        <v>0</v>
      </c>
      <c r="B380" s="30">
        <v>12</v>
      </c>
      <c r="C380" s="5">
        <v>1972</v>
      </c>
      <c r="D380" s="5">
        <v>4</v>
      </c>
      <c r="E380" s="28">
        <v>1.28431968924</v>
      </c>
      <c r="F380" s="28">
        <v>17.21898610548</v>
      </c>
    </row>
    <row r="381" spans="1:6" ht="12.75">
      <c r="A381" s="30" t="s">
        <v>0</v>
      </c>
      <c r="B381" s="30">
        <v>12</v>
      </c>
      <c r="C381" s="5">
        <v>1972</v>
      </c>
      <c r="D381" s="5">
        <v>5</v>
      </c>
      <c r="E381" s="28">
        <v>0.5935044336</v>
      </c>
      <c r="F381" s="28">
        <v>12.432205780799999</v>
      </c>
    </row>
    <row r="382" spans="1:6" ht="12.75">
      <c r="A382" s="30" t="s">
        <v>0</v>
      </c>
      <c r="B382" s="30">
        <v>12</v>
      </c>
      <c r="C382" s="5">
        <v>1972</v>
      </c>
      <c r="D382" s="5">
        <v>6</v>
      </c>
      <c r="E382" s="28">
        <v>0.398429202</v>
      </c>
      <c r="F382" s="28">
        <v>7.2185619555</v>
      </c>
    </row>
    <row r="383" spans="1:6" ht="12.75">
      <c r="A383" s="30" t="s">
        <v>0</v>
      </c>
      <c r="B383" s="30">
        <v>12</v>
      </c>
      <c r="C383" s="5">
        <v>1972</v>
      </c>
      <c r="D383" s="5">
        <v>7</v>
      </c>
      <c r="E383" s="28">
        <v>0.3191573324</v>
      </c>
      <c r="F383" s="28">
        <v>4.434646380719999</v>
      </c>
    </row>
    <row r="384" spans="1:6" ht="12.75">
      <c r="A384" s="30" t="s">
        <v>0</v>
      </c>
      <c r="B384" s="30">
        <v>12</v>
      </c>
      <c r="C384" s="5">
        <v>1972</v>
      </c>
      <c r="D384" s="5">
        <v>8</v>
      </c>
      <c r="E384" s="28">
        <v>0.62456896773</v>
      </c>
      <c r="F384" s="28">
        <v>6.16043104101</v>
      </c>
    </row>
    <row r="385" spans="1:6" ht="12.75">
      <c r="A385" s="30" t="s">
        <v>0</v>
      </c>
      <c r="B385" s="30">
        <v>12</v>
      </c>
      <c r="C385" s="5">
        <v>1972</v>
      </c>
      <c r="D385" s="5">
        <v>9</v>
      </c>
      <c r="E385" s="28">
        <v>0.16057171086</v>
      </c>
      <c r="F385" s="28">
        <v>5.157215634340001</v>
      </c>
    </row>
    <row r="386" spans="1:6" ht="12.75">
      <c r="A386" s="30" t="s">
        <v>0</v>
      </c>
      <c r="B386" s="30">
        <v>12</v>
      </c>
      <c r="C386" s="5">
        <v>1972</v>
      </c>
      <c r="D386" s="5">
        <v>10</v>
      </c>
      <c r="E386" s="28">
        <v>0.29060642002</v>
      </c>
      <c r="F386" s="28">
        <v>12.316352092919999</v>
      </c>
    </row>
    <row r="387" spans="1:6" ht="12.75">
      <c r="A387" s="30" t="s">
        <v>0</v>
      </c>
      <c r="B387" s="30">
        <v>12</v>
      </c>
      <c r="C387" s="5">
        <v>1972</v>
      </c>
      <c r="D387" s="5">
        <v>11</v>
      </c>
      <c r="E387" s="28">
        <v>0.39452074651</v>
      </c>
      <c r="F387" s="28">
        <v>11.95855269994</v>
      </c>
    </row>
    <row r="388" spans="1:6" ht="12.75">
      <c r="A388" s="30" t="s">
        <v>0</v>
      </c>
      <c r="B388" s="30">
        <v>12</v>
      </c>
      <c r="C388" s="5">
        <v>1972</v>
      </c>
      <c r="D388" s="5">
        <v>12</v>
      </c>
      <c r="E388" s="28">
        <v>0.8558994123</v>
      </c>
      <c r="F388" s="28">
        <v>17.6271388173</v>
      </c>
    </row>
    <row r="389" spans="1:6" ht="12.75">
      <c r="A389" s="30" t="s">
        <v>0</v>
      </c>
      <c r="B389" s="30">
        <v>12</v>
      </c>
      <c r="C389" s="5">
        <v>1973</v>
      </c>
      <c r="D389" s="5">
        <v>1</v>
      </c>
      <c r="E389" s="28">
        <v>0.59804222408</v>
      </c>
      <c r="F389" s="28">
        <v>9.51199467032</v>
      </c>
    </row>
    <row r="390" spans="1:6" ht="12.75">
      <c r="A390" s="30" t="s">
        <v>0</v>
      </c>
      <c r="B390" s="30">
        <v>12</v>
      </c>
      <c r="C390" s="5">
        <v>1973</v>
      </c>
      <c r="D390" s="5">
        <v>2</v>
      </c>
      <c r="E390" s="28">
        <v>0.57274557808</v>
      </c>
      <c r="F390" s="28">
        <v>7.49476307632</v>
      </c>
    </row>
    <row r="391" spans="1:6" ht="12.75">
      <c r="A391" s="30" t="s">
        <v>0</v>
      </c>
      <c r="B391" s="30">
        <v>12</v>
      </c>
      <c r="C391" s="5">
        <v>1973</v>
      </c>
      <c r="D391" s="5">
        <v>3</v>
      </c>
      <c r="E391" s="28">
        <v>0.8206405488</v>
      </c>
      <c r="F391" s="28">
        <v>12.0850267329</v>
      </c>
    </row>
    <row r="392" spans="1:6" ht="12.75">
      <c r="A392" s="30" t="s">
        <v>0</v>
      </c>
      <c r="B392" s="30">
        <v>12</v>
      </c>
      <c r="C392" s="5">
        <v>1973</v>
      </c>
      <c r="D392" s="5">
        <v>4</v>
      </c>
      <c r="E392" s="28">
        <v>0.7647403264</v>
      </c>
      <c r="F392" s="28">
        <v>8.020052136799999</v>
      </c>
    </row>
    <row r="393" spans="1:6" ht="12.75">
      <c r="A393" s="30" t="s">
        <v>0</v>
      </c>
      <c r="B393" s="30">
        <v>12</v>
      </c>
      <c r="C393" s="5">
        <v>1973</v>
      </c>
      <c r="D393" s="5">
        <v>5</v>
      </c>
      <c r="E393" s="28">
        <v>0.25337936679</v>
      </c>
      <c r="F393" s="28">
        <v>8.00931597268</v>
      </c>
    </row>
    <row r="394" spans="1:6" ht="12.75">
      <c r="A394" s="30" t="s">
        <v>0</v>
      </c>
      <c r="B394" s="30">
        <v>12</v>
      </c>
      <c r="C394" s="5">
        <v>1973</v>
      </c>
      <c r="D394" s="5">
        <v>6</v>
      </c>
      <c r="E394" s="28">
        <v>0.2746615872</v>
      </c>
      <c r="F394" s="28">
        <v>6.377539347199999</v>
      </c>
    </row>
    <row r="395" spans="1:6" ht="12.75">
      <c r="A395" s="30" t="s">
        <v>0</v>
      </c>
      <c r="B395" s="30">
        <v>12</v>
      </c>
      <c r="C395" s="5">
        <v>1973</v>
      </c>
      <c r="D395" s="5">
        <v>7</v>
      </c>
      <c r="E395" s="28">
        <v>0.24444206392</v>
      </c>
      <c r="F395" s="28">
        <v>3.96081414732</v>
      </c>
    </row>
    <row r="396" spans="1:6" ht="12.75">
      <c r="A396" s="30" t="s">
        <v>0</v>
      </c>
      <c r="B396" s="30">
        <v>12</v>
      </c>
      <c r="C396" s="5">
        <v>1973</v>
      </c>
      <c r="D396" s="5">
        <v>8</v>
      </c>
      <c r="E396" s="28">
        <v>0.60198951141</v>
      </c>
      <c r="F396" s="28">
        <v>6.921917768649999</v>
      </c>
    </row>
    <row r="397" spans="1:6" ht="12.75">
      <c r="A397" s="30" t="s">
        <v>0</v>
      </c>
      <c r="B397" s="30">
        <v>12</v>
      </c>
      <c r="C397" s="5">
        <v>1973</v>
      </c>
      <c r="D397" s="5">
        <v>9</v>
      </c>
      <c r="E397" s="28">
        <v>1.05762711552</v>
      </c>
      <c r="F397" s="28">
        <v>7.5986440780799995</v>
      </c>
    </row>
    <row r="398" spans="1:6" ht="12.75">
      <c r="A398" s="30" t="s">
        <v>0</v>
      </c>
      <c r="B398" s="30">
        <v>12</v>
      </c>
      <c r="C398" s="5">
        <v>1973</v>
      </c>
      <c r="D398" s="5">
        <v>10</v>
      </c>
      <c r="E398" s="28">
        <v>0.16092353906</v>
      </c>
      <c r="F398" s="28">
        <v>4.44749299148</v>
      </c>
    </row>
    <row r="399" spans="1:6" ht="12.75">
      <c r="A399" s="30" t="s">
        <v>0</v>
      </c>
      <c r="B399" s="30">
        <v>12</v>
      </c>
      <c r="C399" s="5">
        <v>1973</v>
      </c>
      <c r="D399" s="5">
        <v>11</v>
      </c>
      <c r="E399" s="28">
        <v>0.1483454538</v>
      </c>
      <c r="F399" s="28">
        <v>4.907327265719999</v>
      </c>
    </row>
    <row r="400" spans="1:6" ht="12.75">
      <c r="A400" s="30" t="s">
        <v>0</v>
      </c>
      <c r="B400" s="30">
        <v>12</v>
      </c>
      <c r="C400" s="5">
        <v>1973</v>
      </c>
      <c r="D400" s="5">
        <v>12</v>
      </c>
      <c r="E400" s="28">
        <v>0.11073205716</v>
      </c>
      <c r="F400" s="28">
        <v>5.151175605360001</v>
      </c>
    </row>
    <row r="401" spans="1:6" ht="12.75">
      <c r="A401" s="30" t="s">
        <v>0</v>
      </c>
      <c r="B401" s="30">
        <v>12</v>
      </c>
      <c r="C401" s="5">
        <v>1974</v>
      </c>
      <c r="D401" s="5">
        <v>1</v>
      </c>
      <c r="E401" s="28">
        <v>0.53248332417</v>
      </c>
      <c r="F401" s="28">
        <v>12.06709848428</v>
      </c>
    </row>
    <row r="402" spans="1:6" ht="12.75">
      <c r="A402" s="30" t="s">
        <v>0</v>
      </c>
      <c r="B402" s="30">
        <v>12</v>
      </c>
      <c r="C402" s="5">
        <v>1974</v>
      </c>
      <c r="D402" s="5">
        <v>2</v>
      </c>
      <c r="E402" s="28">
        <v>0.9010763065</v>
      </c>
      <c r="F402" s="28">
        <v>16.1079268997</v>
      </c>
    </row>
    <row r="403" spans="1:6" ht="12.75">
      <c r="A403" s="30" t="s">
        <v>0</v>
      </c>
      <c r="B403" s="30">
        <v>12</v>
      </c>
      <c r="C403" s="5">
        <v>1974</v>
      </c>
      <c r="D403" s="5">
        <v>3</v>
      </c>
      <c r="E403" s="28">
        <v>1.23240238614</v>
      </c>
      <c r="F403" s="28">
        <v>18.3237310014</v>
      </c>
    </row>
    <row r="404" spans="1:6" ht="12.75">
      <c r="A404" s="30" t="s">
        <v>0</v>
      </c>
      <c r="B404" s="30">
        <v>12</v>
      </c>
      <c r="C404" s="5">
        <v>1974</v>
      </c>
      <c r="D404" s="5">
        <v>4</v>
      </c>
      <c r="E404" s="28">
        <v>0.945698166</v>
      </c>
      <c r="F404" s="28">
        <v>10.7257405068</v>
      </c>
    </row>
    <row r="405" spans="1:6" ht="12.75">
      <c r="A405" s="30" t="s">
        <v>0</v>
      </c>
      <c r="B405" s="30">
        <v>12</v>
      </c>
      <c r="C405" s="5">
        <v>1974</v>
      </c>
      <c r="D405" s="5">
        <v>5</v>
      </c>
      <c r="E405" s="28">
        <v>0.75810307998</v>
      </c>
      <c r="F405" s="28">
        <v>9.150570826409998</v>
      </c>
    </row>
    <row r="406" spans="1:6" ht="12.75">
      <c r="A406" s="30" t="s">
        <v>0</v>
      </c>
      <c r="B406" s="30">
        <v>12</v>
      </c>
      <c r="C406" s="5">
        <v>1974</v>
      </c>
      <c r="D406" s="5">
        <v>6</v>
      </c>
      <c r="E406" s="28">
        <v>0.2240906406</v>
      </c>
      <c r="F406" s="28">
        <v>4.41942023592</v>
      </c>
    </row>
    <row r="407" spans="1:6" ht="12.75">
      <c r="A407" s="30" t="s">
        <v>0</v>
      </c>
      <c r="B407" s="30">
        <v>12</v>
      </c>
      <c r="C407" s="5">
        <v>1974</v>
      </c>
      <c r="D407" s="5">
        <v>7</v>
      </c>
      <c r="E407" s="28">
        <v>0.33662405088</v>
      </c>
      <c r="F407" s="28">
        <v>4.133743328</v>
      </c>
    </row>
    <row r="408" spans="1:6" ht="12.75">
      <c r="A408" s="30" t="s">
        <v>0</v>
      </c>
      <c r="B408" s="30">
        <v>12</v>
      </c>
      <c r="C408" s="5">
        <v>1974</v>
      </c>
      <c r="D408" s="5">
        <v>8</v>
      </c>
      <c r="E408" s="28">
        <v>0.37973775213</v>
      </c>
      <c r="F408" s="28">
        <v>3.5996628267600004</v>
      </c>
    </row>
    <row r="409" spans="1:6" ht="12.75">
      <c r="A409" s="30" t="s">
        <v>0</v>
      </c>
      <c r="B409" s="30">
        <v>12</v>
      </c>
      <c r="C409" s="5">
        <v>1974</v>
      </c>
      <c r="D409" s="5">
        <v>9</v>
      </c>
      <c r="E409" s="28">
        <v>0.40384516653</v>
      </c>
      <c r="F409" s="28">
        <v>3.47847305364</v>
      </c>
    </row>
    <row r="410" spans="1:6" ht="12.75">
      <c r="A410" s="30" t="s">
        <v>0</v>
      </c>
      <c r="B410" s="30">
        <v>12</v>
      </c>
      <c r="C410" s="5">
        <v>1974</v>
      </c>
      <c r="D410" s="5">
        <v>10</v>
      </c>
      <c r="E410" s="28">
        <v>0.33475313763</v>
      </c>
      <c r="F410" s="28">
        <v>3.6438953964299996</v>
      </c>
    </row>
    <row r="411" spans="1:6" ht="12.75">
      <c r="A411" s="30" t="s">
        <v>0</v>
      </c>
      <c r="B411" s="30">
        <v>12</v>
      </c>
      <c r="C411" s="5">
        <v>1974</v>
      </c>
      <c r="D411" s="5">
        <v>11</v>
      </c>
      <c r="E411" s="28">
        <v>0.17283062649</v>
      </c>
      <c r="F411" s="28">
        <v>5.713381664909999</v>
      </c>
    </row>
    <row r="412" spans="1:6" ht="12.75">
      <c r="A412" s="30" t="s">
        <v>0</v>
      </c>
      <c r="B412" s="30">
        <v>12</v>
      </c>
      <c r="C412" s="5">
        <v>1974</v>
      </c>
      <c r="D412" s="5">
        <v>12</v>
      </c>
      <c r="E412" s="28">
        <v>0.86322925584</v>
      </c>
      <c r="F412" s="28">
        <v>7.492560218639999</v>
      </c>
    </row>
    <row r="413" spans="1:6" ht="12.75">
      <c r="A413" s="30" t="s">
        <v>0</v>
      </c>
      <c r="B413" s="30">
        <v>12</v>
      </c>
      <c r="C413" s="5">
        <v>1975</v>
      </c>
      <c r="D413" s="5">
        <v>1</v>
      </c>
      <c r="E413" s="28">
        <v>0.12506974101</v>
      </c>
      <c r="F413" s="28">
        <v>7.82003067174</v>
      </c>
    </row>
    <row r="414" spans="1:6" ht="12.75">
      <c r="A414" s="30" t="s">
        <v>0</v>
      </c>
      <c r="B414" s="30">
        <v>12</v>
      </c>
      <c r="C414" s="5">
        <v>1975</v>
      </c>
      <c r="D414" s="5">
        <v>2</v>
      </c>
      <c r="E414" s="28">
        <v>0.34700766338</v>
      </c>
      <c r="F414" s="28">
        <v>8.23199586594</v>
      </c>
    </row>
    <row r="415" spans="1:6" ht="12.75">
      <c r="A415" s="30" t="s">
        <v>0</v>
      </c>
      <c r="B415" s="30">
        <v>12</v>
      </c>
      <c r="C415" s="5">
        <v>1975</v>
      </c>
      <c r="D415" s="5">
        <v>3</v>
      </c>
      <c r="E415" s="28">
        <v>0.2805283219</v>
      </c>
      <c r="F415" s="28">
        <v>8.2770215745</v>
      </c>
    </row>
    <row r="416" spans="1:6" ht="12.75">
      <c r="A416" s="30" t="s">
        <v>0</v>
      </c>
      <c r="B416" s="30">
        <v>12</v>
      </c>
      <c r="C416" s="5">
        <v>1975</v>
      </c>
      <c r="D416" s="5">
        <v>4</v>
      </c>
      <c r="E416" s="28">
        <v>0.36264364975</v>
      </c>
      <c r="F416" s="28">
        <v>13.29991521641</v>
      </c>
    </row>
    <row r="417" spans="1:6" ht="12.75">
      <c r="A417" s="30" t="s">
        <v>0</v>
      </c>
      <c r="B417" s="30">
        <v>12</v>
      </c>
      <c r="C417" s="5">
        <v>1975</v>
      </c>
      <c r="D417" s="5">
        <v>5</v>
      </c>
      <c r="E417" s="28">
        <v>0.46969229034</v>
      </c>
      <c r="F417" s="28">
        <v>14.761682499719997</v>
      </c>
    </row>
    <row r="418" spans="1:6" ht="12.75">
      <c r="A418" s="30" t="s">
        <v>0</v>
      </c>
      <c r="B418" s="30">
        <v>12</v>
      </c>
      <c r="C418" s="5">
        <v>1975</v>
      </c>
      <c r="D418" s="5">
        <v>6</v>
      </c>
      <c r="E418" s="28">
        <v>0.49514151726</v>
      </c>
      <c r="F418" s="28">
        <v>9.05062601052</v>
      </c>
    </row>
    <row r="419" spans="1:6" ht="12.75">
      <c r="A419" s="30" t="s">
        <v>0</v>
      </c>
      <c r="B419" s="30">
        <v>12</v>
      </c>
      <c r="C419" s="5">
        <v>1975</v>
      </c>
      <c r="D419" s="5">
        <v>7</v>
      </c>
      <c r="E419" s="28">
        <v>0.61008619476</v>
      </c>
      <c r="F419" s="28">
        <v>7.192497093</v>
      </c>
    </row>
    <row r="420" spans="1:6" ht="12.75">
      <c r="A420" s="30" t="s">
        <v>0</v>
      </c>
      <c r="B420" s="30">
        <v>12</v>
      </c>
      <c r="C420" s="5">
        <v>1975</v>
      </c>
      <c r="D420" s="5">
        <v>8</v>
      </c>
      <c r="E420" s="28">
        <v>0.62029738902</v>
      </c>
      <c r="F420" s="28">
        <v>6.96139936857</v>
      </c>
    </row>
    <row r="421" spans="1:6" ht="12.75">
      <c r="A421" s="30" t="s">
        <v>0</v>
      </c>
      <c r="B421" s="30">
        <v>12</v>
      </c>
      <c r="C421" s="5">
        <v>1975</v>
      </c>
      <c r="D421" s="5">
        <v>9</v>
      </c>
      <c r="E421" s="28">
        <v>0.30825533396</v>
      </c>
      <c r="F421" s="28">
        <v>4.66498451083</v>
      </c>
    </row>
    <row r="422" spans="1:6" ht="12.75">
      <c r="A422" s="30" t="s">
        <v>0</v>
      </c>
      <c r="B422" s="30">
        <v>12</v>
      </c>
      <c r="C422" s="5">
        <v>1975</v>
      </c>
      <c r="D422" s="5">
        <v>10</v>
      </c>
      <c r="E422" s="28">
        <v>0.30467570094</v>
      </c>
      <c r="F422" s="28">
        <v>3.48621491322</v>
      </c>
    </row>
    <row r="423" spans="1:6" ht="12.75">
      <c r="A423" s="30" t="s">
        <v>0</v>
      </c>
      <c r="B423" s="30">
        <v>12</v>
      </c>
      <c r="C423" s="5">
        <v>1975</v>
      </c>
      <c r="D423" s="5">
        <v>11</v>
      </c>
      <c r="E423" s="28">
        <v>0.17500756787</v>
      </c>
      <c r="F423" s="28">
        <v>3.7162897322499995</v>
      </c>
    </row>
    <row r="424" spans="1:6" ht="12.75">
      <c r="A424" s="30" t="s">
        <v>0</v>
      </c>
      <c r="B424" s="30">
        <v>12</v>
      </c>
      <c r="C424" s="5">
        <v>1975</v>
      </c>
      <c r="D424" s="5">
        <v>12</v>
      </c>
      <c r="E424" s="28">
        <v>0.16169491485</v>
      </c>
      <c r="F424" s="28">
        <v>4.75715507688</v>
      </c>
    </row>
    <row r="425" spans="1:6" ht="12.75">
      <c r="A425" s="30" t="s">
        <v>0</v>
      </c>
      <c r="B425" s="30">
        <v>12</v>
      </c>
      <c r="C425" s="5">
        <v>1976</v>
      </c>
      <c r="D425" s="5">
        <v>1</v>
      </c>
      <c r="E425" s="28">
        <v>0.26983758065</v>
      </c>
      <c r="F425" s="28">
        <v>4.60935669589</v>
      </c>
    </row>
    <row r="426" spans="1:6" ht="12.75">
      <c r="A426" s="30" t="s">
        <v>0</v>
      </c>
      <c r="B426" s="30">
        <v>12</v>
      </c>
      <c r="C426" s="5">
        <v>1976</v>
      </c>
      <c r="D426" s="5">
        <v>2</v>
      </c>
      <c r="E426" s="28">
        <v>0.35493252246</v>
      </c>
      <c r="F426" s="28">
        <v>4.711110145560001</v>
      </c>
    </row>
    <row r="427" spans="1:6" ht="12.75">
      <c r="A427" s="30" t="s">
        <v>0</v>
      </c>
      <c r="B427" s="30">
        <v>12</v>
      </c>
      <c r="C427" s="5">
        <v>1976</v>
      </c>
      <c r="D427" s="5">
        <v>3</v>
      </c>
      <c r="E427" s="28">
        <v>0.34181546145</v>
      </c>
      <c r="F427" s="28">
        <v>6.383115645930001</v>
      </c>
    </row>
    <row r="428" spans="1:6" ht="12.75">
      <c r="A428" s="30" t="s">
        <v>0</v>
      </c>
      <c r="B428" s="30">
        <v>12</v>
      </c>
      <c r="C428" s="5">
        <v>1976</v>
      </c>
      <c r="D428" s="5">
        <v>4</v>
      </c>
      <c r="E428" s="28">
        <v>0.2339128264</v>
      </c>
      <c r="F428" s="28">
        <v>8.7811539464</v>
      </c>
    </row>
    <row r="429" spans="1:6" ht="12.75">
      <c r="A429" s="30" t="s">
        <v>0</v>
      </c>
      <c r="B429" s="30">
        <v>12</v>
      </c>
      <c r="C429" s="5">
        <v>1976</v>
      </c>
      <c r="D429" s="5">
        <v>5</v>
      </c>
      <c r="E429" s="28">
        <v>0.38954954916</v>
      </c>
      <c r="F429" s="28">
        <v>8.25016217544</v>
      </c>
    </row>
    <row r="430" spans="1:6" ht="12.75">
      <c r="A430" s="30" t="s">
        <v>0</v>
      </c>
      <c r="B430" s="30">
        <v>12</v>
      </c>
      <c r="C430" s="5">
        <v>1976</v>
      </c>
      <c r="D430" s="5">
        <v>6</v>
      </c>
      <c r="E430" s="28">
        <v>0.2838775524</v>
      </c>
      <c r="F430" s="28">
        <v>4.007448978389999</v>
      </c>
    </row>
    <row r="431" spans="1:6" ht="12.75">
      <c r="A431" s="30" t="s">
        <v>0</v>
      </c>
      <c r="B431" s="30">
        <v>12</v>
      </c>
      <c r="C431" s="5">
        <v>1976</v>
      </c>
      <c r="D431" s="5">
        <v>7</v>
      </c>
      <c r="E431" s="28">
        <v>0.22554150248</v>
      </c>
      <c r="F431" s="28">
        <v>4.8620464409599995</v>
      </c>
    </row>
    <row r="432" spans="1:6" ht="12.75">
      <c r="A432" s="30" t="s">
        <v>0</v>
      </c>
      <c r="B432" s="30">
        <v>12</v>
      </c>
      <c r="C432" s="5">
        <v>1976</v>
      </c>
      <c r="D432" s="5">
        <v>8</v>
      </c>
      <c r="E432" s="28">
        <v>0.23926213488</v>
      </c>
      <c r="F432" s="28">
        <v>4.86104853464</v>
      </c>
    </row>
    <row r="433" spans="1:6" ht="12.75">
      <c r="A433" s="30" t="s">
        <v>0</v>
      </c>
      <c r="B433" s="30">
        <v>12</v>
      </c>
      <c r="C433" s="5">
        <v>1976</v>
      </c>
      <c r="D433" s="5">
        <v>9</v>
      </c>
      <c r="E433" s="28">
        <v>0.15541288425</v>
      </c>
      <c r="F433" s="28">
        <v>3.2370489255000003</v>
      </c>
    </row>
    <row r="434" spans="1:6" ht="12.75">
      <c r="A434" s="30" t="s">
        <v>0</v>
      </c>
      <c r="B434" s="30">
        <v>12</v>
      </c>
      <c r="C434" s="5">
        <v>1976</v>
      </c>
      <c r="D434" s="5">
        <v>10</v>
      </c>
      <c r="E434" s="28">
        <v>0.14876355314</v>
      </c>
      <c r="F434" s="28">
        <v>5.457219629439999</v>
      </c>
    </row>
    <row r="435" spans="1:6" ht="12.75">
      <c r="A435" s="30" t="s">
        <v>0</v>
      </c>
      <c r="B435" s="30">
        <v>12</v>
      </c>
      <c r="C435" s="5">
        <v>1976</v>
      </c>
      <c r="D435" s="5">
        <v>11</v>
      </c>
      <c r="E435" s="28">
        <v>0.40776282382</v>
      </c>
      <c r="F435" s="28">
        <v>10.90609413936</v>
      </c>
    </row>
    <row r="436" spans="1:6" ht="12.75">
      <c r="A436" s="30" t="s">
        <v>0</v>
      </c>
      <c r="B436" s="30">
        <v>12</v>
      </c>
      <c r="C436" s="5">
        <v>1976</v>
      </c>
      <c r="D436" s="5">
        <v>12</v>
      </c>
      <c r="E436" s="28">
        <v>0.57954695223</v>
      </c>
      <c r="F436" s="28">
        <v>12.01917279548</v>
      </c>
    </row>
    <row r="437" spans="1:6" ht="12.75">
      <c r="A437" s="30" t="s">
        <v>0</v>
      </c>
      <c r="B437" s="30">
        <v>12</v>
      </c>
      <c r="C437" s="5">
        <v>1977</v>
      </c>
      <c r="D437" s="5">
        <v>1</v>
      </c>
      <c r="E437" s="28">
        <v>3.1303665894</v>
      </c>
      <c r="F437" s="28">
        <v>27.83508434545</v>
      </c>
    </row>
    <row r="438" spans="1:6" ht="12.75">
      <c r="A438" s="30" t="s">
        <v>0</v>
      </c>
      <c r="B438" s="30">
        <v>12</v>
      </c>
      <c r="C438" s="5">
        <v>1977</v>
      </c>
      <c r="D438" s="5">
        <v>2</v>
      </c>
      <c r="E438" s="28">
        <v>2.55062058054</v>
      </c>
      <c r="F438" s="28">
        <v>27.8299046328</v>
      </c>
    </row>
    <row r="439" spans="1:6" ht="12.75">
      <c r="A439" s="30" t="s">
        <v>0</v>
      </c>
      <c r="B439" s="30">
        <v>12</v>
      </c>
      <c r="C439" s="5">
        <v>1977</v>
      </c>
      <c r="D439" s="5">
        <v>3</v>
      </c>
      <c r="E439" s="28">
        <v>2.21053431549</v>
      </c>
      <c r="F439" s="28">
        <v>15.694185093720002</v>
      </c>
    </row>
    <row r="440" spans="1:6" ht="12.75">
      <c r="A440" s="30" t="s">
        <v>0</v>
      </c>
      <c r="B440" s="30">
        <v>12</v>
      </c>
      <c r="C440" s="5">
        <v>1977</v>
      </c>
      <c r="D440" s="5">
        <v>4</v>
      </c>
      <c r="E440" s="28">
        <v>1.28548597824</v>
      </c>
      <c r="F440" s="28">
        <v>11.218548711039999</v>
      </c>
    </row>
    <row r="441" spans="1:6" ht="12.75">
      <c r="A441" s="30" t="s">
        <v>0</v>
      </c>
      <c r="B441" s="30">
        <v>12</v>
      </c>
      <c r="C441" s="5">
        <v>1977</v>
      </c>
      <c r="D441" s="5">
        <v>5</v>
      </c>
      <c r="E441" s="28">
        <v>0.65347372326</v>
      </c>
      <c r="F441" s="28">
        <v>12.527436155719998</v>
      </c>
    </row>
    <row r="442" spans="1:6" ht="12.75">
      <c r="A442" s="30" t="s">
        <v>0</v>
      </c>
      <c r="B442" s="30">
        <v>12</v>
      </c>
      <c r="C442" s="5">
        <v>1977</v>
      </c>
      <c r="D442" s="5">
        <v>6</v>
      </c>
      <c r="E442" s="28">
        <v>0.84041321762</v>
      </c>
      <c r="F442" s="28">
        <v>13.66116067703</v>
      </c>
    </row>
    <row r="443" spans="1:6" ht="12.75">
      <c r="A443" s="30" t="s">
        <v>0</v>
      </c>
      <c r="B443" s="30">
        <v>12</v>
      </c>
      <c r="C443" s="5">
        <v>1977</v>
      </c>
      <c r="D443" s="5">
        <v>7</v>
      </c>
      <c r="E443" s="28">
        <v>0.56853250831</v>
      </c>
      <c r="F443" s="28">
        <v>8.0455390589</v>
      </c>
    </row>
    <row r="444" spans="1:6" ht="12.75">
      <c r="A444" s="30" t="s">
        <v>0</v>
      </c>
      <c r="B444" s="30">
        <v>12</v>
      </c>
      <c r="C444" s="5">
        <v>1977</v>
      </c>
      <c r="D444" s="5">
        <v>8</v>
      </c>
      <c r="E444" s="28">
        <v>0.49129239978</v>
      </c>
      <c r="F444" s="28">
        <v>5.0315909120099995</v>
      </c>
    </row>
    <row r="445" spans="1:6" ht="12.75">
      <c r="A445" s="30" t="s">
        <v>0</v>
      </c>
      <c r="B445" s="30">
        <v>12</v>
      </c>
      <c r="C445" s="5">
        <v>1977</v>
      </c>
      <c r="D445" s="5">
        <v>9</v>
      </c>
      <c r="E445" s="28">
        <v>0.47423315088</v>
      </c>
      <c r="F445" s="28">
        <v>4.52233527096</v>
      </c>
    </row>
    <row r="446" spans="1:6" ht="12.75">
      <c r="A446" s="30" t="s">
        <v>0</v>
      </c>
      <c r="B446" s="30">
        <v>12</v>
      </c>
      <c r="C446" s="5">
        <v>1977</v>
      </c>
      <c r="D446" s="5">
        <v>10</v>
      </c>
      <c r="E446" s="28">
        <v>0.233722078</v>
      </c>
      <c r="F446" s="28">
        <v>4.7261188477500005</v>
      </c>
    </row>
    <row r="447" spans="1:6" ht="12.75">
      <c r="A447" s="30" t="s">
        <v>0</v>
      </c>
      <c r="B447" s="30">
        <v>12</v>
      </c>
      <c r="C447" s="5">
        <v>1977</v>
      </c>
      <c r="D447" s="5">
        <v>11</v>
      </c>
      <c r="E447" s="28">
        <v>0.49350409605</v>
      </c>
      <c r="F447" s="28">
        <v>4.751687304749999</v>
      </c>
    </row>
    <row r="448" spans="1:6" ht="12.75">
      <c r="A448" s="30" t="s">
        <v>0</v>
      </c>
      <c r="B448" s="30">
        <v>12</v>
      </c>
      <c r="C448" s="5">
        <v>1977</v>
      </c>
      <c r="D448" s="5">
        <v>12</v>
      </c>
      <c r="E448" s="28">
        <v>0.26592247437</v>
      </c>
      <c r="F448" s="28">
        <v>9.00783978402</v>
      </c>
    </row>
    <row r="449" spans="1:6" ht="12.75">
      <c r="A449" s="30" t="s">
        <v>0</v>
      </c>
      <c r="B449" s="30">
        <v>12</v>
      </c>
      <c r="C449" s="5">
        <v>1978</v>
      </c>
      <c r="D449" s="5">
        <v>1</v>
      </c>
      <c r="E449" s="28">
        <v>0.6834157731</v>
      </c>
      <c r="F449" s="28">
        <v>13.8895040115</v>
      </c>
    </row>
    <row r="450" spans="1:6" ht="12.75">
      <c r="A450" s="30" t="s">
        <v>0</v>
      </c>
      <c r="B450" s="30">
        <v>12</v>
      </c>
      <c r="C450" s="5">
        <v>1978</v>
      </c>
      <c r="D450" s="5">
        <v>2</v>
      </c>
      <c r="E450" s="28">
        <v>1.23552191224</v>
      </c>
      <c r="F450" s="28">
        <v>25.79208134844</v>
      </c>
    </row>
    <row r="451" spans="1:6" ht="12.75">
      <c r="A451" s="30" t="s">
        <v>0</v>
      </c>
      <c r="B451" s="30">
        <v>12</v>
      </c>
      <c r="C451" s="5">
        <v>1978</v>
      </c>
      <c r="D451" s="5">
        <v>3</v>
      </c>
      <c r="E451" s="28">
        <v>2.22908802606</v>
      </c>
      <c r="F451" s="28">
        <v>26.903465465940005</v>
      </c>
    </row>
    <row r="452" spans="1:6" ht="12.75">
      <c r="A452" s="30" t="s">
        <v>0</v>
      </c>
      <c r="B452" s="30">
        <v>12</v>
      </c>
      <c r="C452" s="5">
        <v>1978</v>
      </c>
      <c r="D452" s="5">
        <v>4</v>
      </c>
      <c r="E452" s="28">
        <v>1.47255403842</v>
      </c>
      <c r="F452" s="28">
        <v>20.489110066440002</v>
      </c>
    </row>
    <row r="453" spans="1:6" ht="12.75">
      <c r="A453" s="30" t="s">
        <v>0</v>
      </c>
      <c r="B453" s="30">
        <v>12</v>
      </c>
      <c r="C453" s="5">
        <v>1978</v>
      </c>
      <c r="D453" s="5">
        <v>5</v>
      </c>
      <c r="E453" s="28">
        <v>1.91312791325</v>
      </c>
      <c r="F453" s="28">
        <v>22.096920489500004</v>
      </c>
    </row>
    <row r="454" spans="1:6" ht="12.75">
      <c r="A454" s="30" t="s">
        <v>0</v>
      </c>
      <c r="B454" s="30">
        <v>12</v>
      </c>
      <c r="C454" s="5">
        <v>1978</v>
      </c>
      <c r="D454" s="5">
        <v>6</v>
      </c>
      <c r="E454" s="28">
        <v>0.99853019132</v>
      </c>
      <c r="F454" s="28">
        <v>12.181778576360001</v>
      </c>
    </row>
    <row r="455" spans="1:6" ht="12.75">
      <c r="A455" s="30" t="s">
        <v>0</v>
      </c>
      <c r="B455" s="30">
        <v>12</v>
      </c>
      <c r="C455" s="5">
        <v>1978</v>
      </c>
      <c r="D455" s="5">
        <v>7</v>
      </c>
      <c r="E455" s="28">
        <v>0.74467518004</v>
      </c>
      <c r="F455" s="28">
        <v>6.25159410996</v>
      </c>
    </row>
    <row r="456" spans="1:6" ht="12.75">
      <c r="A456" s="30" t="s">
        <v>0</v>
      </c>
      <c r="B456" s="30">
        <v>12</v>
      </c>
      <c r="C456" s="5">
        <v>1978</v>
      </c>
      <c r="D456" s="5">
        <v>8</v>
      </c>
      <c r="E456" s="28">
        <v>0.58692837996</v>
      </c>
      <c r="F456" s="28">
        <v>4.633718909040001</v>
      </c>
    </row>
    <row r="457" spans="1:6" ht="12.75">
      <c r="A457" s="30" t="s">
        <v>0</v>
      </c>
      <c r="B457" s="30">
        <v>12</v>
      </c>
      <c r="C457" s="5">
        <v>1978</v>
      </c>
      <c r="D457" s="5">
        <v>9</v>
      </c>
      <c r="E457" s="28">
        <v>0.48595172769</v>
      </c>
      <c r="F457" s="28">
        <v>4.25185052292</v>
      </c>
    </row>
    <row r="458" spans="1:6" ht="12.75">
      <c r="A458" s="30" t="s">
        <v>0</v>
      </c>
      <c r="B458" s="30">
        <v>12</v>
      </c>
      <c r="C458" s="5">
        <v>1978</v>
      </c>
      <c r="D458" s="5">
        <v>10</v>
      </c>
      <c r="E458" s="28">
        <v>0.78151370418</v>
      </c>
      <c r="F458" s="28">
        <v>5.44870480946</v>
      </c>
    </row>
    <row r="459" spans="1:6" ht="12.75">
      <c r="A459" s="30" t="s">
        <v>0</v>
      </c>
      <c r="B459" s="30">
        <v>12</v>
      </c>
      <c r="C459" s="5">
        <v>1978</v>
      </c>
      <c r="D459" s="5">
        <v>11</v>
      </c>
      <c r="E459" s="28">
        <v>0.46556881756</v>
      </c>
      <c r="F459" s="28">
        <v>5.352148875919999</v>
      </c>
    </row>
    <row r="460" spans="1:6" ht="12.75">
      <c r="A460" s="30" t="s">
        <v>0</v>
      </c>
      <c r="B460" s="30">
        <v>12</v>
      </c>
      <c r="C460" s="5">
        <v>1978</v>
      </c>
      <c r="D460" s="5">
        <v>12</v>
      </c>
      <c r="E460" s="28">
        <v>0.16362027403</v>
      </c>
      <c r="F460" s="28">
        <v>5.18335175133</v>
      </c>
    </row>
    <row r="461" spans="1:6" ht="12.75">
      <c r="A461" s="30" t="s">
        <v>0</v>
      </c>
      <c r="B461" s="30">
        <v>12</v>
      </c>
      <c r="C461" s="5">
        <v>1979</v>
      </c>
      <c r="D461" s="5">
        <v>1</v>
      </c>
      <c r="E461" s="28">
        <v>0.59637871696</v>
      </c>
      <c r="F461" s="28">
        <v>10.66655346752</v>
      </c>
    </row>
    <row r="462" spans="1:6" ht="12.75">
      <c r="A462" s="30" t="s">
        <v>0</v>
      </c>
      <c r="B462" s="30">
        <v>12</v>
      </c>
      <c r="C462" s="5">
        <v>1979</v>
      </c>
      <c r="D462" s="5">
        <v>2</v>
      </c>
      <c r="E462" s="28">
        <v>2.91868056213</v>
      </c>
      <c r="F462" s="28">
        <v>29.862197275919996</v>
      </c>
    </row>
    <row r="463" spans="1:6" ht="12.75">
      <c r="A463" s="30" t="s">
        <v>0</v>
      </c>
      <c r="B463" s="30">
        <v>12</v>
      </c>
      <c r="C463" s="5">
        <v>1979</v>
      </c>
      <c r="D463" s="5">
        <v>3</v>
      </c>
      <c r="E463" s="28">
        <v>1.83585451662</v>
      </c>
      <c r="F463" s="28">
        <v>17.580191304689997</v>
      </c>
    </row>
    <row r="464" spans="1:6" ht="12.75">
      <c r="A464" s="30" t="s">
        <v>0</v>
      </c>
      <c r="B464" s="30">
        <v>12</v>
      </c>
      <c r="C464" s="5">
        <v>1979</v>
      </c>
      <c r="D464" s="5">
        <v>4</v>
      </c>
      <c r="E464" s="28">
        <v>2.20718263272</v>
      </c>
      <c r="F464" s="28">
        <v>22.33692246644</v>
      </c>
    </row>
    <row r="465" spans="1:6" ht="12.75">
      <c r="A465" s="30" t="s">
        <v>0</v>
      </c>
      <c r="B465" s="30">
        <v>12</v>
      </c>
      <c r="C465" s="5">
        <v>1979</v>
      </c>
      <c r="D465" s="5">
        <v>5</v>
      </c>
      <c r="E465" s="28">
        <v>0.40497498864</v>
      </c>
      <c r="F465" s="28">
        <v>4.19806437561</v>
      </c>
    </row>
    <row r="466" spans="1:6" ht="12.75">
      <c r="A466" s="30" t="s">
        <v>0</v>
      </c>
      <c r="B466" s="30">
        <v>12</v>
      </c>
      <c r="C466" s="5">
        <v>1979</v>
      </c>
      <c r="D466" s="5">
        <v>6</v>
      </c>
      <c r="E466" s="28">
        <v>0.2968071984</v>
      </c>
      <c r="F466" s="28">
        <v>3.4266237763500005</v>
      </c>
    </row>
    <row r="467" spans="1:6" ht="12.75">
      <c r="A467" s="30" t="s">
        <v>0</v>
      </c>
      <c r="B467" s="30">
        <v>12</v>
      </c>
      <c r="C467" s="5">
        <v>1979</v>
      </c>
      <c r="D467" s="5">
        <v>7</v>
      </c>
      <c r="E467" s="28">
        <v>0.3127963922</v>
      </c>
      <c r="F467" s="28">
        <v>3.0752319548000004</v>
      </c>
    </row>
    <row r="468" spans="1:6" ht="12.75">
      <c r="A468" s="30" t="s">
        <v>0</v>
      </c>
      <c r="B468" s="30">
        <v>12</v>
      </c>
      <c r="C468" s="5">
        <v>1979</v>
      </c>
      <c r="D468" s="5">
        <v>8</v>
      </c>
      <c r="E468" s="28">
        <v>0.56475</v>
      </c>
      <c r="F468" s="28">
        <v>4.456125</v>
      </c>
    </row>
    <row r="469" spans="1:6" ht="12.75">
      <c r="A469" s="30" t="s">
        <v>0</v>
      </c>
      <c r="B469" s="30">
        <v>12</v>
      </c>
      <c r="C469" s="5">
        <v>1979</v>
      </c>
      <c r="D469" s="5">
        <v>9</v>
      </c>
      <c r="E469" s="28">
        <v>0.38881677352</v>
      </c>
      <c r="F469" s="28">
        <v>5.77955049301</v>
      </c>
    </row>
    <row r="470" spans="1:6" ht="12.75">
      <c r="A470" s="30" t="s">
        <v>0</v>
      </c>
      <c r="B470" s="30">
        <v>12</v>
      </c>
      <c r="C470" s="5">
        <v>1979</v>
      </c>
      <c r="D470" s="5">
        <v>10</v>
      </c>
      <c r="E470" s="28">
        <v>0.33235604413</v>
      </c>
      <c r="F470" s="28">
        <v>11.298933207980001</v>
      </c>
    </row>
    <row r="471" spans="1:6" ht="12.75">
      <c r="A471" s="30" t="s">
        <v>0</v>
      </c>
      <c r="B471" s="30">
        <v>12</v>
      </c>
      <c r="C471" s="5">
        <v>1979</v>
      </c>
      <c r="D471" s="5">
        <v>11</v>
      </c>
      <c r="E471" s="28">
        <v>0.9622991271</v>
      </c>
      <c r="F471" s="28">
        <v>17.2230160726</v>
      </c>
    </row>
    <row r="472" spans="1:6" ht="12.75">
      <c r="A472" s="30" t="s">
        <v>0</v>
      </c>
      <c r="B472" s="30">
        <v>12</v>
      </c>
      <c r="C472" s="5">
        <v>1979</v>
      </c>
      <c r="D472" s="5">
        <v>12</v>
      </c>
      <c r="E472" s="28">
        <v>0.4485434564</v>
      </c>
      <c r="F472" s="28">
        <v>11.013061142849999</v>
      </c>
    </row>
    <row r="473" spans="1:6" ht="12.75">
      <c r="A473" s="30" t="s">
        <v>0</v>
      </c>
      <c r="B473" s="30">
        <v>12</v>
      </c>
      <c r="C473" s="5">
        <v>1980</v>
      </c>
      <c r="D473" s="5">
        <v>1</v>
      </c>
      <c r="E473" s="28">
        <v>0.830280825</v>
      </c>
      <c r="F473" s="28">
        <v>13.684371195</v>
      </c>
    </row>
    <row r="474" spans="1:6" ht="12.75">
      <c r="A474" s="30" t="s">
        <v>0</v>
      </c>
      <c r="B474" s="30">
        <v>12</v>
      </c>
      <c r="C474" s="5">
        <v>1980</v>
      </c>
      <c r="D474" s="5">
        <v>2</v>
      </c>
      <c r="E474" s="28">
        <v>0.61816567076</v>
      </c>
      <c r="F474" s="28">
        <v>10.291589412499999</v>
      </c>
    </row>
    <row r="475" spans="1:6" ht="12.75">
      <c r="A475" s="30" t="s">
        <v>0</v>
      </c>
      <c r="B475" s="30">
        <v>12</v>
      </c>
      <c r="C475" s="5">
        <v>1980</v>
      </c>
      <c r="D475" s="5">
        <v>3</v>
      </c>
      <c r="E475" s="28">
        <v>0.85784712552</v>
      </c>
      <c r="F475" s="28">
        <v>16.658528495760002</v>
      </c>
    </row>
    <row r="476" spans="1:6" ht="12.75">
      <c r="A476" s="30" t="s">
        <v>0</v>
      </c>
      <c r="B476" s="30">
        <v>12</v>
      </c>
      <c r="C476" s="5">
        <v>1980</v>
      </c>
      <c r="D476" s="5">
        <v>4</v>
      </c>
      <c r="E476" s="28">
        <v>1.41744986328</v>
      </c>
      <c r="F476" s="28">
        <v>19.57362266849</v>
      </c>
    </row>
    <row r="477" spans="1:6" ht="12.75">
      <c r="A477" s="30" t="s">
        <v>0</v>
      </c>
      <c r="B477" s="30">
        <v>12</v>
      </c>
      <c r="C477" s="5">
        <v>1980</v>
      </c>
      <c r="D477" s="5">
        <v>5</v>
      </c>
      <c r="E477" s="28">
        <v>1.28513758408</v>
      </c>
      <c r="F477" s="28">
        <v>23.97218379864</v>
      </c>
    </row>
    <row r="478" spans="1:6" ht="12.75">
      <c r="A478" s="30" t="s">
        <v>0</v>
      </c>
      <c r="B478" s="30">
        <v>12</v>
      </c>
      <c r="C478" s="5">
        <v>1980</v>
      </c>
      <c r="D478" s="5">
        <v>6</v>
      </c>
      <c r="E478" s="28">
        <v>0.933432562</v>
      </c>
      <c r="F478" s="28">
        <v>10.676491414</v>
      </c>
    </row>
    <row r="479" spans="1:6" ht="12.75">
      <c r="A479" s="30" t="s">
        <v>0</v>
      </c>
      <c r="B479" s="30">
        <v>12</v>
      </c>
      <c r="C479" s="5">
        <v>1980</v>
      </c>
      <c r="D479" s="5">
        <v>7</v>
      </c>
      <c r="E479" s="28">
        <v>0.51684421436</v>
      </c>
      <c r="F479" s="28">
        <v>4.319257779439999</v>
      </c>
    </row>
    <row r="480" spans="1:6" ht="12.75">
      <c r="A480" s="30" t="s">
        <v>0</v>
      </c>
      <c r="B480" s="30">
        <v>12</v>
      </c>
      <c r="C480" s="5">
        <v>1980</v>
      </c>
      <c r="D480" s="5">
        <v>8</v>
      </c>
      <c r="E480" s="28">
        <v>0.30072547518</v>
      </c>
      <c r="F480" s="28">
        <v>2.96633635961</v>
      </c>
    </row>
    <row r="481" spans="1:6" ht="12.75">
      <c r="A481" s="30" t="s">
        <v>0</v>
      </c>
      <c r="B481" s="30">
        <v>12</v>
      </c>
      <c r="C481" s="5">
        <v>1980</v>
      </c>
      <c r="D481" s="5">
        <v>9</v>
      </c>
      <c r="E481" s="28">
        <v>0.5227718671</v>
      </c>
      <c r="F481" s="28">
        <v>3.89924941134</v>
      </c>
    </row>
    <row r="482" spans="1:6" ht="12.75">
      <c r="A482" s="30" t="s">
        <v>0</v>
      </c>
      <c r="B482" s="30">
        <v>12</v>
      </c>
      <c r="C482" s="5">
        <v>1980</v>
      </c>
      <c r="D482" s="5">
        <v>10</v>
      </c>
      <c r="E482" s="28">
        <v>0.4853522037</v>
      </c>
      <c r="F482" s="28">
        <v>9.061794432600001</v>
      </c>
    </row>
    <row r="483" spans="1:6" ht="12.75">
      <c r="A483" s="30" t="s">
        <v>0</v>
      </c>
      <c r="B483" s="30">
        <v>12</v>
      </c>
      <c r="C483" s="5">
        <v>1980</v>
      </c>
      <c r="D483" s="5">
        <v>11</v>
      </c>
      <c r="E483" s="28">
        <v>0.53393852048</v>
      </c>
      <c r="F483" s="28">
        <v>8.36691022124</v>
      </c>
    </row>
    <row r="484" spans="1:6" ht="12.75">
      <c r="A484" s="30" t="s">
        <v>0</v>
      </c>
      <c r="B484" s="30">
        <v>12</v>
      </c>
      <c r="C484" s="5">
        <v>1980</v>
      </c>
      <c r="D484" s="5">
        <v>12</v>
      </c>
      <c r="E484" s="28">
        <v>0.26493905859</v>
      </c>
      <c r="F484" s="28">
        <v>5.7089379009300005</v>
      </c>
    </row>
    <row r="485" spans="1:6" ht="12.75">
      <c r="A485" s="30" t="s">
        <v>0</v>
      </c>
      <c r="B485" s="30">
        <v>12</v>
      </c>
      <c r="C485" s="5">
        <v>1981</v>
      </c>
      <c r="D485" s="5">
        <v>1</v>
      </c>
      <c r="E485" s="28">
        <v>0.61872040192</v>
      </c>
      <c r="F485" s="28">
        <v>6.030992439680001</v>
      </c>
    </row>
    <row r="486" spans="1:6" ht="12.75">
      <c r="A486" s="30" t="s">
        <v>0</v>
      </c>
      <c r="B486" s="30">
        <v>12</v>
      </c>
      <c r="C486" s="5">
        <v>1981</v>
      </c>
      <c r="D486" s="5">
        <v>2</v>
      </c>
      <c r="E486" s="28">
        <v>0.253802171</v>
      </c>
      <c r="F486" s="28">
        <v>4.5802744364</v>
      </c>
    </row>
    <row r="487" spans="1:6" ht="12.75">
      <c r="A487" s="30" t="s">
        <v>0</v>
      </c>
      <c r="B487" s="30">
        <v>12</v>
      </c>
      <c r="C487" s="5">
        <v>1981</v>
      </c>
      <c r="D487" s="5">
        <v>3</v>
      </c>
      <c r="E487" s="28">
        <v>0.25391457598</v>
      </c>
      <c r="F487" s="28">
        <v>8.57019931985</v>
      </c>
    </row>
    <row r="488" spans="1:6" ht="12.75">
      <c r="A488" s="30" t="s">
        <v>0</v>
      </c>
      <c r="B488" s="30">
        <v>12</v>
      </c>
      <c r="C488" s="5">
        <v>1981</v>
      </c>
      <c r="D488" s="5">
        <v>4</v>
      </c>
      <c r="E488" s="28">
        <v>0.4251097053</v>
      </c>
      <c r="F488" s="28">
        <v>12.986153702760001</v>
      </c>
    </row>
    <row r="489" spans="1:6" ht="12.75">
      <c r="A489" s="30" t="s">
        <v>0</v>
      </c>
      <c r="B489" s="30">
        <v>12</v>
      </c>
      <c r="C489" s="5">
        <v>1981</v>
      </c>
      <c r="D489" s="5">
        <v>5</v>
      </c>
      <c r="E489" s="28">
        <v>0.54774340114</v>
      </c>
      <c r="F489" s="28">
        <v>15.297008499499999</v>
      </c>
    </row>
    <row r="490" spans="1:6" ht="12.75">
      <c r="A490" s="30" t="s">
        <v>0</v>
      </c>
      <c r="B490" s="30">
        <v>12</v>
      </c>
      <c r="C490" s="5">
        <v>1981</v>
      </c>
      <c r="D490" s="5">
        <v>6</v>
      </c>
      <c r="E490" s="28">
        <v>0.38526611502</v>
      </c>
      <c r="F490" s="28">
        <v>6.659401257929999</v>
      </c>
    </row>
    <row r="491" spans="1:6" ht="12.75">
      <c r="A491" s="30" t="s">
        <v>0</v>
      </c>
      <c r="B491" s="30">
        <v>12</v>
      </c>
      <c r="C491" s="5">
        <v>1981</v>
      </c>
      <c r="D491" s="5">
        <v>7</v>
      </c>
      <c r="E491" s="28">
        <v>0.34758237353</v>
      </c>
      <c r="F491" s="28">
        <v>4.1021278277</v>
      </c>
    </row>
    <row r="492" spans="1:6" ht="12.75">
      <c r="A492" s="30" t="s">
        <v>0</v>
      </c>
      <c r="B492" s="30">
        <v>12</v>
      </c>
      <c r="C492" s="5">
        <v>1981</v>
      </c>
      <c r="D492" s="5">
        <v>8</v>
      </c>
      <c r="E492" s="28">
        <v>0.22397394204</v>
      </c>
      <c r="F492" s="28">
        <v>3.8025798068</v>
      </c>
    </row>
    <row r="493" spans="1:6" ht="12.75">
      <c r="A493" s="30" t="s">
        <v>0</v>
      </c>
      <c r="B493" s="30">
        <v>12</v>
      </c>
      <c r="C493" s="5">
        <v>1981</v>
      </c>
      <c r="D493" s="5">
        <v>9</v>
      </c>
      <c r="E493" s="28">
        <v>0.3158236652</v>
      </c>
      <c r="F493" s="28">
        <v>6.6149652013599995</v>
      </c>
    </row>
    <row r="494" spans="1:6" ht="12.75">
      <c r="A494" s="30" t="s">
        <v>0</v>
      </c>
      <c r="B494" s="30">
        <v>12</v>
      </c>
      <c r="C494" s="5">
        <v>1981</v>
      </c>
      <c r="D494" s="5">
        <v>10</v>
      </c>
      <c r="E494" s="28">
        <v>0.49907931948</v>
      </c>
      <c r="F494" s="28">
        <v>4.82213880666</v>
      </c>
    </row>
    <row r="495" spans="1:6" ht="12.75">
      <c r="A495" s="30" t="s">
        <v>0</v>
      </c>
      <c r="B495" s="30">
        <v>12</v>
      </c>
      <c r="C495" s="5">
        <v>1981</v>
      </c>
      <c r="D495" s="5">
        <v>11</v>
      </c>
      <c r="E495" s="28">
        <v>0.80469519917</v>
      </c>
      <c r="F495" s="28">
        <v>4.563942924189999</v>
      </c>
    </row>
    <row r="496" spans="1:6" ht="12.75">
      <c r="A496" s="30" t="s">
        <v>0</v>
      </c>
      <c r="B496" s="30">
        <v>12</v>
      </c>
      <c r="C496" s="5">
        <v>1981</v>
      </c>
      <c r="D496" s="5">
        <v>12</v>
      </c>
      <c r="E496" s="28">
        <v>0.27980182816</v>
      </c>
      <c r="F496" s="28">
        <v>8.19388882573</v>
      </c>
    </row>
    <row r="497" spans="1:6" ht="12.75">
      <c r="A497" s="30" t="s">
        <v>0</v>
      </c>
      <c r="B497" s="30">
        <v>12</v>
      </c>
      <c r="C497" s="5">
        <v>1982</v>
      </c>
      <c r="D497" s="5">
        <v>1</v>
      </c>
      <c r="E497" s="28">
        <v>0.97407263499</v>
      </c>
      <c r="F497" s="28">
        <v>7.41323681007</v>
      </c>
    </row>
    <row r="498" spans="1:6" ht="12.75">
      <c r="A498" s="30" t="s">
        <v>0</v>
      </c>
      <c r="B498" s="30">
        <v>12</v>
      </c>
      <c r="C498" s="5">
        <v>1982</v>
      </c>
      <c r="D498" s="5">
        <v>2</v>
      </c>
      <c r="E498" s="28">
        <v>0.50215356485</v>
      </c>
      <c r="F498" s="28">
        <v>5.77060452227</v>
      </c>
    </row>
    <row r="499" spans="1:6" ht="12.75">
      <c r="A499" s="30" t="s">
        <v>0</v>
      </c>
      <c r="B499" s="30">
        <v>12</v>
      </c>
      <c r="C499" s="5">
        <v>1982</v>
      </c>
      <c r="D499" s="5">
        <v>3</v>
      </c>
      <c r="E499" s="28">
        <v>1.11616696892</v>
      </c>
      <c r="F499" s="28">
        <v>7.552558351120001</v>
      </c>
    </row>
    <row r="500" spans="1:6" ht="12.75">
      <c r="A500" s="30" t="s">
        <v>0</v>
      </c>
      <c r="B500" s="30">
        <v>12</v>
      </c>
      <c r="C500" s="5">
        <v>1982</v>
      </c>
      <c r="D500" s="5">
        <v>4</v>
      </c>
      <c r="E500" s="28">
        <v>0.67932485312</v>
      </c>
      <c r="F500" s="28">
        <v>7.55690334058</v>
      </c>
    </row>
    <row r="501" spans="1:6" ht="12.75">
      <c r="A501" s="30" t="s">
        <v>0</v>
      </c>
      <c r="B501" s="30">
        <v>12</v>
      </c>
      <c r="C501" s="5">
        <v>1982</v>
      </c>
      <c r="D501" s="5">
        <v>5</v>
      </c>
      <c r="E501" s="28">
        <v>0.22689597944</v>
      </c>
      <c r="F501" s="28">
        <v>6.74187332364</v>
      </c>
    </row>
    <row r="502" spans="1:6" ht="12.75">
      <c r="A502" s="30" t="s">
        <v>0</v>
      </c>
      <c r="B502" s="30">
        <v>12</v>
      </c>
      <c r="C502" s="5">
        <v>1982</v>
      </c>
      <c r="D502" s="5">
        <v>6</v>
      </c>
      <c r="E502" s="28">
        <v>0.42178836623</v>
      </c>
      <c r="F502" s="28">
        <v>7.35652472627</v>
      </c>
    </row>
    <row r="503" spans="1:6" ht="12.75">
      <c r="A503" s="30" t="s">
        <v>0</v>
      </c>
      <c r="B503" s="30">
        <v>12</v>
      </c>
      <c r="C503" s="5">
        <v>1982</v>
      </c>
      <c r="D503" s="5">
        <v>7</v>
      </c>
      <c r="E503" s="28">
        <v>0.80076263232</v>
      </c>
      <c r="F503" s="28">
        <v>6.65593900608</v>
      </c>
    </row>
    <row r="504" spans="1:6" ht="12.75">
      <c r="A504" s="30" t="s">
        <v>0</v>
      </c>
      <c r="B504" s="30">
        <v>12</v>
      </c>
      <c r="C504" s="5">
        <v>1982</v>
      </c>
      <c r="D504" s="5">
        <v>8</v>
      </c>
      <c r="E504" s="28">
        <v>0.9070608729</v>
      </c>
      <c r="F504" s="28">
        <v>7.5988579734599995</v>
      </c>
    </row>
    <row r="505" spans="1:6" ht="12.75">
      <c r="A505" s="30" t="s">
        <v>0</v>
      </c>
      <c r="B505" s="30">
        <v>12</v>
      </c>
      <c r="C505" s="5">
        <v>1982</v>
      </c>
      <c r="D505" s="5">
        <v>9</v>
      </c>
      <c r="E505" s="28">
        <v>0.5549825801</v>
      </c>
      <c r="F505" s="28">
        <v>9.00585365655</v>
      </c>
    </row>
    <row r="506" spans="1:6" ht="12.75">
      <c r="A506" s="30" t="s">
        <v>0</v>
      </c>
      <c r="B506" s="30">
        <v>12</v>
      </c>
      <c r="C506" s="5">
        <v>1982</v>
      </c>
      <c r="D506" s="5">
        <v>10</v>
      </c>
      <c r="E506" s="28">
        <v>0.20201896064</v>
      </c>
      <c r="F506" s="28">
        <v>4.4639303072</v>
      </c>
    </row>
    <row r="507" spans="1:6" ht="12.75">
      <c r="A507" s="30" t="s">
        <v>0</v>
      </c>
      <c r="B507" s="30">
        <v>12</v>
      </c>
      <c r="C507" s="5">
        <v>1982</v>
      </c>
      <c r="D507" s="5">
        <v>11</v>
      </c>
      <c r="E507" s="28">
        <v>0.1192818285</v>
      </c>
      <c r="F507" s="28">
        <v>7.82053319331</v>
      </c>
    </row>
    <row r="508" spans="1:6" ht="12.75">
      <c r="A508" s="30" t="s">
        <v>0</v>
      </c>
      <c r="B508" s="30">
        <v>12</v>
      </c>
      <c r="C508" s="5">
        <v>1982</v>
      </c>
      <c r="D508" s="5">
        <v>12</v>
      </c>
      <c r="E508" s="28">
        <v>0.29000442596</v>
      </c>
      <c r="F508" s="28">
        <v>9.53632616092</v>
      </c>
    </row>
    <row r="509" spans="1:6" ht="12.75">
      <c r="A509" s="30" t="s">
        <v>0</v>
      </c>
      <c r="B509" s="30">
        <v>12</v>
      </c>
      <c r="C509" s="5">
        <v>1983</v>
      </c>
      <c r="D509" s="5">
        <v>1</v>
      </c>
      <c r="E509" s="28">
        <v>1.07753846112</v>
      </c>
      <c r="F509" s="28">
        <v>8.076307694399999</v>
      </c>
    </row>
    <row r="510" spans="1:6" ht="12.75">
      <c r="A510" s="30" t="s">
        <v>0</v>
      </c>
      <c r="B510" s="30">
        <v>12</v>
      </c>
      <c r="C510" s="5">
        <v>1983</v>
      </c>
      <c r="D510" s="5">
        <v>2</v>
      </c>
      <c r="E510" s="28">
        <v>0.3859064688</v>
      </c>
      <c r="F510" s="28">
        <v>4.7677129968</v>
      </c>
    </row>
    <row r="511" spans="1:6" ht="12.75">
      <c r="A511" s="30" t="s">
        <v>0</v>
      </c>
      <c r="B511" s="30">
        <v>12</v>
      </c>
      <c r="C511" s="5">
        <v>1983</v>
      </c>
      <c r="D511" s="5">
        <v>3</v>
      </c>
      <c r="E511" s="28">
        <v>0.62014129583</v>
      </c>
      <c r="F511" s="28">
        <v>5.84167730323</v>
      </c>
    </row>
    <row r="512" spans="1:6" ht="12.75">
      <c r="A512" s="30" t="s">
        <v>0</v>
      </c>
      <c r="B512" s="30">
        <v>12</v>
      </c>
      <c r="C512" s="5">
        <v>1983</v>
      </c>
      <c r="D512" s="5">
        <v>4</v>
      </c>
      <c r="E512" s="28">
        <v>0.22734044331</v>
      </c>
      <c r="F512" s="28">
        <v>9.30997853841</v>
      </c>
    </row>
    <row r="513" spans="1:6" ht="12.75">
      <c r="A513" s="30" t="s">
        <v>0</v>
      </c>
      <c r="B513" s="30">
        <v>12</v>
      </c>
      <c r="C513" s="5">
        <v>1983</v>
      </c>
      <c r="D513" s="5">
        <v>5</v>
      </c>
      <c r="E513" s="28">
        <v>0.57565001351</v>
      </c>
      <c r="F513" s="28">
        <v>13.94410532934</v>
      </c>
    </row>
    <row r="514" spans="1:6" ht="12.75">
      <c r="A514" s="30" t="s">
        <v>0</v>
      </c>
      <c r="B514" s="30">
        <v>12</v>
      </c>
      <c r="C514" s="5">
        <v>1983</v>
      </c>
      <c r="D514" s="5">
        <v>6</v>
      </c>
      <c r="E514" s="28">
        <v>0.37837081246</v>
      </c>
      <c r="F514" s="28">
        <v>6.80050335413</v>
      </c>
    </row>
    <row r="515" spans="1:6" ht="12.75">
      <c r="A515" s="30" t="s">
        <v>0</v>
      </c>
      <c r="B515" s="30">
        <v>12</v>
      </c>
      <c r="C515" s="5">
        <v>1983</v>
      </c>
      <c r="D515" s="5">
        <v>7</v>
      </c>
      <c r="E515" s="28">
        <v>0.40451171141</v>
      </c>
      <c r="F515" s="28">
        <v>5.058298451820001</v>
      </c>
    </row>
    <row r="516" spans="1:6" ht="12.75">
      <c r="A516" s="30" t="s">
        <v>0</v>
      </c>
      <c r="B516" s="30">
        <v>12</v>
      </c>
      <c r="C516" s="5">
        <v>1983</v>
      </c>
      <c r="D516" s="5">
        <v>8</v>
      </c>
      <c r="E516" s="28">
        <v>0.30190476384</v>
      </c>
      <c r="F516" s="28">
        <v>4.11619047498</v>
      </c>
    </row>
    <row r="517" spans="1:6" ht="12.75">
      <c r="A517" s="30" t="s">
        <v>0</v>
      </c>
      <c r="B517" s="30">
        <v>12</v>
      </c>
      <c r="C517" s="5">
        <v>1983</v>
      </c>
      <c r="D517" s="5">
        <v>9</v>
      </c>
      <c r="E517" s="28">
        <v>0.68685972273</v>
      </c>
      <c r="F517" s="28">
        <v>4.716774708659999</v>
      </c>
    </row>
    <row r="518" spans="1:6" ht="12.75">
      <c r="A518" s="30" t="s">
        <v>0</v>
      </c>
      <c r="B518" s="30">
        <v>12</v>
      </c>
      <c r="C518" s="5">
        <v>1983</v>
      </c>
      <c r="D518" s="5">
        <v>10</v>
      </c>
      <c r="E518" s="28">
        <v>0.90081448184</v>
      </c>
      <c r="F518" s="28">
        <v>6.2485067822400016</v>
      </c>
    </row>
    <row r="519" spans="1:6" ht="12.75">
      <c r="A519" s="30" t="s">
        <v>0</v>
      </c>
      <c r="B519" s="30">
        <v>12</v>
      </c>
      <c r="C519" s="5">
        <v>1983</v>
      </c>
      <c r="D519" s="5">
        <v>11</v>
      </c>
      <c r="E519" s="28">
        <v>0.1398811388</v>
      </c>
      <c r="F519" s="28">
        <v>5.1886143244000005</v>
      </c>
    </row>
    <row r="520" spans="1:6" ht="12.75">
      <c r="A520" s="30" t="s">
        <v>0</v>
      </c>
      <c r="B520" s="30">
        <v>12</v>
      </c>
      <c r="C520" s="5">
        <v>1983</v>
      </c>
      <c r="D520" s="5">
        <v>12</v>
      </c>
      <c r="E520" s="28">
        <v>0.18980188424</v>
      </c>
      <c r="F520" s="28">
        <v>4.912682310119999</v>
      </c>
    </row>
    <row r="521" spans="1:6" ht="12.75">
      <c r="A521" s="30" t="s">
        <v>0</v>
      </c>
      <c r="B521" s="30">
        <v>12</v>
      </c>
      <c r="C521" s="5">
        <v>1984</v>
      </c>
      <c r="D521" s="5">
        <v>1</v>
      </c>
      <c r="E521" s="28">
        <v>0.59650729632</v>
      </c>
      <c r="F521" s="28">
        <v>8.91890360595</v>
      </c>
    </row>
    <row r="522" spans="1:6" ht="12.75">
      <c r="A522" s="30" t="s">
        <v>0</v>
      </c>
      <c r="B522" s="30">
        <v>12</v>
      </c>
      <c r="C522" s="5">
        <v>1984</v>
      </c>
      <c r="D522" s="5">
        <v>2</v>
      </c>
      <c r="E522" s="28">
        <v>1.084308113</v>
      </c>
      <c r="F522" s="28">
        <v>7.9643967186</v>
      </c>
    </row>
    <row r="523" spans="1:6" ht="12.75">
      <c r="A523" s="30" t="s">
        <v>0</v>
      </c>
      <c r="B523" s="30">
        <v>12</v>
      </c>
      <c r="C523" s="5">
        <v>1984</v>
      </c>
      <c r="D523" s="5">
        <v>3</v>
      </c>
      <c r="E523" s="28">
        <v>0.73674284866</v>
      </c>
      <c r="F523" s="28">
        <v>11.766568368099998</v>
      </c>
    </row>
    <row r="524" spans="1:6" ht="12.75">
      <c r="A524" s="30" t="s">
        <v>0</v>
      </c>
      <c r="B524" s="30">
        <v>12</v>
      </c>
      <c r="C524" s="5">
        <v>1984</v>
      </c>
      <c r="D524" s="5">
        <v>4</v>
      </c>
      <c r="E524" s="28">
        <v>1.39611896944</v>
      </c>
      <c r="F524" s="28">
        <v>19.130002745880002</v>
      </c>
    </row>
    <row r="525" spans="1:6" ht="12.75">
      <c r="A525" s="30" t="s">
        <v>0</v>
      </c>
      <c r="B525" s="30">
        <v>12</v>
      </c>
      <c r="C525" s="5">
        <v>1984</v>
      </c>
      <c r="D525" s="5">
        <v>5</v>
      </c>
      <c r="E525" s="28">
        <v>1.67234548194</v>
      </c>
      <c r="F525" s="28">
        <v>21.35349117902</v>
      </c>
    </row>
    <row r="526" spans="1:6" ht="12.75">
      <c r="A526" s="30" t="s">
        <v>0</v>
      </c>
      <c r="B526" s="30">
        <v>12</v>
      </c>
      <c r="C526" s="5">
        <v>1984</v>
      </c>
      <c r="D526" s="5">
        <v>6</v>
      </c>
      <c r="E526" s="28">
        <v>1.52698019562</v>
      </c>
      <c r="F526" s="28">
        <v>14.069677441710002</v>
      </c>
    </row>
    <row r="527" spans="1:6" ht="12.75">
      <c r="A527" s="30" t="s">
        <v>0</v>
      </c>
      <c r="B527" s="30">
        <v>12</v>
      </c>
      <c r="C527" s="5">
        <v>1984</v>
      </c>
      <c r="D527" s="5">
        <v>7</v>
      </c>
      <c r="E527" s="28">
        <v>0.6763316336</v>
      </c>
      <c r="F527" s="28">
        <v>4.846892085</v>
      </c>
    </row>
    <row r="528" spans="1:6" ht="12.75">
      <c r="A528" s="30" t="s">
        <v>0</v>
      </c>
      <c r="B528" s="30">
        <v>12</v>
      </c>
      <c r="C528" s="5">
        <v>1984</v>
      </c>
      <c r="D528" s="5">
        <v>8</v>
      </c>
      <c r="E528" s="28">
        <v>0.61998864795</v>
      </c>
      <c r="F528" s="28">
        <v>4.36137343929</v>
      </c>
    </row>
    <row r="529" spans="1:6" ht="12.75">
      <c r="A529" s="30" t="s">
        <v>0</v>
      </c>
      <c r="B529" s="30">
        <v>12</v>
      </c>
      <c r="C529" s="5">
        <v>1984</v>
      </c>
      <c r="D529" s="5">
        <v>9</v>
      </c>
      <c r="E529" s="28">
        <v>0.54905964369</v>
      </c>
      <c r="F529" s="28">
        <v>3.8867087548800003</v>
      </c>
    </row>
    <row r="530" spans="1:6" ht="12.75">
      <c r="A530" s="30" t="s">
        <v>0</v>
      </c>
      <c r="B530" s="30">
        <v>12</v>
      </c>
      <c r="C530" s="5">
        <v>1984</v>
      </c>
      <c r="D530" s="5">
        <v>10</v>
      </c>
      <c r="E530" s="28">
        <v>0.30335415096</v>
      </c>
      <c r="F530" s="28">
        <v>5.855521854000001</v>
      </c>
    </row>
    <row r="531" spans="1:6" ht="12.75">
      <c r="A531" s="30" t="s">
        <v>0</v>
      </c>
      <c r="B531" s="30">
        <v>12</v>
      </c>
      <c r="C531" s="5">
        <v>1984</v>
      </c>
      <c r="D531" s="5">
        <v>11</v>
      </c>
      <c r="E531" s="28">
        <v>0.29954161224</v>
      </c>
      <c r="F531" s="28">
        <v>12.80111214684</v>
      </c>
    </row>
    <row r="532" spans="1:6" ht="12.75">
      <c r="A532" s="30" t="s">
        <v>0</v>
      </c>
      <c r="B532" s="30">
        <v>12</v>
      </c>
      <c r="C532" s="5">
        <v>1984</v>
      </c>
      <c r="D532" s="5">
        <v>12</v>
      </c>
      <c r="E532" s="28">
        <v>1.24888792745</v>
      </c>
      <c r="F532" s="28">
        <v>12.69147663476</v>
      </c>
    </row>
    <row r="533" spans="1:6" ht="12.75">
      <c r="A533" s="30" t="s">
        <v>0</v>
      </c>
      <c r="B533" s="30">
        <v>12</v>
      </c>
      <c r="C533" s="5">
        <v>1985</v>
      </c>
      <c r="D533" s="5">
        <v>1</v>
      </c>
      <c r="E533" s="28">
        <v>1.2771654324</v>
      </c>
      <c r="F533" s="28">
        <v>14.188364304399999</v>
      </c>
    </row>
    <row r="534" spans="1:6" ht="12.75">
      <c r="A534" s="30" t="s">
        <v>0</v>
      </c>
      <c r="B534" s="30">
        <v>12</v>
      </c>
      <c r="C534" s="5">
        <v>1985</v>
      </c>
      <c r="D534" s="5">
        <v>2</v>
      </c>
      <c r="E534" s="28">
        <v>1.25691726531</v>
      </c>
      <c r="F534" s="28">
        <v>15.149674186589998</v>
      </c>
    </row>
    <row r="535" spans="1:6" ht="12.75">
      <c r="A535" s="30" t="s">
        <v>0</v>
      </c>
      <c r="B535" s="30">
        <v>12</v>
      </c>
      <c r="C535" s="5">
        <v>1985</v>
      </c>
      <c r="D535" s="5">
        <v>3</v>
      </c>
      <c r="E535" s="28">
        <v>1.03439227866</v>
      </c>
      <c r="F535" s="28">
        <v>12.00788249544</v>
      </c>
    </row>
    <row r="536" spans="1:6" ht="12.75">
      <c r="A536" s="30" t="s">
        <v>0</v>
      </c>
      <c r="B536" s="30">
        <v>12</v>
      </c>
      <c r="C536" s="5">
        <v>1985</v>
      </c>
      <c r="D536" s="5">
        <v>4</v>
      </c>
      <c r="E536" s="28">
        <v>1.05531768335</v>
      </c>
      <c r="F536" s="28">
        <v>12.84794036365</v>
      </c>
    </row>
    <row r="537" spans="1:6" ht="12.75">
      <c r="A537" s="30" t="s">
        <v>0</v>
      </c>
      <c r="B537" s="30">
        <v>12</v>
      </c>
      <c r="C537" s="5">
        <v>1985</v>
      </c>
      <c r="D537" s="5">
        <v>5</v>
      </c>
      <c r="E537" s="28">
        <v>0.7027222986</v>
      </c>
      <c r="F537" s="28">
        <v>7.08158958066</v>
      </c>
    </row>
    <row r="538" spans="1:6" ht="12.75">
      <c r="A538" s="30" t="s">
        <v>0</v>
      </c>
      <c r="B538" s="30">
        <v>12</v>
      </c>
      <c r="C538" s="5">
        <v>1985</v>
      </c>
      <c r="D538" s="5">
        <v>6</v>
      </c>
      <c r="E538" s="28">
        <v>0.39960830656</v>
      </c>
      <c r="F538" s="28">
        <v>3.5485830477000007</v>
      </c>
    </row>
    <row r="539" spans="1:6" ht="12.75">
      <c r="A539" s="30" t="s">
        <v>0</v>
      </c>
      <c r="B539" s="30">
        <v>12</v>
      </c>
      <c r="C539" s="5">
        <v>1985</v>
      </c>
      <c r="D539" s="5">
        <v>7</v>
      </c>
      <c r="E539" s="28">
        <v>0.68460564276</v>
      </c>
      <c r="F539" s="28">
        <v>5.42636730028</v>
      </c>
    </row>
    <row r="540" spans="1:6" ht="12.75">
      <c r="A540" s="30" t="s">
        <v>0</v>
      </c>
      <c r="B540" s="30">
        <v>12</v>
      </c>
      <c r="C540" s="5">
        <v>1985</v>
      </c>
      <c r="D540" s="5">
        <v>8</v>
      </c>
      <c r="E540" s="28">
        <v>0.8162876463</v>
      </c>
      <c r="F540" s="28">
        <v>5.6351874603</v>
      </c>
    </row>
    <row r="541" spans="1:6" ht="12.75">
      <c r="A541" s="30" t="s">
        <v>0</v>
      </c>
      <c r="B541" s="30">
        <v>12</v>
      </c>
      <c r="C541" s="5">
        <v>1985</v>
      </c>
      <c r="D541" s="5">
        <v>9</v>
      </c>
      <c r="E541" s="28">
        <v>1.25248281452</v>
      </c>
      <c r="F541" s="28">
        <v>8.16065291608</v>
      </c>
    </row>
    <row r="542" spans="1:6" ht="12.75">
      <c r="A542" s="30" t="s">
        <v>0</v>
      </c>
      <c r="B542" s="30">
        <v>12</v>
      </c>
      <c r="C542" s="5">
        <v>1985</v>
      </c>
      <c r="D542" s="5">
        <v>10</v>
      </c>
      <c r="E542" s="28">
        <v>0.75437968874</v>
      </c>
      <c r="F542" s="28">
        <v>5.321015579139999</v>
      </c>
    </row>
    <row r="543" spans="1:6" ht="12.75">
      <c r="A543" s="30" t="s">
        <v>0</v>
      </c>
      <c r="B543" s="30">
        <v>12</v>
      </c>
      <c r="C543" s="5">
        <v>1985</v>
      </c>
      <c r="D543" s="5">
        <v>11</v>
      </c>
      <c r="E543" s="28">
        <v>0.11878928145</v>
      </c>
      <c r="F543" s="28">
        <v>3.13957988505</v>
      </c>
    </row>
    <row r="544" spans="1:6" ht="12.75">
      <c r="A544" s="30" t="s">
        <v>0</v>
      </c>
      <c r="B544" s="30">
        <v>12</v>
      </c>
      <c r="C544" s="5">
        <v>1985</v>
      </c>
      <c r="D544" s="5">
        <v>12</v>
      </c>
      <c r="E544" s="28">
        <v>0.16375926432</v>
      </c>
      <c r="F544" s="28">
        <v>4.7252854047</v>
      </c>
    </row>
    <row r="545" spans="1:6" ht="12.75">
      <c r="A545" s="30" t="s">
        <v>0</v>
      </c>
      <c r="B545" s="30">
        <v>12</v>
      </c>
      <c r="C545" s="5">
        <v>1986</v>
      </c>
      <c r="D545" s="5">
        <v>1</v>
      </c>
      <c r="E545" s="28">
        <v>0.37593680824</v>
      </c>
      <c r="F545" s="28">
        <v>6.826131816419999</v>
      </c>
    </row>
    <row r="546" spans="1:6" ht="12.75">
      <c r="A546" s="30" t="s">
        <v>0</v>
      </c>
      <c r="B546" s="30">
        <v>12</v>
      </c>
      <c r="C546" s="5">
        <v>1986</v>
      </c>
      <c r="D546" s="5">
        <v>2</v>
      </c>
      <c r="E546" s="28">
        <v>0.77483459196</v>
      </c>
      <c r="F546" s="28">
        <v>11.78952290604</v>
      </c>
    </row>
    <row r="547" spans="1:6" ht="12.75">
      <c r="A547" s="30" t="s">
        <v>0</v>
      </c>
      <c r="B547" s="30">
        <v>12</v>
      </c>
      <c r="C547" s="5">
        <v>1986</v>
      </c>
      <c r="D547" s="5">
        <v>3</v>
      </c>
      <c r="E547" s="28">
        <v>0.9955915145</v>
      </c>
      <c r="F547" s="28">
        <v>10.949493971279999</v>
      </c>
    </row>
    <row r="548" spans="1:6" ht="12.75">
      <c r="A548" s="30" t="s">
        <v>0</v>
      </c>
      <c r="B548" s="30">
        <v>12</v>
      </c>
      <c r="C548" s="5">
        <v>1986</v>
      </c>
      <c r="D548" s="5">
        <v>4</v>
      </c>
      <c r="E548" s="28">
        <v>0.93652564698</v>
      </c>
      <c r="F548" s="28">
        <v>13.2247168405</v>
      </c>
    </row>
    <row r="549" spans="1:6" ht="12.75">
      <c r="A549" s="30" t="s">
        <v>0</v>
      </c>
      <c r="B549" s="30">
        <v>12</v>
      </c>
      <c r="C549" s="5">
        <v>1986</v>
      </c>
      <c r="D549" s="5">
        <v>5</v>
      </c>
      <c r="E549" s="28">
        <v>0.75106212339</v>
      </c>
      <c r="F549" s="28">
        <v>12.2111243682</v>
      </c>
    </row>
    <row r="550" spans="1:6" ht="12.75">
      <c r="A550" s="30" t="s">
        <v>0</v>
      </c>
      <c r="B550" s="30">
        <v>12</v>
      </c>
      <c r="C550" s="5">
        <v>1986</v>
      </c>
      <c r="D550" s="5">
        <v>6</v>
      </c>
      <c r="E550" s="28">
        <v>0.37613256252</v>
      </c>
      <c r="F550" s="28">
        <v>4.1603931122299995</v>
      </c>
    </row>
    <row r="551" spans="1:6" ht="12.75">
      <c r="A551" s="30" t="s">
        <v>0</v>
      </c>
      <c r="B551" s="30">
        <v>12</v>
      </c>
      <c r="C551" s="5">
        <v>1986</v>
      </c>
      <c r="D551" s="5">
        <v>7</v>
      </c>
      <c r="E551" s="28">
        <v>0.54040502877</v>
      </c>
      <c r="F551" s="28">
        <v>5.147765850809999</v>
      </c>
    </row>
    <row r="552" spans="1:6" ht="12.75">
      <c r="A552" s="30" t="s">
        <v>0</v>
      </c>
      <c r="B552" s="30">
        <v>12</v>
      </c>
      <c r="C552" s="5">
        <v>1986</v>
      </c>
      <c r="D552" s="5">
        <v>8</v>
      </c>
      <c r="E552" s="28">
        <v>0.63536697243</v>
      </c>
      <c r="F552" s="28">
        <v>5.079798168839999</v>
      </c>
    </row>
    <row r="553" spans="1:6" ht="12.75">
      <c r="A553" s="30" t="s">
        <v>0</v>
      </c>
      <c r="B553" s="30">
        <v>12</v>
      </c>
      <c r="C553" s="5">
        <v>1986</v>
      </c>
      <c r="D553" s="5">
        <v>9</v>
      </c>
      <c r="E553" s="28">
        <v>0.41106849344</v>
      </c>
      <c r="F553" s="28">
        <v>7.006246572159999</v>
      </c>
    </row>
    <row r="554" spans="1:6" ht="12.75">
      <c r="A554" s="30" t="s">
        <v>0</v>
      </c>
      <c r="B554" s="30">
        <v>12</v>
      </c>
      <c r="C554" s="5">
        <v>1986</v>
      </c>
      <c r="D554" s="5">
        <v>10</v>
      </c>
      <c r="E554" s="28">
        <v>0.12461381025</v>
      </c>
      <c r="F554" s="28">
        <v>3.4402033144499997</v>
      </c>
    </row>
    <row r="555" spans="1:6" ht="12.75">
      <c r="A555" s="30" t="s">
        <v>0</v>
      </c>
      <c r="B555" s="30">
        <v>12</v>
      </c>
      <c r="C555" s="5">
        <v>1986</v>
      </c>
      <c r="D555" s="5">
        <v>11</v>
      </c>
      <c r="E555" s="28">
        <v>0.24244465239</v>
      </c>
      <c r="F555" s="28">
        <v>3.8508596340300003</v>
      </c>
    </row>
    <row r="556" spans="1:6" ht="12.75">
      <c r="A556" s="30" t="s">
        <v>0</v>
      </c>
      <c r="B556" s="30">
        <v>12</v>
      </c>
      <c r="C556" s="5">
        <v>1986</v>
      </c>
      <c r="D556" s="5">
        <v>12</v>
      </c>
      <c r="E556" s="28">
        <v>0.13232385679</v>
      </c>
      <c r="F556" s="28">
        <v>4.89934681228</v>
      </c>
    </row>
    <row r="557" spans="1:6" ht="12.75">
      <c r="A557" s="30" t="s">
        <v>0</v>
      </c>
      <c r="B557" s="30">
        <v>12</v>
      </c>
      <c r="C557" s="5">
        <v>1987</v>
      </c>
      <c r="D557" s="5">
        <v>1</v>
      </c>
      <c r="E557" s="28">
        <v>0.30555114084</v>
      </c>
      <c r="F557" s="28">
        <v>5.913523667699999</v>
      </c>
    </row>
    <row r="558" spans="1:6" ht="12.75">
      <c r="A558" s="30" t="s">
        <v>0</v>
      </c>
      <c r="B558" s="30">
        <v>12</v>
      </c>
      <c r="C558" s="5">
        <v>1987</v>
      </c>
      <c r="D558" s="5">
        <v>2</v>
      </c>
      <c r="E558" s="28">
        <v>0.7858459098</v>
      </c>
      <c r="F558" s="28">
        <v>12.325223109989999</v>
      </c>
    </row>
    <row r="559" spans="1:6" ht="12.75">
      <c r="A559" s="30" t="s">
        <v>0</v>
      </c>
      <c r="B559" s="30">
        <v>12</v>
      </c>
      <c r="C559" s="5">
        <v>1987</v>
      </c>
      <c r="D559" s="5">
        <v>3</v>
      </c>
      <c r="E559" s="28">
        <v>1.117139709</v>
      </c>
      <c r="F559" s="28">
        <v>9.96229772025</v>
      </c>
    </row>
    <row r="560" spans="1:6" ht="12.75">
      <c r="A560" s="30" t="s">
        <v>0</v>
      </c>
      <c r="B560" s="30">
        <v>12</v>
      </c>
      <c r="C560" s="5">
        <v>1987</v>
      </c>
      <c r="D560" s="5">
        <v>4</v>
      </c>
      <c r="E560" s="28">
        <v>0.68483370373</v>
      </c>
      <c r="F560" s="28">
        <v>11.27646476429</v>
      </c>
    </row>
    <row r="561" spans="1:6" ht="12.75">
      <c r="A561" s="30" t="s">
        <v>0</v>
      </c>
      <c r="B561" s="30">
        <v>12</v>
      </c>
      <c r="C561" s="5">
        <v>1987</v>
      </c>
      <c r="D561" s="5">
        <v>5</v>
      </c>
      <c r="E561" s="28">
        <v>0.42893019032</v>
      </c>
      <c r="F561" s="28">
        <v>6.286106332959999</v>
      </c>
    </row>
    <row r="562" spans="1:6" ht="12.75">
      <c r="A562" s="30" t="s">
        <v>0</v>
      </c>
      <c r="B562" s="30">
        <v>12</v>
      </c>
      <c r="C562" s="5">
        <v>1987</v>
      </c>
      <c r="D562" s="5">
        <v>6</v>
      </c>
      <c r="E562" s="28">
        <v>0.3271796416</v>
      </c>
      <c r="F562" s="28">
        <v>4.45436531008</v>
      </c>
    </row>
    <row r="563" spans="1:6" ht="12.75">
      <c r="A563" s="30" t="s">
        <v>0</v>
      </c>
      <c r="B563" s="30">
        <v>12</v>
      </c>
      <c r="C563" s="5">
        <v>1987</v>
      </c>
      <c r="D563" s="5">
        <v>7</v>
      </c>
      <c r="E563" s="28">
        <v>0.20583665973</v>
      </c>
      <c r="F563" s="28">
        <v>3.4916794567199996</v>
      </c>
    </row>
    <row r="564" spans="1:6" ht="12.75">
      <c r="A564" s="30" t="s">
        <v>0</v>
      </c>
      <c r="B564" s="30">
        <v>12</v>
      </c>
      <c r="C564" s="5">
        <v>1987</v>
      </c>
      <c r="D564" s="5">
        <v>8</v>
      </c>
      <c r="E564" s="28">
        <v>0.422724843</v>
      </c>
      <c r="F564" s="28">
        <v>2.7268210132799995</v>
      </c>
    </row>
    <row r="565" spans="1:6" ht="12.75">
      <c r="A565" s="30" t="s">
        <v>0</v>
      </c>
      <c r="B565" s="30">
        <v>12</v>
      </c>
      <c r="C565" s="5">
        <v>1987</v>
      </c>
      <c r="D565" s="5">
        <v>9</v>
      </c>
      <c r="E565" s="28">
        <v>0.19865260971</v>
      </c>
      <c r="F565" s="28">
        <v>2.5938930348900002</v>
      </c>
    </row>
    <row r="566" spans="1:6" ht="12.75">
      <c r="A566" s="30" t="s">
        <v>0</v>
      </c>
      <c r="B566" s="30">
        <v>12</v>
      </c>
      <c r="C566" s="5">
        <v>1987</v>
      </c>
      <c r="D566" s="5">
        <v>10</v>
      </c>
      <c r="E566" s="28">
        <v>0.07784528583</v>
      </c>
      <c r="F566" s="28">
        <v>2.48307575571</v>
      </c>
    </row>
    <row r="567" spans="1:6" ht="12.75">
      <c r="A567" s="30" t="s">
        <v>0</v>
      </c>
      <c r="B567" s="30">
        <v>12</v>
      </c>
      <c r="C567" s="5">
        <v>1987</v>
      </c>
      <c r="D567" s="5">
        <v>11</v>
      </c>
      <c r="E567" s="28">
        <v>0.16003450806</v>
      </c>
      <c r="F567" s="28">
        <v>3.69759731789</v>
      </c>
    </row>
    <row r="568" spans="1:6" ht="12.75">
      <c r="A568" s="30" t="s">
        <v>0</v>
      </c>
      <c r="B568" s="30">
        <v>12</v>
      </c>
      <c r="C568" s="5">
        <v>1987</v>
      </c>
      <c r="D568" s="5">
        <v>12</v>
      </c>
      <c r="E568" s="28">
        <v>0.22968212715</v>
      </c>
      <c r="F568" s="28">
        <v>9.43141898475</v>
      </c>
    </row>
    <row r="569" spans="1:6" ht="12.75">
      <c r="A569" s="30" t="s">
        <v>0</v>
      </c>
      <c r="B569" s="30">
        <v>12</v>
      </c>
      <c r="C569" s="5">
        <v>1988</v>
      </c>
      <c r="D569" s="5">
        <v>1</v>
      </c>
      <c r="E569" s="28">
        <v>0.4861299425</v>
      </c>
      <c r="F569" s="28">
        <v>10.709436347750001</v>
      </c>
    </row>
    <row r="570" spans="1:6" ht="12.75">
      <c r="A570" s="30" t="s">
        <v>0</v>
      </c>
      <c r="B570" s="30">
        <v>12</v>
      </c>
      <c r="C570" s="5">
        <v>1988</v>
      </c>
      <c r="D570" s="5">
        <v>2</v>
      </c>
      <c r="E570" s="28">
        <v>1.1476385016</v>
      </c>
      <c r="F570" s="28">
        <v>9.03057360288</v>
      </c>
    </row>
    <row r="571" spans="1:6" ht="12.75">
      <c r="A571" s="30" t="s">
        <v>0</v>
      </c>
      <c r="B571" s="30">
        <v>12</v>
      </c>
      <c r="C571" s="5">
        <v>1988</v>
      </c>
      <c r="D571" s="5">
        <v>3</v>
      </c>
      <c r="E571" s="28">
        <v>0.53686841568</v>
      </c>
      <c r="F571" s="28">
        <v>4.038010300559999</v>
      </c>
    </row>
    <row r="572" spans="1:6" ht="12.75">
      <c r="A572" s="30" t="s">
        <v>0</v>
      </c>
      <c r="B572" s="30">
        <v>12</v>
      </c>
      <c r="C572" s="5">
        <v>1988</v>
      </c>
      <c r="D572" s="5">
        <v>4</v>
      </c>
      <c r="E572" s="28">
        <v>0.63059109992</v>
      </c>
      <c r="F572" s="28">
        <v>12.732764033759999</v>
      </c>
    </row>
    <row r="573" spans="1:6" ht="12.75">
      <c r="A573" s="30" t="s">
        <v>0</v>
      </c>
      <c r="B573" s="30">
        <v>12</v>
      </c>
      <c r="C573" s="5">
        <v>1988</v>
      </c>
      <c r="D573" s="5">
        <v>5</v>
      </c>
      <c r="E573" s="28">
        <v>0.780986745</v>
      </c>
      <c r="F573" s="28">
        <v>11.817602877959999</v>
      </c>
    </row>
    <row r="574" spans="1:6" ht="12.75">
      <c r="A574" s="30" t="s">
        <v>0</v>
      </c>
      <c r="B574" s="30">
        <v>12</v>
      </c>
      <c r="C574" s="5">
        <v>1988</v>
      </c>
      <c r="D574" s="5">
        <v>6</v>
      </c>
      <c r="E574" s="28">
        <v>0.35689872232</v>
      </c>
      <c r="F574" s="28">
        <v>7.187713329639999</v>
      </c>
    </row>
    <row r="575" spans="1:6" ht="12.75">
      <c r="A575" s="30" t="s">
        <v>0</v>
      </c>
      <c r="B575" s="30">
        <v>12</v>
      </c>
      <c r="C575" s="5">
        <v>1988</v>
      </c>
      <c r="D575" s="5">
        <v>7</v>
      </c>
      <c r="E575" s="28">
        <v>0.76051082368</v>
      </c>
      <c r="F575" s="28">
        <v>6.49999093712</v>
      </c>
    </row>
    <row r="576" spans="1:6" ht="12.75">
      <c r="A576" s="30" t="s">
        <v>0</v>
      </c>
      <c r="B576" s="30">
        <v>12</v>
      </c>
      <c r="C576" s="5">
        <v>1988</v>
      </c>
      <c r="D576" s="5">
        <v>8</v>
      </c>
      <c r="E576" s="28">
        <v>0.31841584256</v>
      </c>
      <c r="F576" s="28">
        <v>2.29504950664</v>
      </c>
    </row>
    <row r="577" spans="1:6" ht="12.75">
      <c r="A577" s="30" t="s">
        <v>0</v>
      </c>
      <c r="B577" s="30">
        <v>12</v>
      </c>
      <c r="C577" s="5">
        <v>1988</v>
      </c>
      <c r="D577" s="5">
        <v>9</v>
      </c>
      <c r="E577" s="28">
        <v>0.3150543484</v>
      </c>
      <c r="F577" s="28">
        <v>2.1754891312</v>
      </c>
    </row>
    <row r="578" spans="1:6" ht="12.75">
      <c r="A578" s="30" t="s">
        <v>0</v>
      </c>
      <c r="B578" s="30">
        <v>12</v>
      </c>
      <c r="C578" s="5">
        <v>1988</v>
      </c>
      <c r="D578" s="5">
        <v>10</v>
      </c>
      <c r="E578" s="28">
        <v>0.10277995275</v>
      </c>
      <c r="F578" s="28">
        <v>2.24207126325</v>
      </c>
    </row>
    <row r="579" spans="1:6" ht="12.75">
      <c r="A579" s="30" t="s">
        <v>0</v>
      </c>
      <c r="B579" s="30">
        <v>12</v>
      </c>
      <c r="C579" s="5">
        <v>1988</v>
      </c>
      <c r="D579" s="5">
        <v>11</v>
      </c>
      <c r="E579" s="28">
        <v>0.136559412</v>
      </c>
      <c r="F579" s="28">
        <v>2.1894096774</v>
      </c>
    </row>
    <row r="580" spans="1:6" ht="12.75">
      <c r="A580" s="30" t="s">
        <v>0</v>
      </c>
      <c r="B580" s="30">
        <v>12</v>
      </c>
      <c r="C580" s="5">
        <v>1988</v>
      </c>
      <c r="D580" s="5">
        <v>12</v>
      </c>
      <c r="E580" s="28">
        <v>0.31286370567</v>
      </c>
      <c r="F580" s="28">
        <v>2.24566615615</v>
      </c>
    </row>
    <row r="581" spans="1:6" ht="12.75">
      <c r="A581" s="30" t="s">
        <v>0</v>
      </c>
      <c r="B581" s="30">
        <v>12</v>
      </c>
      <c r="C581" s="5">
        <v>1989</v>
      </c>
      <c r="D581" s="5">
        <v>1</v>
      </c>
      <c r="E581" s="28">
        <v>0.1386533664</v>
      </c>
      <c r="F581" s="28">
        <v>1.1890274303999997</v>
      </c>
    </row>
    <row r="582" spans="1:6" ht="12.75">
      <c r="A582" s="30" t="s">
        <v>0</v>
      </c>
      <c r="B582" s="30">
        <v>12</v>
      </c>
      <c r="C582" s="5">
        <v>1989</v>
      </c>
      <c r="D582" s="5">
        <v>2</v>
      </c>
      <c r="E582" s="28">
        <v>0.1678982448</v>
      </c>
      <c r="F582" s="28">
        <v>6.5860084752</v>
      </c>
    </row>
    <row r="583" spans="1:6" ht="12.75">
      <c r="A583" s="30" t="s">
        <v>0</v>
      </c>
      <c r="B583" s="30">
        <v>12</v>
      </c>
      <c r="C583" s="5">
        <v>1989</v>
      </c>
      <c r="D583" s="5">
        <v>3</v>
      </c>
      <c r="E583" s="28">
        <v>0.19899999964</v>
      </c>
      <c r="F583" s="28">
        <v>2.21399999976</v>
      </c>
    </row>
    <row r="584" spans="1:6" ht="12.75">
      <c r="A584" s="30" t="s">
        <v>0</v>
      </c>
      <c r="B584" s="30">
        <v>12</v>
      </c>
      <c r="C584" s="5">
        <v>1989</v>
      </c>
      <c r="D584" s="5">
        <v>4</v>
      </c>
      <c r="E584" s="28">
        <v>0.3449088394</v>
      </c>
      <c r="F584" s="28">
        <v>11.32000790875</v>
      </c>
    </row>
    <row r="585" spans="1:6" ht="12.75">
      <c r="A585" s="30" t="s">
        <v>0</v>
      </c>
      <c r="B585" s="30">
        <v>12</v>
      </c>
      <c r="C585" s="5">
        <v>1989</v>
      </c>
      <c r="D585" s="5">
        <v>5</v>
      </c>
      <c r="E585" s="28">
        <v>0.16470392224</v>
      </c>
      <c r="F585" s="28">
        <v>4.8260420449999994</v>
      </c>
    </row>
    <row r="586" spans="1:6" ht="12.75">
      <c r="A586" s="30" t="s">
        <v>0</v>
      </c>
      <c r="B586" s="30">
        <v>12</v>
      </c>
      <c r="C586" s="5">
        <v>1989</v>
      </c>
      <c r="D586" s="5">
        <v>6</v>
      </c>
      <c r="E586" s="28">
        <v>0.4725273728</v>
      </c>
      <c r="F586" s="28">
        <v>4.442958656640001</v>
      </c>
    </row>
    <row r="587" spans="1:6" ht="12.75">
      <c r="A587" s="30" t="s">
        <v>0</v>
      </c>
      <c r="B587" s="30">
        <v>12</v>
      </c>
      <c r="C587" s="5">
        <v>1989</v>
      </c>
      <c r="D587" s="5">
        <v>7</v>
      </c>
      <c r="E587" s="28">
        <v>0.21540675562</v>
      </c>
      <c r="F587" s="28">
        <v>2.1527929502800003</v>
      </c>
    </row>
    <row r="588" spans="1:6" ht="12.75">
      <c r="A588" s="30" t="s">
        <v>0</v>
      </c>
      <c r="B588" s="30">
        <v>12</v>
      </c>
      <c r="C588" s="5">
        <v>1989</v>
      </c>
      <c r="D588" s="5">
        <v>8</v>
      </c>
      <c r="E588" s="28">
        <v>0.31305838304</v>
      </c>
      <c r="F588" s="28">
        <v>2.0554900912</v>
      </c>
    </row>
    <row r="589" spans="1:6" ht="12.75">
      <c r="A589" s="30" t="s">
        <v>0</v>
      </c>
      <c r="B589" s="30">
        <v>12</v>
      </c>
      <c r="C589" s="5">
        <v>1989</v>
      </c>
      <c r="D589" s="5">
        <v>9</v>
      </c>
      <c r="E589" s="28">
        <v>0.079327521</v>
      </c>
      <c r="F589" s="28">
        <v>1.95359277568</v>
      </c>
    </row>
    <row r="590" spans="1:6" ht="12.75">
      <c r="A590" s="30" t="s">
        <v>0</v>
      </c>
      <c r="B590" s="30">
        <v>12</v>
      </c>
      <c r="C590" s="5">
        <v>1989</v>
      </c>
      <c r="D590" s="5">
        <v>10</v>
      </c>
      <c r="E590" s="28">
        <v>0.25516834</v>
      </c>
      <c r="F590" s="28">
        <v>1.9799173039999998</v>
      </c>
    </row>
    <row r="591" spans="1:6" ht="12.75">
      <c r="A591" s="30" t="s">
        <v>0</v>
      </c>
      <c r="B591" s="30">
        <v>12</v>
      </c>
      <c r="C591" s="5">
        <v>1989</v>
      </c>
      <c r="D591" s="5">
        <v>11</v>
      </c>
      <c r="E591" s="28">
        <v>0.05294394375</v>
      </c>
      <c r="F591" s="28">
        <v>3.745424595</v>
      </c>
    </row>
    <row r="592" spans="1:6" ht="12.75">
      <c r="A592" s="30" t="s">
        <v>0</v>
      </c>
      <c r="B592" s="30">
        <v>12</v>
      </c>
      <c r="C592" s="5">
        <v>1989</v>
      </c>
      <c r="D592" s="5">
        <v>12</v>
      </c>
      <c r="E592" s="28">
        <v>0.66689945275</v>
      </c>
      <c r="F592" s="28">
        <v>13.930446234809999</v>
      </c>
    </row>
    <row r="593" spans="1:6" ht="12.75">
      <c r="A593" s="30" t="s">
        <v>0</v>
      </c>
      <c r="B593" s="30">
        <v>12</v>
      </c>
      <c r="C593" s="5">
        <v>1990</v>
      </c>
      <c r="D593" s="5">
        <v>1</v>
      </c>
      <c r="E593" s="28">
        <v>0.6142044895</v>
      </c>
      <c r="F593" s="28">
        <v>5.641552324299999</v>
      </c>
    </row>
    <row r="594" spans="1:6" ht="12.75">
      <c r="A594" s="30" t="s">
        <v>0</v>
      </c>
      <c r="B594" s="30">
        <v>12</v>
      </c>
      <c r="C594" s="5">
        <v>1990</v>
      </c>
      <c r="D594" s="5">
        <v>2</v>
      </c>
      <c r="E594" s="28">
        <v>0.81360473536</v>
      </c>
      <c r="F594" s="28">
        <v>5.37638804544</v>
      </c>
    </row>
    <row r="595" spans="1:6" ht="12.75">
      <c r="A595" s="30" t="s">
        <v>0</v>
      </c>
      <c r="B595" s="30">
        <v>12</v>
      </c>
      <c r="C595" s="5">
        <v>1990</v>
      </c>
      <c r="D595" s="5">
        <v>3</v>
      </c>
      <c r="E595" s="28">
        <v>0.5213648832</v>
      </c>
      <c r="F595" s="28">
        <v>3.3189937771199998</v>
      </c>
    </row>
    <row r="596" spans="1:6" ht="12.75">
      <c r="A596" s="30" t="s">
        <v>0</v>
      </c>
      <c r="B596" s="30">
        <v>12</v>
      </c>
      <c r="C596" s="5">
        <v>1990</v>
      </c>
      <c r="D596" s="5">
        <v>4</v>
      </c>
      <c r="E596" s="28">
        <v>0.2327789541</v>
      </c>
      <c r="F596" s="28">
        <v>3.9716357816100003</v>
      </c>
    </row>
    <row r="597" spans="1:6" ht="12.75">
      <c r="A597" s="30" t="s">
        <v>0</v>
      </c>
      <c r="B597" s="30">
        <v>12</v>
      </c>
      <c r="C597" s="5">
        <v>1990</v>
      </c>
      <c r="D597" s="5">
        <v>5</v>
      </c>
      <c r="E597" s="28">
        <v>0.23617489161</v>
      </c>
      <c r="F597" s="28">
        <v>3.2916505747700002</v>
      </c>
    </row>
    <row r="598" spans="1:6" ht="12.75">
      <c r="A598" s="30" t="s">
        <v>0</v>
      </c>
      <c r="B598" s="30">
        <v>12</v>
      </c>
      <c r="C598" s="5">
        <v>1990</v>
      </c>
      <c r="D598" s="5">
        <v>6</v>
      </c>
      <c r="E598" s="28">
        <v>0.1396442883</v>
      </c>
      <c r="F598" s="28">
        <v>1.8589870407900002</v>
      </c>
    </row>
    <row r="599" spans="1:6" ht="12.75">
      <c r="A599" s="30" t="s">
        <v>0</v>
      </c>
      <c r="B599" s="30">
        <v>12</v>
      </c>
      <c r="C599" s="5">
        <v>1990</v>
      </c>
      <c r="D599" s="5">
        <v>7</v>
      </c>
      <c r="E599" s="28">
        <v>0.2004373173</v>
      </c>
      <c r="F599" s="28">
        <v>1.6339650162000003</v>
      </c>
    </row>
    <row r="600" spans="1:6" ht="12.75">
      <c r="A600" s="30" t="s">
        <v>0</v>
      </c>
      <c r="B600" s="30">
        <v>12</v>
      </c>
      <c r="C600" s="5">
        <v>1990</v>
      </c>
      <c r="D600" s="5">
        <v>8</v>
      </c>
      <c r="E600" s="28">
        <v>0.11762484331</v>
      </c>
      <c r="F600" s="28">
        <v>1.68050561718</v>
      </c>
    </row>
    <row r="601" spans="1:6" ht="12.75">
      <c r="A601" s="30" t="s">
        <v>0</v>
      </c>
      <c r="B601" s="30">
        <v>12</v>
      </c>
      <c r="C601" s="5">
        <v>1990</v>
      </c>
      <c r="D601" s="5">
        <v>9</v>
      </c>
      <c r="E601" s="28">
        <v>0.10618339113</v>
      </c>
      <c r="F601" s="28">
        <v>1.58174740551</v>
      </c>
    </row>
    <row r="602" spans="1:6" ht="12.75">
      <c r="A602" s="30" t="s">
        <v>0</v>
      </c>
      <c r="B602" s="30">
        <v>12</v>
      </c>
      <c r="C602" s="5">
        <v>1990</v>
      </c>
      <c r="D602" s="5">
        <v>10</v>
      </c>
      <c r="E602" s="28">
        <v>0.04244522267</v>
      </c>
      <c r="F602" s="28">
        <v>1.6666545624799998</v>
      </c>
    </row>
    <row r="603" spans="1:6" ht="12.75">
      <c r="A603" s="30" t="s">
        <v>0</v>
      </c>
      <c r="B603" s="30">
        <v>12</v>
      </c>
      <c r="C603" s="5">
        <v>1990</v>
      </c>
      <c r="D603" s="5">
        <v>11</v>
      </c>
      <c r="E603" s="28">
        <v>0.08036624536</v>
      </c>
      <c r="F603" s="28">
        <v>2.3136273474399998</v>
      </c>
    </row>
    <row r="604" spans="1:6" ht="12.75">
      <c r="A604" s="30" t="s">
        <v>0</v>
      </c>
      <c r="B604" s="30">
        <v>12</v>
      </c>
      <c r="C604" s="5">
        <v>1990</v>
      </c>
      <c r="D604" s="5">
        <v>12</v>
      </c>
      <c r="E604" s="28">
        <v>0.2828890593</v>
      </c>
      <c r="F604" s="28">
        <v>7.628008621500001</v>
      </c>
    </row>
    <row r="605" spans="1:6" ht="12.75">
      <c r="A605" s="30" t="s">
        <v>0</v>
      </c>
      <c r="B605" s="30">
        <v>12</v>
      </c>
      <c r="C605" s="5">
        <v>1991</v>
      </c>
      <c r="D605" s="5">
        <v>1</v>
      </c>
      <c r="E605" s="28">
        <v>0.3298317204</v>
      </c>
      <c r="F605" s="28">
        <v>5.854013257679999</v>
      </c>
    </row>
    <row r="606" spans="1:6" ht="12.75">
      <c r="A606" s="30" t="s">
        <v>0</v>
      </c>
      <c r="B606" s="30">
        <v>12</v>
      </c>
      <c r="C606" s="5">
        <v>1991</v>
      </c>
      <c r="D606" s="5">
        <v>2</v>
      </c>
      <c r="E606" s="28">
        <v>0.6378927884</v>
      </c>
      <c r="F606" s="28">
        <v>11.847008883499997</v>
      </c>
    </row>
    <row r="607" spans="1:6" ht="12.75">
      <c r="A607" s="30" t="s">
        <v>0</v>
      </c>
      <c r="B607" s="30">
        <v>12</v>
      </c>
      <c r="C607" s="5">
        <v>1991</v>
      </c>
      <c r="D607" s="5">
        <v>3</v>
      </c>
      <c r="E607" s="28">
        <v>1.2091854428</v>
      </c>
      <c r="F607" s="28">
        <v>32.5069857126</v>
      </c>
    </row>
    <row r="608" spans="1:6" ht="12.75">
      <c r="A608" s="30" t="s">
        <v>0</v>
      </c>
      <c r="B608" s="30">
        <v>12</v>
      </c>
      <c r="C608" s="5">
        <v>1991</v>
      </c>
      <c r="D608" s="5">
        <v>4</v>
      </c>
      <c r="E608" s="28">
        <v>1.34381054976</v>
      </c>
      <c r="F608" s="28">
        <v>21.172015257119995</v>
      </c>
    </row>
    <row r="609" spans="1:6" ht="12.75">
      <c r="A609" s="30" t="s">
        <v>0</v>
      </c>
      <c r="B609" s="30">
        <v>12</v>
      </c>
      <c r="C609" s="5">
        <v>1991</v>
      </c>
      <c r="D609" s="5">
        <v>5</v>
      </c>
      <c r="E609" s="28">
        <v>1.00862781064</v>
      </c>
      <c r="F609" s="28">
        <v>10.761029136600001</v>
      </c>
    </row>
    <row r="610" spans="1:6" ht="12.75">
      <c r="A610" s="30" t="s">
        <v>0</v>
      </c>
      <c r="B610" s="30">
        <v>12</v>
      </c>
      <c r="C610" s="5">
        <v>1991</v>
      </c>
      <c r="D610" s="5">
        <v>6</v>
      </c>
      <c r="E610" s="28">
        <v>0.6229185696</v>
      </c>
      <c r="F610" s="28">
        <v>7.601006416499999</v>
      </c>
    </row>
    <row r="611" spans="1:6" ht="12.75">
      <c r="A611" s="30" t="s">
        <v>0</v>
      </c>
      <c r="B611" s="30">
        <v>12</v>
      </c>
      <c r="C611" s="5">
        <v>1991</v>
      </c>
      <c r="D611" s="5">
        <v>7</v>
      </c>
      <c r="E611" s="28">
        <v>0.39890246894</v>
      </c>
      <c r="F611" s="28">
        <v>4.0590075751</v>
      </c>
    </row>
    <row r="612" spans="1:6" ht="12.75">
      <c r="A612" s="30" t="s">
        <v>0</v>
      </c>
      <c r="B612" s="30">
        <v>12</v>
      </c>
      <c r="C612" s="5">
        <v>1991</v>
      </c>
      <c r="D612" s="5">
        <v>8</v>
      </c>
      <c r="E612" s="28">
        <v>0.29812795263</v>
      </c>
      <c r="F612" s="28">
        <v>2.30699012694</v>
      </c>
    </row>
    <row r="613" spans="1:6" ht="12.75">
      <c r="A613" s="30" t="s">
        <v>0</v>
      </c>
      <c r="B613" s="30">
        <v>12</v>
      </c>
      <c r="C613" s="5">
        <v>1991</v>
      </c>
      <c r="D613" s="5">
        <v>9</v>
      </c>
      <c r="E613" s="28">
        <v>0.2532362284</v>
      </c>
      <c r="F613" s="28">
        <v>5.33998133264</v>
      </c>
    </row>
    <row r="614" spans="1:6" ht="12.75">
      <c r="A614" s="30" t="s">
        <v>0</v>
      </c>
      <c r="B614" s="30">
        <v>12</v>
      </c>
      <c r="C614" s="5">
        <v>1991</v>
      </c>
      <c r="D614" s="5">
        <v>10</v>
      </c>
      <c r="E614" s="28">
        <v>0.0759822558</v>
      </c>
      <c r="F614" s="28">
        <v>1.6440747790499999</v>
      </c>
    </row>
    <row r="615" spans="1:6" ht="12.75">
      <c r="A615" s="30" t="s">
        <v>0</v>
      </c>
      <c r="B615" s="30">
        <v>12</v>
      </c>
      <c r="C615" s="5">
        <v>1991</v>
      </c>
      <c r="D615" s="5">
        <v>11</v>
      </c>
      <c r="E615" s="28">
        <v>0.07304285</v>
      </c>
      <c r="F615" s="28">
        <v>1.994214428</v>
      </c>
    </row>
    <row r="616" spans="1:6" ht="12.75">
      <c r="A616" s="30" t="s">
        <v>0</v>
      </c>
      <c r="B616" s="30">
        <v>12</v>
      </c>
      <c r="C616" s="5">
        <v>1991</v>
      </c>
      <c r="D616" s="5">
        <v>12</v>
      </c>
      <c r="E616" s="28">
        <v>0.23192554511</v>
      </c>
      <c r="F616" s="28">
        <v>2.01175866766</v>
      </c>
    </row>
    <row r="617" spans="1:6" ht="12.75">
      <c r="A617" s="30" t="s">
        <v>0</v>
      </c>
      <c r="B617" s="30">
        <v>12</v>
      </c>
      <c r="C617" s="5">
        <v>1992</v>
      </c>
      <c r="D617" s="5">
        <v>1</v>
      </c>
      <c r="E617" s="28">
        <v>0.1757586705</v>
      </c>
      <c r="F617" s="28">
        <v>1.7360910402499998</v>
      </c>
    </row>
    <row r="618" spans="1:6" ht="12.75">
      <c r="A618" s="30" t="s">
        <v>0</v>
      </c>
      <c r="B618" s="30">
        <v>12</v>
      </c>
      <c r="C618" s="5">
        <v>1992</v>
      </c>
      <c r="D618" s="5">
        <v>2</v>
      </c>
      <c r="E618" s="28">
        <v>0.12265625</v>
      </c>
      <c r="F618" s="28">
        <v>1.56080078125</v>
      </c>
    </row>
    <row r="619" spans="1:6" ht="12.75">
      <c r="A619" s="30" t="s">
        <v>0</v>
      </c>
      <c r="B619" s="30">
        <v>12</v>
      </c>
      <c r="C619" s="5">
        <v>1992</v>
      </c>
      <c r="D619" s="5">
        <v>3</v>
      </c>
      <c r="E619" s="28">
        <v>0.11157534316</v>
      </c>
      <c r="F619" s="28">
        <v>1.80114481754</v>
      </c>
    </row>
    <row r="620" spans="1:6" ht="12.75">
      <c r="A620" s="30" t="s">
        <v>0</v>
      </c>
      <c r="B620" s="30">
        <v>12</v>
      </c>
      <c r="C620" s="5">
        <v>1992</v>
      </c>
      <c r="D620" s="5">
        <v>4</v>
      </c>
      <c r="E620" s="28">
        <v>0.1229097614</v>
      </c>
      <c r="F620" s="28">
        <v>2.83041129664</v>
      </c>
    </row>
    <row r="621" spans="1:6" ht="12.75">
      <c r="A621" s="30" t="s">
        <v>0</v>
      </c>
      <c r="B621" s="30">
        <v>12</v>
      </c>
      <c r="C621" s="5">
        <v>1992</v>
      </c>
      <c r="D621" s="5">
        <v>5</v>
      </c>
      <c r="E621" s="28">
        <v>0.05496928836</v>
      </c>
      <c r="F621" s="28">
        <v>2.27579852772</v>
      </c>
    </row>
    <row r="622" spans="1:6" ht="12.75">
      <c r="A622" s="30" t="s">
        <v>0</v>
      </c>
      <c r="B622" s="30">
        <v>12</v>
      </c>
      <c r="C622" s="5">
        <v>1992</v>
      </c>
      <c r="D622" s="5">
        <v>6</v>
      </c>
      <c r="E622" s="28">
        <v>0.08936871906</v>
      </c>
      <c r="F622" s="28">
        <v>3.38238562947</v>
      </c>
    </row>
    <row r="623" spans="1:6" ht="12.75">
      <c r="A623" s="30" t="s">
        <v>0</v>
      </c>
      <c r="B623" s="30">
        <v>12</v>
      </c>
      <c r="C623" s="5">
        <v>1992</v>
      </c>
      <c r="D623" s="5">
        <v>7</v>
      </c>
      <c r="E623" s="28">
        <v>0.13720612096</v>
      </c>
      <c r="F623" s="28">
        <v>1.82921523744</v>
      </c>
    </row>
    <row r="624" spans="1:6" ht="12.75">
      <c r="A624" s="30" t="s">
        <v>0</v>
      </c>
      <c r="B624" s="30">
        <v>12</v>
      </c>
      <c r="C624" s="5">
        <v>1992</v>
      </c>
      <c r="D624" s="5">
        <v>8</v>
      </c>
      <c r="E624" s="28">
        <v>0.07824368805</v>
      </c>
      <c r="F624" s="28">
        <v>1.64384193105</v>
      </c>
    </row>
    <row r="625" spans="1:6" ht="12.75">
      <c r="A625" s="30" t="s">
        <v>0</v>
      </c>
      <c r="B625" s="30">
        <v>12</v>
      </c>
      <c r="C625" s="5">
        <v>1992</v>
      </c>
      <c r="D625" s="5">
        <v>9</v>
      </c>
      <c r="E625" s="28">
        <v>0.1150289024</v>
      </c>
      <c r="F625" s="28">
        <v>1.5907514448</v>
      </c>
    </row>
    <row r="626" spans="1:6" ht="12.75">
      <c r="A626" s="30" t="s">
        <v>0</v>
      </c>
      <c r="B626" s="30">
        <v>12</v>
      </c>
      <c r="C626" s="5">
        <v>1992</v>
      </c>
      <c r="D626" s="5">
        <v>10</v>
      </c>
      <c r="E626" s="28">
        <v>0.1020785598</v>
      </c>
      <c r="F626" s="28">
        <v>3.7691734827600003</v>
      </c>
    </row>
    <row r="627" spans="1:6" ht="12.75">
      <c r="A627" s="30" t="s">
        <v>0</v>
      </c>
      <c r="B627" s="30">
        <v>12</v>
      </c>
      <c r="C627" s="5">
        <v>1992</v>
      </c>
      <c r="D627" s="5">
        <v>11</v>
      </c>
      <c r="E627" s="28">
        <v>0.68391638172</v>
      </c>
      <c r="F627" s="28">
        <v>5.856323205120001</v>
      </c>
    </row>
    <row r="628" spans="1:6" ht="12.75">
      <c r="A628" s="30" t="s">
        <v>0</v>
      </c>
      <c r="B628" s="30">
        <v>12</v>
      </c>
      <c r="C628" s="5">
        <v>1992</v>
      </c>
      <c r="D628" s="5">
        <v>12</v>
      </c>
      <c r="E628" s="28">
        <v>0.405001387</v>
      </c>
      <c r="F628" s="28">
        <v>6.9670573</v>
      </c>
    </row>
    <row r="629" spans="1:6" ht="12.75">
      <c r="A629" s="30" t="s">
        <v>0</v>
      </c>
      <c r="B629" s="30">
        <v>12</v>
      </c>
      <c r="C629" s="5">
        <v>1993</v>
      </c>
      <c r="D629" s="5">
        <v>1</v>
      </c>
      <c r="E629" s="28">
        <v>0.47942058974</v>
      </c>
      <c r="F629" s="28">
        <v>3.5825452645599998</v>
      </c>
    </row>
    <row r="630" spans="1:6" ht="12.75">
      <c r="A630" s="30" t="s">
        <v>0</v>
      </c>
      <c r="B630" s="30">
        <v>12</v>
      </c>
      <c r="C630" s="5">
        <v>1993</v>
      </c>
      <c r="D630" s="5">
        <v>2</v>
      </c>
      <c r="E630" s="28">
        <v>0.28700000082</v>
      </c>
      <c r="F630" s="28">
        <v>2.43779166612</v>
      </c>
    </row>
    <row r="631" spans="1:6" ht="12.75">
      <c r="A631" s="30" t="s">
        <v>0</v>
      </c>
      <c r="B631" s="30">
        <v>12</v>
      </c>
      <c r="C631" s="5">
        <v>1993</v>
      </c>
      <c r="D631" s="5">
        <v>3</v>
      </c>
      <c r="E631" s="28">
        <v>0.24034792764</v>
      </c>
      <c r="F631" s="28">
        <v>3.1208814192</v>
      </c>
    </row>
    <row r="632" spans="1:6" ht="12.75">
      <c r="A632" s="30" t="s">
        <v>0</v>
      </c>
      <c r="B632" s="30">
        <v>12</v>
      </c>
      <c r="C632" s="5">
        <v>1993</v>
      </c>
      <c r="D632" s="5">
        <v>4</v>
      </c>
      <c r="E632" s="28">
        <v>0.2639999982</v>
      </c>
      <c r="F632" s="28">
        <v>6.70900001085</v>
      </c>
    </row>
    <row r="633" spans="1:6" ht="12.75">
      <c r="A633" s="30" t="s">
        <v>0</v>
      </c>
      <c r="B633" s="30">
        <v>12</v>
      </c>
      <c r="C633" s="5">
        <v>1993</v>
      </c>
      <c r="D633" s="5">
        <v>5</v>
      </c>
      <c r="E633" s="28">
        <v>0.48707508192</v>
      </c>
      <c r="F633" s="28">
        <v>19.419993820640002</v>
      </c>
    </row>
    <row r="634" spans="1:6" ht="12.75">
      <c r="A634" s="30" t="s">
        <v>0</v>
      </c>
      <c r="B634" s="30">
        <v>12</v>
      </c>
      <c r="C634" s="5">
        <v>1993</v>
      </c>
      <c r="D634" s="5">
        <v>6</v>
      </c>
      <c r="E634" s="28">
        <v>0.25569320764</v>
      </c>
      <c r="F634" s="28">
        <v>4.909219275990001</v>
      </c>
    </row>
    <row r="635" spans="1:6" ht="12.75">
      <c r="A635" s="30" t="s">
        <v>0</v>
      </c>
      <c r="B635" s="30">
        <v>12</v>
      </c>
      <c r="C635" s="5">
        <v>1993</v>
      </c>
      <c r="D635" s="5">
        <v>7</v>
      </c>
      <c r="E635" s="28">
        <v>0.29856773016</v>
      </c>
      <c r="F635" s="28">
        <v>2.43665228514</v>
      </c>
    </row>
    <row r="636" spans="1:6" ht="12.75">
      <c r="A636" s="30" t="s">
        <v>0</v>
      </c>
      <c r="B636" s="30">
        <v>12</v>
      </c>
      <c r="C636" s="5">
        <v>1993</v>
      </c>
      <c r="D636" s="5">
        <v>8</v>
      </c>
      <c r="E636" s="28">
        <v>0.27805800825</v>
      </c>
      <c r="F636" s="28">
        <v>2.2282471619999997</v>
      </c>
    </row>
    <row r="637" spans="1:6" ht="12.75">
      <c r="A637" s="30" t="s">
        <v>0</v>
      </c>
      <c r="B637" s="30">
        <v>12</v>
      </c>
      <c r="C637" s="5">
        <v>1993</v>
      </c>
      <c r="D637" s="5">
        <v>9</v>
      </c>
      <c r="E637" s="28">
        <v>0.28144960414</v>
      </c>
      <c r="F637" s="28">
        <v>2.15654586614</v>
      </c>
    </row>
    <row r="638" spans="1:6" ht="12.75">
      <c r="A638" s="30" t="s">
        <v>0</v>
      </c>
      <c r="B638" s="30">
        <v>12</v>
      </c>
      <c r="C638" s="5">
        <v>1993</v>
      </c>
      <c r="D638" s="5">
        <v>10</v>
      </c>
      <c r="E638" s="28">
        <v>0.095726092</v>
      </c>
      <c r="F638" s="28">
        <v>3.66077297152</v>
      </c>
    </row>
    <row r="639" spans="1:6" ht="12.75">
      <c r="A639" s="30" t="s">
        <v>0</v>
      </c>
      <c r="B639" s="30">
        <v>12</v>
      </c>
      <c r="C639" s="5">
        <v>1993</v>
      </c>
      <c r="D639" s="5">
        <v>11</v>
      </c>
      <c r="E639" s="28">
        <v>0.36537271584</v>
      </c>
      <c r="F639" s="28">
        <v>4.93122363248</v>
      </c>
    </row>
    <row r="640" spans="1:6" ht="12.75">
      <c r="A640" s="30" t="s">
        <v>0</v>
      </c>
      <c r="B640" s="30">
        <v>12</v>
      </c>
      <c r="C640" s="5">
        <v>1993</v>
      </c>
      <c r="D640" s="5">
        <v>12</v>
      </c>
      <c r="E640" s="28">
        <v>0.4046666646</v>
      </c>
      <c r="F640" s="28">
        <v>4.8080000012</v>
      </c>
    </row>
    <row r="641" spans="1:6" ht="12.75">
      <c r="A641" s="30" t="s">
        <v>0</v>
      </c>
      <c r="B641" s="30">
        <v>12</v>
      </c>
      <c r="C641" s="5">
        <v>1994</v>
      </c>
      <c r="D641" s="5">
        <v>1</v>
      </c>
      <c r="E641" s="28">
        <v>0.6277498893</v>
      </c>
      <c r="F641" s="28">
        <v>11.525082429000001</v>
      </c>
    </row>
    <row r="642" spans="1:6" ht="12.75">
      <c r="A642" s="30" t="s">
        <v>0</v>
      </c>
      <c r="B642" s="30">
        <v>12</v>
      </c>
      <c r="C642" s="5">
        <v>1994</v>
      </c>
      <c r="D642" s="5">
        <v>2</v>
      </c>
      <c r="E642" s="28">
        <v>0.45155430656</v>
      </c>
      <c r="F642" s="28">
        <v>6.24299292084</v>
      </c>
    </row>
    <row r="643" spans="1:6" ht="12.75">
      <c r="A643" s="30" t="s">
        <v>0</v>
      </c>
      <c r="B643" s="30">
        <v>12</v>
      </c>
      <c r="C643" s="5">
        <v>1994</v>
      </c>
      <c r="D643" s="5">
        <v>3</v>
      </c>
      <c r="E643" s="28">
        <v>0.83076205387</v>
      </c>
      <c r="F643" s="28">
        <v>7.00478405053</v>
      </c>
    </row>
    <row r="644" spans="1:6" ht="12.75">
      <c r="A644" s="30" t="s">
        <v>0</v>
      </c>
      <c r="B644" s="30">
        <v>12</v>
      </c>
      <c r="C644" s="5">
        <v>1994</v>
      </c>
      <c r="D644" s="5">
        <v>4</v>
      </c>
      <c r="E644" s="28">
        <v>0.501579045</v>
      </c>
      <c r="F644" s="28">
        <v>3.7102916625</v>
      </c>
    </row>
    <row r="645" spans="1:6" ht="12.75">
      <c r="A645" s="30" t="s">
        <v>0</v>
      </c>
      <c r="B645" s="30">
        <v>12</v>
      </c>
      <c r="C645" s="5">
        <v>1994</v>
      </c>
      <c r="D645" s="5">
        <v>5</v>
      </c>
      <c r="E645" s="28">
        <v>0.21607592308</v>
      </c>
      <c r="F645" s="28">
        <v>6.5014697557600005</v>
      </c>
    </row>
    <row r="646" spans="1:6" ht="12.75">
      <c r="A646" s="30" t="s">
        <v>0</v>
      </c>
      <c r="B646" s="30">
        <v>12</v>
      </c>
      <c r="C646" s="5">
        <v>1994</v>
      </c>
      <c r="D646" s="5">
        <v>6</v>
      </c>
      <c r="E646" s="28">
        <v>0.3221579613</v>
      </c>
      <c r="F646" s="28">
        <v>3.0747876411000004</v>
      </c>
    </row>
    <row r="647" spans="1:6" ht="12.75">
      <c r="A647" s="30" t="s">
        <v>0</v>
      </c>
      <c r="B647" s="30">
        <v>12</v>
      </c>
      <c r="C647" s="5">
        <v>1994</v>
      </c>
      <c r="D647" s="5">
        <v>7</v>
      </c>
      <c r="E647" s="28">
        <v>0.32946802075</v>
      </c>
      <c r="F647" s="28">
        <v>2.62386431405</v>
      </c>
    </row>
    <row r="648" spans="1:6" ht="12.75">
      <c r="A648" s="30" t="s">
        <v>0</v>
      </c>
      <c r="B648" s="30">
        <v>12</v>
      </c>
      <c r="C648" s="5">
        <v>1994</v>
      </c>
      <c r="D648" s="5">
        <v>8</v>
      </c>
      <c r="E648" s="28">
        <v>0.38130841224</v>
      </c>
      <c r="F648" s="28">
        <v>2.4897196270800004</v>
      </c>
    </row>
    <row r="649" spans="1:6" ht="12.75">
      <c r="A649" s="30" t="s">
        <v>0</v>
      </c>
      <c r="B649" s="30">
        <v>12</v>
      </c>
      <c r="C649" s="5">
        <v>1994</v>
      </c>
      <c r="D649" s="5">
        <v>9</v>
      </c>
      <c r="E649" s="28">
        <v>0.23120769177</v>
      </c>
      <c r="F649" s="28">
        <v>2.3120769177</v>
      </c>
    </row>
    <row r="650" spans="1:6" ht="12.75">
      <c r="A650" s="30" t="s">
        <v>0</v>
      </c>
      <c r="B650" s="30">
        <v>12</v>
      </c>
      <c r="C650" s="5">
        <v>1994</v>
      </c>
      <c r="D650" s="5">
        <v>10</v>
      </c>
      <c r="E650" s="28">
        <v>0.0573361088</v>
      </c>
      <c r="F650" s="28">
        <v>2.31537287136</v>
      </c>
    </row>
    <row r="651" spans="1:6" ht="12.75">
      <c r="A651" s="30" t="s">
        <v>0</v>
      </c>
      <c r="B651" s="30">
        <v>12</v>
      </c>
      <c r="C651" s="5">
        <v>1994</v>
      </c>
      <c r="D651" s="5">
        <v>11</v>
      </c>
      <c r="E651" s="28">
        <v>0.13091618718</v>
      </c>
      <c r="F651" s="28">
        <v>4.969306341419999</v>
      </c>
    </row>
    <row r="652" spans="1:6" ht="12.75">
      <c r="A652" s="30" t="s">
        <v>0</v>
      </c>
      <c r="B652" s="30">
        <v>12</v>
      </c>
      <c r="C652" s="5">
        <v>1994</v>
      </c>
      <c r="D652" s="5">
        <v>12</v>
      </c>
      <c r="E652" s="28">
        <v>0.15253138135</v>
      </c>
      <c r="F652" s="28">
        <v>3.15806276904</v>
      </c>
    </row>
    <row r="653" spans="1:6" ht="12.75">
      <c r="A653" s="30" t="s">
        <v>0</v>
      </c>
      <c r="B653" s="30">
        <v>12</v>
      </c>
      <c r="C653" s="5">
        <v>1995</v>
      </c>
      <c r="D653" s="5">
        <v>1</v>
      </c>
      <c r="E653" s="28">
        <v>0.301988579</v>
      </c>
      <c r="F653" s="28">
        <v>5.3966243150599995</v>
      </c>
    </row>
    <row r="654" spans="1:6" ht="12.75">
      <c r="A654" s="30" t="s">
        <v>0</v>
      </c>
      <c r="B654" s="30">
        <v>12</v>
      </c>
      <c r="C654" s="5">
        <v>1995</v>
      </c>
      <c r="D654" s="5">
        <v>2</v>
      </c>
      <c r="E654" s="28">
        <v>0.40587331988</v>
      </c>
      <c r="F654" s="28">
        <v>8.088077381160002</v>
      </c>
    </row>
    <row r="655" spans="1:6" ht="12.75">
      <c r="A655" s="30" t="s">
        <v>0</v>
      </c>
      <c r="B655" s="30">
        <v>12</v>
      </c>
      <c r="C655" s="5">
        <v>1995</v>
      </c>
      <c r="D655" s="5">
        <v>3</v>
      </c>
      <c r="E655" s="28">
        <v>0.51204276074</v>
      </c>
      <c r="F655" s="28">
        <v>5.980127812259999</v>
      </c>
    </row>
    <row r="656" spans="1:6" ht="12.75">
      <c r="A656" s="30" t="s">
        <v>0</v>
      </c>
      <c r="B656" s="30">
        <v>12</v>
      </c>
      <c r="C656" s="5">
        <v>1995</v>
      </c>
      <c r="D656" s="5">
        <v>4</v>
      </c>
      <c r="E656" s="28">
        <v>0.22766218377</v>
      </c>
      <c r="F656" s="28">
        <v>2.9920029932800003</v>
      </c>
    </row>
    <row r="657" spans="1:6" ht="12.75">
      <c r="A657" s="30" t="s">
        <v>0</v>
      </c>
      <c r="B657" s="30">
        <v>12</v>
      </c>
      <c r="C657" s="5">
        <v>1995</v>
      </c>
      <c r="D657" s="5">
        <v>5</v>
      </c>
      <c r="E657" s="28">
        <v>0.2173037049</v>
      </c>
      <c r="F657" s="28">
        <v>3.4025481503999995</v>
      </c>
    </row>
    <row r="658" spans="1:6" ht="12.75">
      <c r="A658" s="30" t="s">
        <v>0</v>
      </c>
      <c r="B658" s="30">
        <v>12</v>
      </c>
      <c r="C658" s="5">
        <v>1995</v>
      </c>
      <c r="D658" s="5">
        <v>6</v>
      </c>
      <c r="E658" s="28">
        <v>0.19210084008</v>
      </c>
      <c r="F658" s="28">
        <v>2.5247538989200002</v>
      </c>
    </row>
    <row r="659" spans="1:6" ht="12.75">
      <c r="A659" s="30" t="s">
        <v>0</v>
      </c>
      <c r="B659" s="30">
        <v>12</v>
      </c>
      <c r="C659" s="5">
        <v>1995</v>
      </c>
      <c r="D659" s="5">
        <v>7</v>
      </c>
      <c r="E659" s="28">
        <v>0.32651901676</v>
      </c>
      <c r="F659" s="28">
        <v>2.5143187254799995</v>
      </c>
    </row>
    <row r="660" spans="1:6" ht="12.75">
      <c r="A660" s="30" t="s">
        <v>0</v>
      </c>
      <c r="B660" s="30">
        <v>12</v>
      </c>
      <c r="C660" s="5">
        <v>1995</v>
      </c>
      <c r="D660" s="5">
        <v>8</v>
      </c>
      <c r="E660" s="28">
        <v>0.3263980258</v>
      </c>
      <c r="F660" s="28">
        <v>2.4244791658500002</v>
      </c>
    </row>
    <row r="661" spans="1:6" ht="12.75">
      <c r="A661" s="30" t="s">
        <v>0</v>
      </c>
      <c r="B661" s="30">
        <v>12</v>
      </c>
      <c r="C661" s="5">
        <v>1995</v>
      </c>
      <c r="D661" s="5">
        <v>9</v>
      </c>
      <c r="E661" s="28">
        <v>0.14390334507</v>
      </c>
      <c r="F661" s="28">
        <v>2.35898699157</v>
      </c>
    </row>
    <row r="662" spans="1:6" ht="12.75">
      <c r="A662" s="30" t="s">
        <v>0</v>
      </c>
      <c r="B662" s="30">
        <v>12</v>
      </c>
      <c r="C662" s="5">
        <v>1995</v>
      </c>
      <c r="D662" s="5">
        <v>10</v>
      </c>
      <c r="E662" s="28">
        <v>0.19838532024</v>
      </c>
      <c r="F662" s="28">
        <v>2.02502752404</v>
      </c>
    </row>
    <row r="663" spans="1:6" ht="12.75">
      <c r="A663" s="30" t="s">
        <v>0</v>
      </c>
      <c r="B663" s="30">
        <v>12</v>
      </c>
      <c r="C663" s="5">
        <v>1995</v>
      </c>
      <c r="D663" s="5">
        <v>11</v>
      </c>
      <c r="E663" s="28">
        <v>0.05294239659</v>
      </c>
      <c r="F663" s="28">
        <v>2.06475345459</v>
      </c>
    </row>
    <row r="664" spans="1:6" ht="12.75">
      <c r="A664" s="30" t="s">
        <v>0</v>
      </c>
      <c r="B664" s="30">
        <v>12</v>
      </c>
      <c r="C664" s="5">
        <v>1995</v>
      </c>
      <c r="D664" s="5">
        <v>12</v>
      </c>
      <c r="E664" s="28">
        <v>0.17206750274</v>
      </c>
      <c r="F664" s="28">
        <v>4.5156608103</v>
      </c>
    </row>
    <row r="665" spans="1:6" ht="12.75">
      <c r="A665" s="30" t="s">
        <v>0</v>
      </c>
      <c r="B665" s="30">
        <v>12</v>
      </c>
      <c r="C665" s="5">
        <v>1996</v>
      </c>
      <c r="D665" s="5">
        <v>1</v>
      </c>
      <c r="E665" s="28">
        <v>0.7045842174</v>
      </c>
      <c r="F665" s="28">
        <v>18.62738990175</v>
      </c>
    </row>
    <row r="666" spans="1:6" ht="12.75">
      <c r="A666" s="30" t="s">
        <v>0</v>
      </c>
      <c r="B666" s="30">
        <v>12</v>
      </c>
      <c r="C666" s="5">
        <v>1996</v>
      </c>
      <c r="D666" s="5">
        <v>2</v>
      </c>
      <c r="E666" s="28">
        <v>0.90716956668</v>
      </c>
      <c r="F666" s="28">
        <v>10.45627561602</v>
      </c>
    </row>
    <row r="667" spans="1:6" ht="12.75">
      <c r="A667" s="30" t="s">
        <v>0</v>
      </c>
      <c r="B667" s="30">
        <v>12</v>
      </c>
      <c r="C667" s="5">
        <v>1996</v>
      </c>
      <c r="D667" s="5">
        <v>3</v>
      </c>
      <c r="E667" s="28">
        <v>0.67801299008</v>
      </c>
      <c r="F667" s="28">
        <v>7.704057384</v>
      </c>
    </row>
    <row r="668" spans="1:6" ht="12.75">
      <c r="A668" s="30" t="s">
        <v>0</v>
      </c>
      <c r="B668" s="30">
        <v>12</v>
      </c>
      <c r="C668" s="5">
        <v>1996</v>
      </c>
      <c r="D668" s="5">
        <v>4</v>
      </c>
      <c r="E668" s="28">
        <v>1.294498317</v>
      </c>
      <c r="F668" s="28">
        <v>14.051239013749997</v>
      </c>
    </row>
    <row r="669" spans="1:6" ht="12.75">
      <c r="A669" s="30" t="s">
        <v>0</v>
      </c>
      <c r="B669" s="30">
        <v>12</v>
      </c>
      <c r="C669" s="5">
        <v>1996</v>
      </c>
      <c r="D669" s="5">
        <v>5</v>
      </c>
      <c r="E669" s="28">
        <v>0.693146853</v>
      </c>
      <c r="F669" s="28">
        <v>10.443828675</v>
      </c>
    </row>
    <row r="670" spans="1:6" ht="12.75">
      <c r="A670" s="30" t="s">
        <v>0</v>
      </c>
      <c r="B670" s="30">
        <v>12</v>
      </c>
      <c r="C670" s="5">
        <v>1996</v>
      </c>
      <c r="D670" s="5">
        <v>6</v>
      </c>
      <c r="E670" s="28">
        <v>0.40890992105</v>
      </c>
      <c r="F670" s="28">
        <v>3.3180197476000006</v>
      </c>
    </row>
    <row r="671" spans="1:6" ht="12.75">
      <c r="A671" s="30" t="s">
        <v>0</v>
      </c>
      <c r="B671" s="30">
        <v>12</v>
      </c>
      <c r="C671" s="5">
        <v>1996</v>
      </c>
      <c r="D671" s="5">
        <v>7</v>
      </c>
      <c r="E671" s="28">
        <v>0.311529617</v>
      </c>
      <c r="F671" s="28">
        <v>2.33561344504</v>
      </c>
    </row>
    <row r="672" spans="1:6" ht="12.75">
      <c r="A672" s="30" t="s">
        <v>0</v>
      </c>
      <c r="B672" s="30">
        <v>12</v>
      </c>
      <c r="C672" s="5">
        <v>1996</v>
      </c>
      <c r="D672" s="5">
        <v>8</v>
      </c>
      <c r="E672" s="28">
        <v>0.31820628732</v>
      </c>
      <c r="F672" s="28">
        <v>2.54509690303</v>
      </c>
    </row>
    <row r="673" spans="1:6" ht="12.75">
      <c r="A673" s="30" t="s">
        <v>0</v>
      </c>
      <c r="B673" s="30">
        <v>12</v>
      </c>
      <c r="C673" s="5">
        <v>1996</v>
      </c>
      <c r="D673" s="5">
        <v>9</v>
      </c>
      <c r="E673" s="28">
        <v>0.33413517924</v>
      </c>
      <c r="F673" s="28">
        <v>3.24389568156</v>
      </c>
    </row>
    <row r="674" spans="1:6" ht="12.75">
      <c r="A674" s="30" t="s">
        <v>0</v>
      </c>
      <c r="B674" s="30">
        <v>12</v>
      </c>
      <c r="C674" s="5">
        <v>1996</v>
      </c>
      <c r="D674" s="5">
        <v>10</v>
      </c>
      <c r="E674" s="28">
        <v>0.25379495856</v>
      </c>
      <c r="F674" s="28">
        <v>2.8398117662200004</v>
      </c>
    </row>
    <row r="675" spans="1:6" ht="12.75">
      <c r="A675" s="30" t="s">
        <v>0</v>
      </c>
      <c r="B675" s="30">
        <v>12</v>
      </c>
      <c r="C675" s="5">
        <v>1996</v>
      </c>
      <c r="D675" s="5">
        <v>11</v>
      </c>
      <c r="E675" s="28">
        <v>0.1231665743</v>
      </c>
      <c r="F675" s="28">
        <v>3.46030184621</v>
      </c>
    </row>
    <row r="676" spans="1:6" ht="12.75">
      <c r="A676" s="31" t="s">
        <v>0</v>
      </c>
      <c r="B676" s="31">
        <v>12</v>
      </c>
      <c r="C676">
        <v>1996</v>
      </c>
      <c r="D676">
        <v>12</v>
      </c>
      <c r="E676" s="28">
        <v>0.34296324288</v>
      </c>
      <c r="F676" s="28">
        <v>9.39980049632</v>
      </c>
    </row>
    <row r="677" spans="1:6" ht="12.75">
      <c r="A677" s="31" t="s">
        <v>0</v>
      </c>
      <c r="B677" s="31">
        <v>12</v>
      </c>
      <c r="C677">
        <v>1997</v>
      </c>
      <c r="D677">
        <v>1</v>
      </c>
      <c r="E677" s="28">
        <v>1.57468544979</v>
      </c>
      <c r="F677" s="28">
        <v>20.776364189999995</v>
      </c>
    </row>
    <row r="678" spans="1:6" ht="12.75">
      <c r="A678" s="31" t="s">
        <v>0</v>
      </c>
      <c r="B678" s="31">
        <v>12</v>
      </c>
      <c r="C678">
        <v>1997</v>
      </c>
      <c r="D678">
        <v>2</v>
      </c>
      <c r="E678" s="28">
        <v>0.84637679408</v>
      </c>
      <c r="F678" s="28">
        <v>6.673476483079999</v>
      </c>
    </row>
    <row r="679" spans="1:6" ht="12.75">
      <c r="A679" s="31" t="s">
        <v>0</v>
      </c>
      <c r="B679" s="31">
        <v>12</v>
      </c>
      <c r="C679">
        <v>1997</v>
      </c>
      <c r="D679">
        <v>3</v>
      </c>
      <c r="E679" s="28">
        <v>0.53814671164</v>
      </c>
      <c r="F679" s="28">
        <v>4.23772722324</v>
      </c>
    </row>
    <row r="680" spans="1:6" ht="12.75">
      <c r="A680" s="31" t="s">
        <v>0</v>
      </c>
      <c r="B680" s="31">
        <v>12</v>
      </c>
      <c r="C680">
        <v>1997</v>
      </c>
      <c r="D680">
        <v>4</v>
      </c>
      <c r="E680" s="28">
        <v>0.24893313078</v>
      </c>
      <c r="F680" s="28">
        <v>3.37080442332</v>
      </c>
    </row>
    <row r="681" spans="1:6" ht="12.75">
      <c r="A681" s="31" t="s">
        <v>0</v>
      </c>
      <c r="B681" s="31">
        <v>12</v>
      </c>
      <c r="C681">
        <v>1997</v>
      </c>
      <c r="D681">
        <v>5</v>
      </c>
      <c r="E681" s="28">
        <v>0.17557857511</v>
      </c>
      <c r="F681" s="28">
        <v>3.45549072244</v>
      </c>
    </row>
    <row r="682" spans="1:6" ht="12.75">
      <c r="A682" s="31" t="s">
        <v>0</v>
      </c>
      <c r="B682" s="31">
        <v>12</v>
      </c>
      <c r="C682">
        <v>1997</v>
      </c>
      <c r="D682">
        <v>6</v>
      </c>
      <c r="E682" s="28">
        <v>0.34133495586</v>
      </c>
      <c r="F682" s="28">
        <v>3.99290394576</v>
      </c>
    </row>
    <row r="683" spans="1:6" ht="12.75">
      <c r="A683" s="31" t="s">
        <v>0</v>
      </c>
      <c r="B683" s="31">
        <v>12</v>
      </c>
      <c r="C683">
        <v>1997</v>
      </c>
      <c r="D683">
        <v>7</v>
      </c>
      <c r="E683" s="28">
        <v>0.1966437061</v>
      </c>
      <c r="F683" s="28">
        <v>2.61422175158</v>
      </c>
    </row>
    <row r="684" spans="1:6" ht="12.75">
      <c r="A684" s="31" t="s">
        <v>0</v>
      </c>
      <c r="B684" s="31">
        <v>12</v>
      </c>
      <c r="C684">
        <v>1997</v>
      </c>
      <c r="D684">
        <v>8</v>
      </c>
      <c r="E684" s="28">
        <v>0.21868367715</v>
      </c>
      <c r="F684" s="28">
        <v>2.39289624687</v>
      </c>
    </row>
    <row r="685" spans="1:6" ht="12.75">
      <c r="A685" s="31" t="s">
        <v>0</v>
      </c>
      <c r="B685" s="31">
        <v>12</v>
      </c>
      <c r="C685">
        <v>1997</v>
      </c>
      <c r="D685">
        <v>9</v>
      </c>
      <c r="E685" s="28">
        <v>0.22372194938</v>
      </c>
      <c r="F685" s="28">
        <v>2.12243021052</v>
      </c>
    </row>
    <row r="686" spans="1:6" ht="12.75">
      <c r="A686" s="31" t="s">
        <v>0</v>
      </c>
      <c r="B686" s="31">
        <v>12</v>
      </c>
      <c r="C686">
        <v>1997</v>
      </c>
      <c r="D686">
        <v>10</v>
      </c>
      <c r="E686" s="28">
        <v>0.09554756982</v>
      </c>
      <c r="F686" s="28">
        <v>2.48241686187</v>
      </c>
    </row>
    <row r="687" spans="1:6" ht="12.75">
      <c r="A687" s="31" t="s">
        <v>0</v>
      </c>
      <c r="B687" s="31">
        <v>12</v>
      </c>
      <c r="C687">
        <v>1997</v>
      </c>
      <c r="D687">
        <v>11</v>
      </c>
      <c r="E687" s="28">
        <v>0.4812310428</v>
      </c>
      <c r="F687" s="28">
        <v>11.052801079500002</v>
      </c>
    </row>
    <row r="688" spans="1:6" ht="12.75">
      <c r="A688" s="31" t="s">
        <v>0</v>
      </c>
      <c r="B688" s="31">
        <v>12</v>
      </c>
      <c r="C688">
        <v>1997</v>
      </c>
      <c r="D688">
        <v>12</v>
      </c>
      <c r="E688" s="28">
        <v>3.74485297932</v>
      </c>
      <c r="F688" s="28">
        <v>50.61901259304</v>
      </c>
    </row>
    <row r="689" spans="1:6" ht="12.75">
      <c r="A689" s="31" t="s">
        <v>0</v>
      </c>
      <c r="B689" s="31">
        <v>12</v>
      </c>
      <c r="C689">
        <v>1998</v>
      </c>
      <c r="D689">
        <v>1</v>
      </c>
      <c r="E689" s="28">
        <v>2.9695111026</v>
      </c>
      <c r="F689" s="28">
        <v>28.816959854200004</v>
      </c>
    </row>
    <row r="690" spans="1:6" ht="12.75">
      <c r="A690" s="31" t="s">
        <v>0</v>
      </c>
      <c r="B690" s="31">
        <v>12</v>
      </c>
      <c r="C690">
        <v>1998</v>
      </c>
      <c r="D690">
        <v>2</v>
      </c>
      <c r="E690" s="28">
        <v>0.85927027411</v>
      </c>
      <c r="F690" s="28">
        <v>7.022437340989999</v>
      </c>
    </row>
    <row r="691" spans="1:6" ht="12.75">
      <c r="A691" s="31" t="s">
        <v>0</v>
      </c>
      <c r="B691" s="31">
        <v>12</v>
      </c>
      <c r="C691">
        <v>1998</v>
      </c>
      <c r="D691">
        <v>3</v>
      </c>
      <c r="E691" s="28">
        <v>0.51167111383</v>
      </c>
      <c r="F691" s="28">
        <v>4.629956179019999</v>
      </c>
    </row>
    <row r="692" spans="1:6" ht="12.75">
      <c r="A692" s="31" t="s">
        <v>0</v>
      </c>
      <c r="B692" s="31">
        <v>12</v>
      </c>
      <c r="C692">
        <v>1998</v>
      </c>
      <c r="D692">
        <v>4</v>
      </c>
      <c r="E692" s="28">
        <v>0.36677260139</v>
      </c>
      <c r="F692" s="28">
        <v>6.08123353344</v>
      </c>
    </row>
    <row r="693" spans="1:6" ht="12.75">
      <c r="A693" s="31" t="s">
        <v>0</v>
      </c>
      <c r="B693" s="31">
        <v>12</v>
      </c>
      <c r="C693">
        <v>1998</v>
      </c>
      <c r="D693">
        <v>5</v>
      </c>
      <c r="E693" s="28">
        <v>0.47272018236</v>
      </c>
      <c r="F693" s="28">
        <v>8.182000904579999</v>
      </c>
    </row>
    <row r="694" spans="1:6" ht="12.75">
      <c r="A694" s="31" t="s">
        <v>0</v>
      </c>
      <c r="B694" s="31">
        <v>12</v>
      </c>
      <c r="C694">
        <v>1998</v>
      </c>
      <c r="D694">
        <v>6</v>
      </c>
      <c r="E694" s="28">
        <v>0.62530576016</v>
      </c>
      <c r="F694" s="28">
        <v>5.86909791008</v>
      </c>
    </row>
    <row r="695" spans="1:6" ht="12.75">
      <c r="A695" s="31" t="s">
        <v>0</v>
      </c>
      <c r="B695" s="31">
        <v>12</v>
      </c>
      <c r="C695">
        <v>1998</v>
      </c>
      <c r="D695">
        <v>7</v>
      </c>
      <c r="E695" s="28">
        <v>0.41575084928</v>
      </c>
      <c r="F695" s="28">
        <v>2.9271415372799994</v>
      </c>
    </row>
    <row r="696" spans="1:6" ht="12.75">
      <c r="A696" s="31" t="s">
        <v>0</v>
      </c>
      <c r="B696" s="31">
        <v>12</v>
      </c>
      <c r="C696">
        <v>1998</v>
      </c>
      <c r="D696">
        <v>8</v>
      </c>
      <c r="E696" s="28">
        <v>0.30684210616</v>
      </c>
      <c r="F696" s="28">
        <v>2.3857894701699998</v>
      </c>
    </row>
    <row r="697" spans="1:6" ht="12.75">
      <c r="A697" s="31" t="s">
        <v>0</v>
      </c>
      <c r="B697" s="31">
        <v>12</v>
      </c>
      <c r="C697">
        <v>1998</v>
      </c>
      <c r="D697">
        <v>9</v>
      </c>
      <c r="E697" s="28">
        <v>0.09334035172</v>
      </c>
      <c r="F697" s="28">
        <v>1.53258835884</v>
      </c>
    </row>
    <row r="698" spans="1:6" ht="12.75">
      <c r="A698" s="31" t="s">
        <v>0</v>
      </c>
      <c r="B698" s="31">
        <v>12</v>
      </c>
      <c r="C698">
        <v>1998</v>
      </c>
      <c r="D698">
        <v>10</v>
      </c>
      <c r="E698" s="28">
        <v>0.14613057291</v>
      </c>
      <c r="F698" s="28">
        <v>1.5987197443</v>
      </c>
    </row>
    <row r="699" spans="1:6" ht="12.75">
      <c r="A699" s="31" t="s">
        <v>0</v>
      </c>
      <c r="B699" s="31">
        <v>12</v>
      </c>
      <c r="C699">
        <v>1998</v>
      </c>
      <c r="D699">
        <v>11</v>
      </c>
      <c r="E699" s="28">
        <v>0.08214603708</v>
      </c>
      <c r="F699" s="28">
        <v>1.6334283150000004</v>
      </c>
    </row>
    <row r="700" spans="1:6" ht="12.75">
      <c r="A700" s="31" t="s">
        <v>0</v>
      </c>
      <c r="B700" s="31">
        <v>12</v>
      </c>
      <c r="C700">
        <v>1998</v>
      </c>
      <c r="D700">
        <v>12</v>
      </c>
      <c r="E700" s="28">
        <v>0.05571229473</v>
      </c>
      <c r="F700" s="28">
        <v>1.7855651908699999</v>
      </c>
    </row>
    <row r="701" spans="1:6" ht="12.75">
      <c r="A701" s="31" t="s">
        <v>0</v>
      </c>
      <c r="B701" s="31">
        <v>12</v>
      </c>
      <c r="C701">
        <v>1999</v>
      </c>
      <c r="D701">
        <v>1</v>
      </c>
      <c r="E701" s="28">
        <v>0.07958111434</v>
      </c>
      <c r="F701" s="28">
        <v>2.2035035856599996</v>
      </c>
    </row>
    <row r="702" spans="1:6" ht="12.75">
      <c r="A702" s="31" t="s">
        <v>0</v>
      </c>
      <c r="B702" s="31">
        <v>12</v>
      </c>
      <c r="C702">
        <v>1999</v>
      </c>
      <c r="D702">
        <v>2</v>
      </c>
      <c r="E702" s="28">
        <v>0.0881109086</v>
      </c>
      <c r="F702" s="28">
        <v>2.593082206</v>
      </c>
    </row>
    <row r="703" spans="1:6" ht="12.75">
      <c r="A703" s="31" t="s">
        <v>0</v>
      </c>
      <c r="B703" s="31">
        <v>12</v>
      </c>
      <c r="C703">
        <v>1999</v>
      </c>
      <c r="D703">
        <v>3</v>
      </c>
      <c r="E703" s="28">
        <v>0.16170224492</v>
      </c>
      <c r="F703" s="28">
        <v>4.9173927081999995</v>
      </c>
    </row>
    <row r="704" spans="1:6" ht="12.75">
      <c r="A704" s="31" t="s">
        <v>0</v>
      </c>
      <c r="B704" s="31">
        <v>12</v>
      </c>
      <c r="C704">
        <v>1999</v>
      </c>
      <c r="D704">
        <v>4</v>
      </c>
      <c r="E704" s="28">
        <v>0.19971039341</v>
      </c>
      <c r="F704" s="28">
        <v>6.15423339178</v>
      </c>
    </row>
    <row r="705" spans="1:6" ht="12.75">
      <c r="A705" s="31" t="s">
        <v>0</v>
      </c>
      <c r="B705" s="31">
        <v>12</v>
      </c>
      <c r="C705">
        <v>1999</v>
      </c>
      <c r="D705">
        <v>5</v>
      </c>
      <c r="E705" s="28">
        <v>0.20542675078</v>
      </c>
      <c r="F705" s="28">
        <v>7.11356586336</v>
      </c>
    </row>
    <row r="706" spans="1:6" ht="12.75">
      <c r="A706" s="31" t="s">
        <v>0</v>
      </c>
      <c r="B706" s="31">
        <v>12</v>
      </c>
      <c r="C706">
        <v>1999</v>
      </c>
      <c r="D706">
        <v>6</v>
      </c>
      <c r="E706" s="28">
        <v>0.2959294464</v>
      </c>
      <c r="F706" s="28">
        <v>4.456759471360001</v>
      </c>
    </row>
    <row r="707" spans="1:6" ht="12.75">
      <c r="A707" s="31" t="s">
        <v>0</v>
      </c>
      <c r="B707" s="31">
        <v>12</v>
      </c>
      <c r="C707">
        <v>1999</v>
      </c>
      <c r="D707">
        <v>7</v>
      </c>
      <c r="E707" s="28">
        <v>0.23694021481</v>
      </c>
      <c r="F707" s="28">
        <v>2.9714495227300004</v>
      </c>
    </row>
    <row r="708" spans="1:6" ht="12.75">
      <c r="A708" s="31" t="s">
        <v>0</v>
      </c>
      <c r="B708" s="31">
        <v>12</v>
      </c>
      <c r="C708">
        <v>1999</v>
      </c>
      <c r="D708">
        <v>8</v>
      </c>
      <c r="E708" s="28">
        <v>0.33338452996</v>
      </c>
      <c r="F708" s="28">
        <v>2.81351618492</v>
      </c>
    </row>
    <row r="709" spans="1:6" ht="12.75">
      <c r="A709" s="31" t="s">
        <v>0</v>
      </c>
      <c r="B709" s="31">
        <v>12</v>
      </c>
      <c r="C709">
        <v>1999</v>
      </c>
      <c r="D709">
        <v>9</v>
      </c>
      <c r="E709" s="28">
        <v>0.13021367519</v>
      </c>
      <c r="F709" s="28">
        <v>2.75947768687</v>
      </c>
    </row>
    <row r="710" spans="1:6" ht="12.75">
      <c r="A710" s="31" t="s">
        <v>0</v>
      </c>
      <c r="B710" s="31">
        <v>12</v>
      </c>
      <c r="C710">
        <v>1999</v>
      </c>
      <c r="D710">
        <v>10</v>
      </c>
      <c r="E710" s="28">
        <v>0.06751013345</v>
      </c>
      <c r="F710" s="28">
        <v>2.94286321545</v>
      </c>
    </row>
    <row r="711" spans="1:6" ht="12.75">
      <c r="A711" s="31" t="s">
        <v>0</v>
      </c>
      <c r="B711" s="31">
        <v>12</v>
      </c>
      <c r="C711">
        <v>1999</v>
      </c>
      <c r="D711">
        <v>11</v>
      </c>
      <c r="E711" s="28">
        <v>0.16233304335</v>
      </c>
      <c r="F711" s="28">
        <v>2.5371725870999997</v>
      </c>
    </row>
    <row r="712" spans="1:6" ht="12.75">
      <c r="A712" s="31" t="s">
        <v>0</v>
      </c>
      <c r="B712" s="31">
        <v>12</v>
      </c>
      <c r="C712">
        <v>1999</v>
      </c>
      <c r="D712">
        <v>12</v>
      </c>
      <c r="E712" s="28">
        <v>0.14517811534</v>
      </c>
      <c r="F712" s="28">
        <v>4.20829208264</v>
      </c>
    </row>
    <row r="713" spans="1:6" ht="12.75">
      <c r="A713" s="31" t="s">
        <v>0</v>
      </c>
      <c r="B713" s="31">
        <v>12</v>
      </c>
      <c r="C713">
        <v>2000</v>
      </c>
      <c r="D713">
        <v>1</v>
      </c>
      <c r="E713" s="28">
        <v>0.2754815196</v>
      </c>
      <c r="F713" s="28">
        <v>4.178136383400001</v>
      </c>
    </row>
    <row r="714" spans="1:6" ht="12.75">
      <c r="A714" s="31" t="s">
        <v>0</v>
      </c>
      <c r="B714" s="31">
        <v>12</v>
      </c>
      <c r="C714">
        <v>2000</v>
      </c>
      <c r="D714">
        <v>2</v>
      </c>
      <c r="E714" s="28">
        <v>0.20174510917</v>
      </c>
      <c r="F714" s="28">
        <v>3.51381723391</v>
      </c>
    </row>
    <row r="715" spans="1:6" ht="12.75">
      <c r="A715" s="31" t="s">
        <v>0</v>
      </c>
      <c r="B715" s="31">
        <v>12</v>
      </c>
      <c r="C715">
        <v>2000</v>
      </c>
      <c r="D715">
        <v>3</v>
      </c>
      <c r="E715" s="28">
        <v>0.1390463805</v>
      </c>
      <c r="F715" s="28">
        <v>3.7186822736100003</v>
      </c>
    </row>
    <row r="716" spans="1:6" ht="12.75">
      <c r="A716" s="31" t="s">
        <v>0</v>
      </c>
      <c r="B716" s="31">
        <v>12</v>
      </c>
      <c r="C716">
        <v>2000</v>
      </c>
      <c r="D716">
        <v>4</v>
      </c>
      <c r="E716" s="28">
        <v>0.27505571918</v>
      </c>
      <c r="F716" s="28">
        <v>10.844260850909999</v>
      </c>
    </row>
    <row r="717" spans="1:6" ht="12.75">
      <c r="A717" s="31" t="s">
        <v>0</v>
      </c>
      <c r="B717" s="31">
        <v>12</v>
      </c>
      <c r="C717">
        <v>2000</v>
      </c>
      <c r="D717">
        <v>5</v>
      </c>
      <c r="E717" s="28">
        <v>0.39960070722</v>
      </c>
      <c r="F717" s="28">
        <v>8.676616904280001</v>
      </c>
    </row>
    <row r="718" spans="1:6" ht="12.75">
      <c r="A718" s="31" t="s">
        <v>0</v>
      </c>
      <c r="B718" s="31">
        <v>12</v>
      </c>
      <c r="C718">
        <v>2000</v>
      </c>
      <c r="D718">
        <v>6</v>
      </c>
      <c r="E718" s="28">
        <v>0.4011087157</v>
      </c>
      <c r="F718" s="28">
        <v>4.03866338909</v>
      </c>
    </row>
    <row r="719" spans="1:6" ht="12.75">
      <c r="A719" s="31" t="s">
        <v>0</v>
      </c>
      <c r="B719" s="31">
        <v>12</v>
      </c>
      <c r="C719">
        <v>2000</v>
      </c>
      <c r="D719">
        <v>7</v>
      </c>
      <c r="E719" s="28">
        <v>0.37988207712</v>
      </c>
      <c r="F719" s="28">
        <v>3.48056603505</v>
      </c>
    </row>
    <row r="720" spans="1:6" ht="12.75">
      <c r="A720" s="31" t="s">
        <v>0</v>
      </c>
      <c r="B720" s="31">
        <v>12</v>
      </c>
      <c r="C720">
        <v>2000</v>
      </c>
      <c r="D720">
        <v>8</v>
      </c>
      <c r="E720" s="28">
        <v>0.72081730809</v>
      </c>
      <c r="F720" s="28">
        <v>5.11283172719</v>
      </c>
    </row>
    <row r="721" spans="1:6" ht="12.75">
      <c r="A721" s="31" t="s">
        <v>0</v>
      </c>
      <c r="B721" s="31">
        <v>12</v>
      </c>
      <c r="C721">
        <v>2000</v>
      </c>
      <c r="D721">
        <v>9</v>
      </c>
      <c r="E721" s="28">
        <v>0.42084233425</v>
      </c>
      <c r="F721" s="28">
        <v>4.29633260893</v>
      </c>
    </row>
    <row r="722" spans="1:6" ht="12.75">
      <c r="A722" s="31" t="s">
        <v>0</v>
      </c>
      <c r="B722" s="31">
        <v>12</v>
      </c>
      <c r="C722">
        <v>2000</v>
      </c>
      <c r="D722">
        <v>10</v>
      </c>
      <c r="E722" s="28">
        <v>0.22223975711</v>
      </c>
      <c r="F722" s="28">
        <v>4.771950068129999</v>
      </c>
    </row>
    <row r="723" spans="1:6" ht="12.75">
      <c r="A723" s="31" t="s">
        <v>0</v>
      </c>
      <c r="B723" s="31">
        <v>12</v>
      </c>
      <c r="C723">
        <v>2000</v>
      </c>
      <c r="D723">
        <v>11</v>
      </c>
      <c r="E723" s="28">
        <v>0.19671948</v>
      </c>
      <c r="F723" s="28">
        <v>7.1765810064</v>
      </c>
    </row>
    <row r="724" spans="1:6" ht="12.75">
      <c r="A724" s="31" t="s">
        <v>0</v>
      </c>
      <c r="B724" s="31">
        <v>12</v>
      </c>
      <c r="C724">
        <v>2000</v>
      </c>
      <c r="D724">
        <v>12</v>
      </c>
      <c r="E724" s="28">
        <v>0.4554616224</v>
      </c>
      <c r="F724" s="28">
        <v>11.11167777335</v>
      </c>
    </row>
    <row r="725" spans="1:6" ht="12.75">
      <c r="A725" s="31" t="s">
        <v>0</v>
      </c>
      <c r="B725" s="31">
        <v>12</v>
      </c>
      <c r="C725">
        <v>2001</v>
      </c>
      <c r="D725">
        <v>1</v>
      </c>
      <c r="E725" s="28">
        <v>2.4766905888</v>
      </c>
      <c r="F725" s="28">
        <v>27.634844119500002</v>
      </c>
    </row>
    <row r="726" spans="1:6" ht="12.75">
      <c r="A726" s="31" t="s">
        <v>0</v>
      </c>
      <c r="B726" s="31">
        <v>12</v>
      </c>
      <c r="C726">
        <v>2001</v>
      </c>
      <c r="D726">
        <v>2</v>
      </c>
      <c r="E726" s="28">
        <v>1.8654012897</v>
      </c>
      <c r="F726" s="28">
        <v>15.003484895400002</v>
      </c>
    </row>
    <row r="727" spans="1:6" ht="12.75">
      <c r="A727" s="31" t="s">
        <v>0</v>
      </c>
      <c r="B727" s="31">
        <v>12</v>
      </c>
      <c r="C727">
        <v>2001</v>
      </c>
      <c r="D727">
        <v>3</v>
      </c>
      <c r="E727" s="28">
        <v>1.73748876756</v>
      </c>
      <c r="F727" s="28">
        <v>17.15526331792</v>
      </c>
    </row>
    <row r="728" spans="1:6" ht="12.75">
      <c r="A728" s="31" t="s">
        <v>0</v>
      </c>
      <c r="B728" s="31">
        <v>12</v>
      </c>
      <c r="C728">
        <v>2001</v>
      </c>
      <c r="D728">
        <v>4</v>
      </c>
      <c r="E728" s="28">
        <v>0.76216559226</v>
      </c>
      <c r="F728" s="28">
        <v>5.28002719692</v>
      </c>
    </row>
    <row r="729" spans="1:6" ht="12.75">
      <c r="A729" s="31" t="s">
        <v>0</v>
      </c>
      <c r="B729" s="31">
        <v>12</v>
      </c>
      <c r="C729">
        <v>2001</v>
      </c>
      <c r="D729">
        <v>5</v>
      </c>
      <c r="E729" s="28">
        <v>0.33915369075</v>
      </c>
      <c r="F729" s="28">
        <v>3.2433111494399998</v>
      </c>
    </row>
    <row r="730" spans="1:6" ht="12.75">
      <c r="A730" s="31" t="s">
        <v>0</v>
      </c>
      <c r="B730" s="31">
        <v>12</v>
      </c>
      <c r="C730">
        <v>2001</v>
      </c>
      <c r="D730">
        <v>6</v>
      </c>
      <c r="E730" s="28">
        <v>0.28807597323</v>
      </c>
      <c r="F730" s="28">
        <v>2.76731006832</v>
      </c>
    </row>
    <row r="731" spans="1:6" ht="12.75">
      <c r="A731" s="31" t="s">
        <v>0</v>
      </c>
      <c r="B731" s="31">
        <v>12</v>
      </c>
      <c r="C731">
        <v>2001</v>
      </c>
      <c r="D731">
        <v>7</v>
      </c>
      <c r="E731" s="28">
        <v>0.27746703477</v>
      </c>
      <c r="F731" s="28">
        <v>2.78802667953</v>
      </c>
    </row>
    <row r="732" spans="1:6" ht="12.75">
      <c r="A732" s="31" t="s">
        <v>0</v>
      </c>
      <c r="B732" s="31">
        <v>12</v>
      </c>
      <c r="C732">
        <v>2001</v>
      </c>
      <c r="D732">
        <v>8</v>
      </c>
      <c r="E732" s="28">
        <v>0.42012879594</v>
      </c>
      <c r="F732" s="28">
        <v>2.9066421337800006</v>
      </c>
    </row>
    <row r="733" spans="1:6" ht="12.75">
      <c r="A733" s="31" t="s">
        <v>0</v>
      </c>
      <c r="B733" s="31">
        <v>12</v>
      </c>
      <c r="C733">
        <v>2001</v>
      </c>
      <c r="D733">
        <v>9</v>
      </c>
      <c r="E733" s="28">
        <v>0.36956642536</v>
      </c>
      <c r="F733" s="28">
        <v>3.16123136142</v>
      </c>
    </row>
    <row r="734" spans="1:6" ht="12.75">
      <c r="A734" s="31" t="s">
        <v>0</v>
      </c>
      <c r="B734" s="31">
        <v>12</v>
      </c>
      <c r="C734">
        <v>2001</v>
      </c>
      <c r="D734">
        <v>10</v>
      </c>
      <c r="E734" s="28">
        <v>0.0888714029</v>
      </c>
      <c r="F734" s="28">
        <v>3.42154903223</v>
      </c>
    </row>
    <row r="735" spans="1:6" ht="12.75">
      <c r="A735" s="31" t="s">
        <v>0</v>
      </c>
      <c r="B735" s="31">
        <v>12</v>
      </c>
      <c r="C735">
        <v>2001</v>
      </c>
      <c r="D735">
        <v>11</v>
      </c>
      <c r="E735" s="28">
        <v>0.49178425219</v>
      </c>
      <c r="F735" s="28">
        <v>3.39096950178</v>
      </c>
    </row>
    <row r="736" spans="1:6" ht="12.75">
      <c r="A736" s="31" t="s">
        <v>0</v>
      </c>
      <c r="B736" s="31">
        <v>12</v>
      </c>
      <c r="C736">
        <v>2001</v>
      </c>
      <c r="D736">
        <v>12</v>
      </c>
      <c r="E736" s="28">
        <v>0.5358247416</v>
      </c>
      <c r="F736" s="28">
        <v>3.5582474304000002</v>
      </c>
    </row>
    <row r="737" spans="1:6" ht="12.75">
      <c r="A737" s="31" t="s">
        <v>0</v>
      </c>
      <c r="B737" s="31">
        <v>12</v>
      </c>
      <c r="C737">
        <v>2002</v>
      </c>
      <c r="D737">
        <v>1</v>
      </c>
      <c r="E737" s="28">
        <v>0.17335665935</v>
      </c>
      <c r="F737" s="28">
        <v>4.13504029165</v>
      </c>
    </row>
    <row r="738" spans="1:6" ht="12.75">
      <c r="A738" s="31" t="s">
        <v>0</v>
      </c>
      <c r="B738" s="31">
        <v>12</v>
      </c>
      <c r="C738">
        <v>2002</v>
      </c>
      <c r="D738">
        <v>2</v>
      </c>
      <c r="E738" s="28">
        <v>0.2196835642</v>
      </c>
      <c r="F738" s="28">
        <v>3.4721878112899995</v>
      </c>
    </row>
    <row r="739" spans="1:6" ht="12.75">
      <c r="A739" s="31" t="s">
        <v>0</v>
      </c>
      <c r="B739" s="31">
        <v>12</v>
      </c>
      <c r="C739">
        <v>2002</v>
      </c>
      <c r="D739">
        <v>3</v>
      </c>
      <c r="E739" s="28">
        <v>0.1847278116</v>
      </c>
      <c r="F739" s="28">
        <v>5.1158737498499995</v>
      </c>
    </row>
    <row r="740" spans="1:6" ht="12.75">
      <c r="A740" s="31" t="s">
        <v>0</v>
      </c>
      <c r="B740" s="31">
        <v>12</v>
      </c>
      <c r="C740">
        <v>2002</v>
      </c>
      <c r="D740">
        <v>4</v>
      </c>
      <c r="E740" s="28">
        <v>0.19479948636</v>
      </c>
      <c r="F740" s="28">
        <v>5.89484891715</v>
      </c>
    </row>
    <row r="741" spans="1:6" ht="12.75">
      <c r="A741" s="31" t="s">
        <v>0</v>
      </c>
      <c r="B741" s="31">
        <v>12</v>
      </c>
      <c r="C741">
        <v>2002</v>
      </c>
      <c r="D741">
        <v>5</v>
      </c>
      <c r="E741" s="28">
        <v>0.24189991078</v>
      </c>
      <c r="F741" s="28">
        <v>5.81090263985</v>
      </c>
    </row>
    <row r="742" spans="1:6" ht="12.75">
      <c r="A742" s="31" t="s">
        <v>0</v>
      </c>
      <c r="B742" s="31">
        <v>12</v>
      </c>
      <c r="C742">
        <v>2002</v>
      </c>
      <c r="D742">
        <v>6</v>
      </c>
      <c r="E742" s="28">
        <v>0.2282604213</v>
      </c>
      <c r="F742" s="28">
        <v>5.412370125779999</v>
      </c>
    </row>
    <row r="743" spans="1:6" ht="12.75">
      <c r="A743" s="31" t="s">
        <v>0</v>
      </c>
      <c r="B743" s="31">
        <v>12</v>
      </c>
      <c r="C743">
        <v>2002</v>
      </c>
      <c r="D743">
        <v>7</v>
      </c>
      <c r="E743" s="28">
        <v>0.43526894202</v>
      </c>
      <c r="F743" s="28">
        <v>3.35666859792</v>
      </c>
    </row>
    <row r="744" spans="1:6" ht="12.75">
      <c r="A744" s="31" t="s">
        <v>0</v>
      </c>
      <c r="B744" s="31">
        <v>12</v>
      </c>
      <c r="C744">
        <v>2002</v>
      </c>
      <c r="D744">
        <v>8</v>
      </c>
      <c r="E744" s="28">
        <v>0.2550881952</v>
      </c>
      <c r="F744" s="28">
        <v>3.1793758463999997</v>
      </c>
    </row>
    <row r="745" spans="1:6" ht="12.75">
      <c r="A745" s="31" t="s">
        <v>0</v>
      </c>
      <c r="B745" s="31">
        <v>12</v>
      </c>
      <c r="C745">
        <v>2002</v>
      </c>
      <c r="D745">
        <v>9</v>
      </c>
      <c r="E745" s="28">
        <v>0.18652388814</v>
      </c>
      <c r="F745" s="28">
        <v>3.04487643348</v>
      </c>
    </row>
    <row r="746" spans="1:6" ht="12.75">
      <c r="A746" s="31" t="s">
        <v>0</v>
      </c>
      <c r="B746" s="31">
        <v>12</v>
      </c>
      <c r="C746">
        <v>2002</v>
      </c>
      <c r="D746">
        <v>10</v>
      </c>
      <c r="E746" s="28">
        <v>0.17039133551</v>
      </c>
      <c r="F746" s="28">
        <v>4.051383653129999</v>
      </c>
    </row>
    <row r="747" spans="1:6" ht="12.75">
      <c r="A747" s="31" t="s">
        <v>0</v>
      </c>
      <c r="B747" s="31">
        <v>12</v>
      </c>
      <c r="C747">
        <v>2002</v>
      </c>
      <c r="D747">
        <v>11</v>
      </c>
      <c r="E747" s="28">
        <v>0.3206500826</v>
      </c>
      <c r="F747" s="28">
        <v>6.40295720754</v>
      </c>
    </row>
    <row r="748" spans="1:6" ht="12.75">
      <c r="A748" s="31" t="s">
        <v>0</v>
      </c>
      <c r="B748" s="31">
        <v>12</v>
      </c>
      <c r="C748">
        <v>2002</v>
      </c>
      <c r="D748">
        <v>12</v>
      </c>
      <c r="E748" s="28">
        <v>0.79376063405</v>
      </c>
      <c r="F748" s="28">
        <v>8.89460167485</v>
      </c>
    </row>
    <row r="749" spans="1:6" ht="12.75">
      <c r="A749" s="31" t="s">
        <v>0</v>
      </c>
      <c r="B749" s="31">
        <v>12</v>
      </c>
      <c r="C749">
        <v>2003</v>
      </c>
      <c r="D749">
        <v>1</v>
      </c>
      <c r="E749" s="28">
        <v>2.43005649778</v>
      </c>
      <c r="F749" s="28">
        <v>20.971345825750003</v>
      </c>
    </row>
    <row r="750" spans="1:6" ht="12.75">
      <c r="A750" s="31" t="s">
        <v>0</v>
      </c>
      <c r="B750" s="31">
        <v>12</v>
      </c>
      <c r="C750">
        <v>2003</v>
      </c>
      <c r="D750">
        <v>2</v>
      </c>
      <c r="E750" s="28">
        <v>0.95200354088</v>
      </c>
      <c r="F750" s="28">
        <v>7.346841115040001</v>
      </c>
    </row>
    <row r="751" spans="1:6" ht="12.75">
      <c r="A751" s="31" t="s">
        <v>0</v>
      </c>
      <c r="B751" s="31">
        <v>12</v>
      </c>
      <c r="C751">
        <v>2003</v>
      </c>
      <c r="D751">
        <v>3</v>
      </c>
      <c r="E751" s="28">
        <v>0.83558687317</v>
      </c>
      <c r="F751" s="28">
        <v>8.265467323400001</v>
      </c>
    </row>
    <row r="752" spans="1:6" ht="12.75">
      <c r="A752" s="31" t="s">
        <v>0</v>
      </c>
      <c r="B752" s="31">
        <v>12</v>
      </c>
      <c r="C752">
        <v>2003</v>
      </c>
      <c r="D752">
        <v>4</v>
      </c>
      <c r="E752" s="28">
        <v>0.74213727653</v>
      </c>
      <c r="F752" s="28">
        <v>6.61128869235</v>
      </c>
    </row>
    <row r="753" spans="1:6" ht="12.75">
      <c r="A753" s="31" t="s">
        <v>0</v>
      </c>
      <c r="B753" s="31">
        <v>12</v>
      </c>
      <c r="C753">
        <v>2003</v>
      </c>
      <c r="D753">
        <v>5</v>
      </c>
      <c r="E753" s="28">
        <v>0.88750849376</v>
      </c>
      <c r="F753" s="28">
        <v>7.7713359550400005</v>
      </c>
    </row>
    <row r="754" spans="1:6" ht="12.75">
      <c r="A754" s="31" t="s">
        <v>0</v>
      </c>
      <c r="B754" s="31">
        <v>12</v>
      </c>
      <c r="C754">
        <v>2003</v>
      </c>
      <c r="D754">
        <v>6</v>
      </c>
      <c r="E754" s="28">
        <v>0.46113024584</v>
      </c>
      <c r="F754" s="28">
        <v>3.1536357098400005</v>
      </c>
    </row>
    <row r="755" spans="1:6" ht="12.75">
      <c r="A755" s="31" t="s">
        <v>0</v>
      </c>
      <c r="B755" s="31">
        <v>12</v>
      </c>
      <c r="C755">
        <v>2003</v>
      </c>
      <c r="D755">
        <v>7</v>
      </c>
      <c r="E755" s="28">
        <v>0.45218942214</v>
      </c>
      <c r="F755" s="28">
        <v>2.8742066420700003</v>
      </c>
    </row>
    <row r="756" spans="1:6" ht="12.75">
      <c r="A756" s="31" t="s">
        <v>0</v>
      </c>
      <c r="B756" s="31">
        <v>12</v>
      </c>
      <c r="C756">
        <v>2003</v>
      </c>
      <c r="D756">
        <v>8</v>
      </c>
      <c r="E756" s="28">
        <v>0.29320056425</v>
      </c>
      <c r="F756" s="28">
        <v>2.726212027</v>
      </c>
    </row>
    <row r="757" spans="1:6" ht="12.75">
      <c r="A757" s="31" t="s">
        <v>0</v>
      </c>
      <c r="B757" s="31">
        <v>12</v>
      </c>
      <c r="C757">
        <v>2003</v>
      </c>
      <c r="D757">
        <v>9</v>
      </c>
      <c r="E757" s="28">
        <v>0.2242236018</v>
      </c>
      <c r="F757" s="28">
        <v>2.8322981341499998</v>
      </c>
    </row>
    <row r="758" spans="1:6" ht="12.75">
      <c r="A758" s="31" t="s">
        <v>0</v>
      </c>
      <c r="B758" s="31">
        <v>12</v>
      </c>
      <c r="C758">
        <v>2003</v>
      </c>
      <c r="D758">
        <v>10</v>
      </c>
      <c r="E758" s="28">
        <v>0.16760905584</v>
      </c>
      <c r="F758" s="28">
        <v>3.6444399199199995</v>
      </c>
    </row>
    <row r="759" spans="1:6" ht="12.75">
      <c r="A759" s="31" t="s">
        <v>0</v>
      </c>
      <c r="B759" s="31">
        <v>12</v>
      </c>
      <c r="C759">
        <v>2003</v>
      </c>
      <c r="D759">
        <v>11</v>
      </c>
      <c r="E759" s="28">
        <v>0.3283220292</v>
      </c>
      <c r="F759" s="28">
        <v>5.673379295699999</v>
      </c>
    </row>
    <row r="760" spans="1:6" ht="12.75">
      <c r="A760" s="31" t="s">
        <v>0</v>
      </c>
      <c r="B760" s="31">
        <v>12</v>
      </c>
      <c r="C760">
        <v>2003</v>
      </c>
      <c r="D760">
        <v>12</v>
      </c>
      <c r="E760" s="28">
        <v>0.697952529</v>
      </c>
      <c r="F760" s="28">
        <v>8.945370539999999</v>
      </c>
    </row>
    <row r="761" spans="1:6" ht="12.75">
      <c r="A761" s="31" t="s">
        <v>0</v>
      </c>
      <c r="B761" s="31">
        <v>12</v>
      </c>
      <c r="C761">
        <v>2004</v>
      </c>
      <c r="D761">
        <v>1</v>
      </c>
      <c r="E761" s="28">
        <v>0.54322434531</v>
      </c>
      <c r="F761" s="28">
        <v>9.229258155330001</v>
      </c>
    </row>
    <row r="762" spans="1:6" ht="12.75">
      <c r="A762" s="31" t="s">
        <v>0</v>
      </c>
      <c r="B762" s="31">
        <v>12</v>
      </c>
      <c r="C762">
        <v>2004</v>
      </c>
      <c r="D762">
        <v>2</v>
      </c>
      <c r="E762" s="28">
        <v>0.57817851958</v>
      </c>
      <c r="F762" s="28">
        <v>7.41579893304</v>
      </c>
    </row>
    <row r="763" spans="1:6" ht="12.75">
      <c r="A763" s="31" t="s">
        <v>0</v>
      </c>
      <c r="B763" s="31">
        <v>12</v>
      </c>
      <c r="C763">
        <v>2004</v>
      </c>
      <c r="D763">
        <v>3</v>
      </c>
      <c r="E763" s="28">
        <v>0.4786803705</v>
      </c>
      <c r="F763" s="28">
        <v>9.30464835218</v>
      </c>
    </row>
    <row r="764" spans="1:6" ht="12.75">
      <c r="A764" s="31" t="s">
        <v>0</v>
      </c>
      <c r="B764" s="31">
        <v>12</v>
      </c>
      <c r="C764">
        <v>2004</v>
      </c>
      <c r="D764">
        <v>4</v>
      </c>
      <c r="E764" s="28">
        <v>0.73816527204</v>
      </c>
      <c r="F764" s="28">
        <v>9.5829931852</v>
      </c>
    </row>
    <row r="765" spans="1:6" ht="12.75">
      <c r="A765" s="31" t="s">
        <v>0</v>
      </c>
      <c r="B765" s="31">
        <v>12</v>
      </c>
      <c r="C765">
        <v>2004</v>
      </c>
      <c r="D765">
        <v>5</v>
      </c>
      <c r="E765" s="28">
        <v>0.55595377728</v>
      </c>
      <c r="F765" s="28">
        <v>10.0743543472</v>
      </c>
    </row>
    <row r="766" spans="1:6" ht="12.75">
      <c r="A766" s="31" t="s">
        <v>0</v>
      </c>
      <c r="B766" s="31">
        <v>12</v>
      </c>
      <c r="C766">
        <v>2004</v>
      </c>
      <c r="D766">
        <v>6</v>
      </c>
      <c r="E766" s="28">
        <v>0.39870344871</v>
      </c>
      <c r="F766" s="28">
        <v>4.23855938793</v>
      </c>
    </row>
    <row r="767" spans="1:6" ht="12.75">
      <c r="A767" s="31" t="s">
        <v>0</v>
      </c>
      <c r="B767" s="31">
        <v>12</v>
      </c>
      <c r="C767">
        <v>2004</v>
      </c>
      <c r="D767">
        <v>7</v>
      </c>
      <c r="E767" s="28">
        <v>0.31193048106</v>
      </c>
      <c r="F767" s="28">
        <v>2.94557839686</v>
      </c>
    </row>
    <row r="768" spans="1:6" ht="12.75">
      <c r="A768" s="31" t="s">
        <v>0</v>
      </c>
      <c r="B768" s="31">
        <v>12</v>
      </c>
      <c r="C768">
        <v>2004</v>
      </c>
      <c r="D768">
        <v>8</v>
      </c>
      <c r="E768" s="28">
        <v>0.22242252356</v>
      </c>
      <c r="F768" s="28">
        <v>2.76254405196</v>
      </c>
    </row>
    <row r="769" spans="1:6" ht="12.75">
      <c r="A769" s="31" t="s">
        <v>0</v>
      </c>
      <c r="B769" s="31">
        <v>12</v>
      </c>
      <c r="C769">
        <v>2004</v>
      </c>
      <c r="D769">
        <v>9</v>
      </c>
      <c r="E769" s="28">
        <v>0.34024200842</v>
      </c>
      <c r="F769" s="28">
        <v>2.66297716653</v>
      </c>
    </row>
    <row r="770" spans="1:6" ht="12.75">
      <c r="A770" s="31" t="s">
        <v>0</v>
      </c>
      <c r="B770" s="31">
        <v>12</v>
      </c>
      <c r="C770">
        <v>2004</v>
      </c>
      <c r="D770">
        <v>10</v>
      </c>
      <c r="E770" s="28">
        <v>0.07273508832</v>
      </c>
      <c r="F770" s="28">
        <v>2.874067704</v>
      </c>
    </row>
    <row r="771" spans="1:6" ht="12.75">
      <c r="A771" s="31" t="s">
        <v>0</v>
      </c>
      <c r="B771" s="31">
        <v>12</v>
      </c>
      <c r="C771">
        <v>2004</v>
      </c>
      <c r="D771">
        <v>11</v>
      </c>
      <c r="E771" s="28">
        <v>0.21732898992</v>
      </c>
      <c r="F771" s="28">
        <v>3.34280129904</v>
      </c>
    </row>
    <row r="772" spans="1:6" ht="12.75">
      <c r="A772" s="31" t="s">
        <v>0</v>
      </c>
      <c r="B772" s="31">
        <v>12</v>
      </c>
      <c r="C772">
        <v>2004</v>
      </c>
      <c r="D772">
        <v>12</v>
      </c>
      <c r="E772" s="28">
        <v>0.2367043436</v>
      </c>
      <c r="F772" s="28">
        <v>3.44147531916</v>
      </c>
    </row>
    <row r="773" spans="1:6" ht="12.75">
      <c r="A773" s="31" t="s">
        <v>0</v>
      </c>
      <c r="B773" s="31">
        <v>12</v>
      </c>
      <c r="C773">
        <v>2005</v>
      </c>
      <c r="D773">
        <v>1</v>
      </c>
      <c r="E773" s="28">
        <v>0.52071954096</v>
      </c>
      <c r="F773" s="28">
        <v>3.44016353172</v>
      </c>
    </row>
    <row r="774" spans="1:6" ht="12.75">
      <c r="A774" s="31" t="s">
        <v>0</v>
      </c>
      <c r="B774" s="31">
        <v>12</v>
      </c>
      <c r="C774">
        <v>2005</v>
      </c>
      <c r="D774">
        <v>2</v>
      </c>
      <c r="E774" s="28">
        <v>0.37818709362</v>
      </c>
      <c r="F774" s="28">
        <v>3.15002174568</v>
      </c>
    </row>
    <row r="775" spans="1:6" ht="12.75">
      <c r="A775" s="31" t="s">
        <v>0</v>
      </c>
      <c r="B775" s="31">
        <v>12</v>
      </c>
      <c r="C775">
        <v>2005</v>
      </c>
      <c r="D775">
        <v>3</v>
      </c>
      <c r="E775" s="28">
        <v>0.2033367135</v>
      </c>
      <c r="F775" s="28">
        <v>4.87388184117</v>
      </c>
    </row>
    <row r="776" spans="1:6" ht="12.75">
      <c r="A776" s="31" t="s">
        <v>0</v>
      </c>
      <c r="B776" s="31">
        <v>12</v>
      </c>
      <c r="C776">
        <v>2005</v>
      </c>
      <c r="D776">
        <v>4</v>
      </c>
      <c r="E776" s="28">
        <v>0.24867492434</v>
      </c>
      <c r="F776" s="28">
        <v>5.640158915279999</v>
      </c>
    </row>
    <row r="777" spans="1:6" ht="12.75">
      <c r="A777" s="31" t="s">
        <v>0</v>
      </c>
      <c r="B777" s="31">
        <v>12</v>
      </c>
      <c r="C777">
        <v>2005</v>
      </c>
      <c r="D777">
        <v>5</v>
      </c>
      <c r="E777" s="28">
        <v>0.17224677594</v>
      </c>
      <c r="F777" s="28">
        <v>4.21615100961</v>
      </c>
    </row>
    <row r="778" spans="1:6" ht="12.75">
      <c r="A778" s="31" t="s">
        <v>0</v>
      </c>
      <c r="B778" s="31">
        <v>12</v>
      </c>
      <c r="C778">
        <v>2005</v>
      </c>
      <c r="D778">
        <v>6</v>
      </c>
      <c r="E778" s="28">
        <v>0.30883654818</v>
      </c>
      <c r="F778" s="28">
        <v>2.88522701286</v>
      </c>
    </row>
    <row r="779" spans="1:6" ht="12.75">
      <c r="A779" s="31" t="s">
        <v>0</v>
      </c>
      <c r="B779" s="31">
        <v>12</v>
      </c>
      <c r="C779">
        <v>2005</v>
      </c>
      <c r="D779">
        <v>7</v>
      </c>
      <c r="E779" s="28">
        <v>0.43954205509</v>
      </c>
      <c r="F779" s="28">
        <v>2.5363738347300004</v>
      </c>
    </row>
    <row r="780" spans="1:6" ht="12.75">
      <c r="A780" s="31" t="s">
        <v>0</v>
      </c>
      <c r="B780" s="31">
        <v>12</v>
      </c>
      <c r="C780">
        <v>2005</v>
      </c>
      <c r="D780">
        <v>8</v>
      </c>
      <c r="E780" s="28">
        <v>0.41307017539</v>
      </c>
      <c r="F780" s="28">
        <v>2.7384122800700004</v>
      </c>
    </row>
    <row r="781" spans="1:6" ht="12.75">
      <c r="A781" s="31" t="s">
        <v>0</v>
      </c>
      <c r="B781" s="31">
        <v>12</v>
      </c>
      <c r="C781">
        <v>2005</v>
      </c>
      <c r="D781">
        <v>9</v>
      </c>
      <c r="E781" s="28">
        <v>0.47018498408</v>
      </c>
      <c r="F781" s="28">
        <v>2.94433079464</v>
      </c>
    </row>
    <row r="782" spans="1:6" ht="12.75">
      <c r="A782" s="31" t="s">
        <v>0</v>
      </c>
      <c r="B782" s="31">
        <v>12</v>
      </c>
      <c r="C782">
        <v>2005</v>
      </c>
      <c r="D782">
        <v>10</v>
      </c>
      <c r="E782" s="28">
        <v>0.12912035958</v>
      </c>
      <c r="F782" s="28">
        <v>3.4432096199399997</v>
      </c>
    </row>
    <row r="783" spans="1:6" ht="12.75">
      <c r="A783" s="31" t="s">
        <v>0</v>
      </c>
      <c r="B783" s="31">
        <v>12</v>
      </c>
      <c r="C783">
        <v>2005</v>
      </c>
      <c r="D783">
        <v>11</v>
      </c>
      <c r="E783" s="28">
        <v>0.3419212069</v>
      </c>
      <c r="F783" s="28">
        <v>4.521177542699999</v>
      </c>
    </row>
    <row r="784" spans="1:6" ht="12.75">
      <c r="A784" s="31" t="s">
        <v>0</v>
      </c>
      <c r="B784" s="31">
        <v>12</v>
      </c>
      <c r="C784">
        <v>2005</v>
      </c>
      <c r="D784">
        <v>12</v>
      </c>
      <c r="E784" s="28">
        <v>0.3488104387</v>
      </c>
      <c r="F784" s="28">
        <v>5.02416218505</v>
      </c>
    </row>
    <row r="785" spans="1:6" ht="12.75">
      <c r="A785" s="31" t="s">
        <v>0</v>
      </c>
      <c r="B785" s="31">
        <v>12</v>
      </c>
      <c r="C785">
        <v>2006</v>
      </c>
      <c r="D785">
        <v>1</v>
      </c>
      <c r="E785" s="28">
        <v>0.74001708226</v>
      </c>
      <c r="F785" s="28">
        <v>5.1719302535399985</v>
      </c>
    </row>
    <row r="786" spans="1:6" ht="12.75">
      <c r="A786" s="31" t="s">
        <v>0</v>
      </c>
      <c r="B786" s="31">
        <v>12</v>
      </c>
      <c r="C786">
        <v>2006</v>
      </c>
      <c r="D786">
        <v>2</v>
      </c>
      <c r="E786" s="28">
        <v>0.42348802659</v>
      </c>
      <c r="F786" s="28">
        <v>3.9294134990000003</v>
      </c>
    </row>
    <row r="787" spans="1:6" ht="12.75">
      <c r="A787" s="31" t="s">
        <v>0</v>
      </c>
      <c r="B787" s="31">
        <v>12</v>
      </c>
      <c r="C787">
        <v>2006</v>
      </c>
      <c r="D787">
        <v>3</v>
      </c>
      <c r="E787" s="28">
        <v>1.25842696189</v>
      </c>
      <c r="F787" s="28">
        <v>10.468539320469999</v>
      </c>
    </row>
    <row r="788" spans="1:6" ht="12.75">
      <c r="A788" s="31" t="s">
        <v>0</v>
      </c>
      <c r="B788" s="31">
        <v>12</v>
      </c>
      <c r="C788">
        <v>2006</v>
      </c>
      <c r="D788">
        <v>4</v>
      </c>
      <c r="E788" s="28">
        <v>0.79064557234</v>
      </c>
      <c r="F788" s="28">
        <v>8.86769204125</v>
      </c>
    </row>
    <row r="789" spans="1:6" ht="12.75">
      <c r="A789" s="31" t="s">
        <v>0</v>
      </c>
      <c r="B789" s="31">
        <v>12</v>
      </c>
      <c r="C789">
        <v>2006</v>
      </c>
      <c r="D789">
        <v>5</v>
      </c>
      <c r="E789" s="28">
        <v>0.47956564136</v>
      </c>
      <c r="F789" s="28">
        <v>5.292275555189999</v>
      </c>
    </row>
    <row r="790" spans="1:6" ht="12.75">
      <c r="A790" s="31" t="s">
        <v>0</v>
      </c>
      <c r="B790" s="31">
        <v>12</v>
      </c>
      <c r="C790">
        <v>2006</v>
      </c>
      <c r="D790">
        <v>6</v>
      </c>
      <c r="E790" s="28">
        <v>0.19420308411</v>
      </c>
      <c r="F790" s="28">
        <v>2.87463583231</v>
      </c>
    </row>
    <row r="791" spans="1:6" ht="12.75">
      <c r="A791" s="31" t="s">
        <v>0</v>
      </c>
      <c r="B791" s="31">
        <v>12</v>
      </c>
      <c r="C791">
        <v>2006</v>
      </c>
      <c r="D791">
        <v>7</v>
      </c>
      <c r="E791" s="28">
        <v>0.359064993</v>
      </c>
      <c r="F791" s="28">
        <v>2.6517331770399997</v>
      </c>
    </row>
    <row r="792" spans="1:6" ht="12.75">
      <c r="A792" s="31" t="s">
        <v>0</v>
      </c>
      <c r="B792" s="31">
        <v>12</v>
      </c>
      <c r="C792">
        <v>2006</v>
      </c>
      <c r="D792">
        <v>8</v>
      </c>
      <c r="E792" s="28">
        <v>0.43158751824</v>
      </c>
      <c r="F792" s="28">
        <v>2.8066033466</v>
      </c>
    </row>
    <row r="793" spans="1:6" ht="12.75">
      <c r="A793" s="31" t="s">
        <v>0</v>
      </c>
      <c r="B793" s="31">
        <v>12</v>
      </c>
      <c r="C793">
        <v>2006</v>
      </c>
      <c r="D793">
        <v>9</v>
      </c>
      <c r="E793" s="28">
        <v>0.25313464443</v>
      </c>
      <c r="F793" s="28">
        <v>3.50970651008</v>
      </c>
    </row>
    <row r="794" spans="5:7" ht="12.75">
      <c r="E794" s="27">
        <f>AVERAGE(E2:E793)*12</f>
        <v>7.295645239816209</v>
      </c>
      <c r="F794" s="27">
        <f>AVERAGE(F2:F793)*12</f>
        <v>101.23719592452463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434 - Arroyo de los Adjuntos desde cabecera hasta confluencia con arroyo de las Bragadas y arroyo de las Bragadas desde cabecera hasta confluencia con río Duratón.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434</v>
      </c>
      <c r="B6" s="30">
        <f>'De la BASE'!B2</f>
        <v>12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0.26363420496</v>
      </c>
      <c r="F6" s="9">
        <f>IF('De la BASE'!F2&gt;0,'De la BASE'!F2,'De la BASE'!F2+0.001)</f>
        <v>8.00627281104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434</v>
      </c>
      <c r="B7" s="30">
        <f>'De la BASE'!B3</f>
        <v>12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0.42626283436</v>
      </c>
      <c r="F7" s="9">
        <f>IF('De la BASE'!F3&gt;0,'De la BASE'!F3,'De la BASE'!F3+0.001)</f>
        <v>11.28770414695</v>
      </c>
      <c r="G7" s="15">
        <v>14916</v>
      </c>
      <c r="H7" s="8">
        <f>CORREL(E6:E796,E7:E797)</f>
        <v>0.6397027586422335</v>
      </c>
      <c r="I7" s="8" t="s">
        <v>119</v>
      </c>
      <c r="J7" s="8"/>
      <c r="K7" s="8"/>
      <c r="L7" s="24"/>
    </row>
    <row r="8" spans="1:13" ht="12.75">
      <c r="A8" s="30" t="str">
        <f>'De la BASE'!A4</f>
        <v>434</v>
      </c>
      <c r="B8" s="30">
        <f>'De la BASE'!B4</f>
        <v>12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0.620829391</v>
      </c>
      <c r="F8" s="9">
        <f>IF('De la BASE'!F4&gt;0,'De la BASE'!F4,'De la BASE'!F4+0.001)</f>
        <v>9.6458151792</v>
      </c>
      <c r="G8" s="15">
        <v>14946</v>
      </c>
      <c r="H8" s="8">
        <f>CORREL(E486:E796,E487:E797)</f>
        <v>0.5801763929247739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434</v>
      </c>
      <c r="B9" s="30">
        <f>'De la BASE'!B5</f>
        <v>12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2.44193148108</v>
      </c>
      <c r="F9" s="9">
        <f>IF('De la BASE'!F5&gt;0,'De la BASE'!F5,'De la BASE'!F5+0.001)</f>
        <v>28.69689623472</v>
      </c>
      <c r="G9" s="15">
        <v>14977</v>
      </c>
    </row>
    <row r="10" spans="1:11" ht="12.75">
      <c r="A10" s="30" t="str">
        <f>'De la BASE'!A6</f>
        <v>434</v>
      </c>
      <c r="B10" s="30">
        <f>'De la BASE'!B6</f>
        <v>12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3.4227895656</v>
      </c>
      <c r="F10" s="9">
        <f>IF('De la BASE'!F6&gt;0,'De la BASE'!F6,'De la BASE'!F6+0.001)</f>
        <v>40.107652066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434</v>
      </c>
      <c r="B11" s="30">
        <f>'De la BASE'!B7</f>
        <v>12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2.7184511088</v>
      </c>
      <c r="F11" s="9">
        <f>IF('De la BASE'!F7&gt;0,'De la BASE'!F7,'De la BASE'!F7+0.001)</f>
        <v>30.01909964256</v>
      </c>
      <c r="G11" s="15">
        <v>15036</v>
      </c>
      <c r="H11" s="8">
        <f>CORREL(F6:F796,F7:F797)</f>
        <v>0.6451560877787681</v>
      </c>
      <c r="I11" s="8" t="s">
        <v>119</v>
      </c>
      <c r="J11" s="8"/>
      <c r="K11" s="8"/>
    </row>
    <row r="12" spans="1:11" ht="12.75">
      <c r="A12" s="30" t="str">
        <f>'De la BASE'!A8</f>
        <v>434</v>
      </c>
      <c r="B12" s="30">
        <f>'De la BASE'!B8</f>
        <v>12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1.71904161026</v>
      </c>
      <c r="F12" s="9">
        <f>IF('De la BASE'!F8&gt;0,'De la BASE'!F8,'De la BASE'!F8+0.001)</f>
        <v>17.680076370580004</v>
      </c>
      <c r="G12" s="15">
        <v>15067</v>
      </c>
      <c r="H12" s="8">
        <f>CORREL(F486:F796,F487:F797)</f>
        <v>0.5642831767338338</v>
      </c>
      <c r="I12" s="8" t="s">
        <v>120</v>
      </c>
      <c r="J12" s="8"/>
      <c r="K12" s="8"/>
    </row>
    <row r="13" spans="1:9" ht="12.75">
      <c r="A13" s="30" t="str">
        <f>'De la BASE'!A9</f>
        <v>434</v>
      </c>
      <c r="B13" s="30">
        <f>'De la BASE'!B9</f>
        <v>12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3.7040439405</v>
      </c>
      <c r="F13" s="9">
        <f>IF('De la BASE'!F9&gt;0,'De la BASE'!F9,'De la BASE'!F9+0.001)</f>
        <v>32.448578332800004</v>
      </c>
      <c r="G13" s="15">
        <v>15097</v>
      </c>
      <c r="H13" s="6"/>
      <c r="I13" s="6"/>
    </row>
    <row r="14" spans="1:13" ht="12.75">
      <c r="A14" s="30" t="str">
        <f>'De la BASE'!A10</f>
        <v>434</v>
      </c>
      <c r="B14" s="30">
        <f>'De la BASE'!B10</f>
        <v>12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1.59355095336</v>
      </c>
      <c r="F14" s="9">
        <f>IF('De la BASE'!F10&gt;0,'De la BASE'!F10,'De la BASE'!F10+0.001)</f>
        <v>14.1843546225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434</v>
      </c>
      <c r="B15" s="30">
        <f>'De la BASE'!B11</f>
        <v>12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0.28534590872</v>
      </c>
      <c r="F15" s="9">
        <f>IF('De la BASE'!F11&gt;0,'De la BASE'!F11,'De la BASE'!F11+0.001)</f>
        <v>2.38760173715</v>
      </c>
      <c r="G15" s="15">
        <v>15158</v>
      </c>
      <c r="I15" s="7"/>
    </row>
    <row r="16" spans="1:9" ht="12.75">
      <c r="A16" s="30" t="str">
        <f>'De la BASE'!A12</f>
        <v>434</v>
      </c>
      <c r="B16" s="30">
        <f>'De la BASE'!B12</f>
        <v>12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0.29883715926</v>
      </c>
      <c r="F16" s="9">
        <f>IF('De la BASE'!F12&gt;0,'De la BASE'!F12,'De la BASE'!F12+0.001)</f>
        <v>2.19661680882</v>
      </c>
      <c r="G16" s="15">
        <v>15189</v>
      </c>
      <c r="H16" s="7"/>
      <c r="I16" s="7"/>
    </row>
    <row r="17" spans="1:9" ht="12.75">
      <c r="A17" s="30" t="str">
        <f>'De la BASE'!A13</f>
        <v>434</v>
      </c>
      <c r="B17" s="30">
        <f>'De la BASE'!B13</f>
        <v>12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0.1803768375</v>
      </c>
      <c r="F17" s="9">
        <f>IF('De la BASE'!F13&gt;0,'De la BASE'!F13,'De la BASE'!F13+0.001)</f>
        <v>1.4857536765</v>
      </c>
      <c r="G17" s="15">
        <v>15220</v>
      </c>
      <c r="H17" s="7"/>
      <c r="I17" s="7"/>
    </row>
    <row r="18" spans="1:9" ht="12.75">
      <c r="A18" s="30" t="str">
        <f>'De la BASE'!A14</f>
        <v>434</v>
      </c>
      <c r="B18" s="30">
        <f>'De la BASE'!B14</f>
        <v>12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0.22733619822</v>
      </c>
      <c r="F18" s="9">
        <f>IF('De la BASE'!F14&gt;0,'De la BASE'!F14,'De la BASE'!F14+0.001)</f>
        <v>1.64216971258</v>
      </c>
      <c r="G18" s="15">
        <v>15250</v>
      </c>
      <c r="H18" s="7"/>
      <c r="I18" s="7"/>
    </row>
    <row r="19" spans="1:8" ht="12.75">
      <c r="A19" s="30" t="str">
        <f>'De la BASE'!A15</f>
        <v>434</v>
      </c>
      <c r="B19" s="30">
        <f>'De la BASE'!B15</f>
        <v>12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0.1464030913</v>
      </c>
      <c r="F19" s="9">
        <f>IF('De la BASE'!F15&gt;0,'De la BASE'!F15,'De la BASE'!F15+0.001)</f>
        <v>3.9250668878</v>
      </c>
      <c r="G19" s="15">
        <v>15281</v>
      </c>
      <c r="H19" s="7"/>
    </row>
    <row r="20" spans="1:7" ht="12.75">
      <c r="A20" s="30" t="str">
        <f>'De la BASE'!A16</f>
        <v>434</v>
      </c>
      <c r="B20" s="30">
        <f>'De la BASE'!B16</f>
        <v>12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0.2477984517</v>
      </c>
      <c r="F20" s="9">
        <f>IF('De la BASE'!F16&gt;0,'De la BASE'!F16,'De la BASE'!F16+0.001)</f>
        <v>3.03033345665</v>
      </c>
      <c r="G20" s="15">
        <v>15311</v>
      </c>
    </row>
    <row r="21" spans="1:7" ht="12.75">
      <c r="A21" s="30" t="str">
        <f>'De la BASE'!A17</f>
        <v>434</v>
      </c>
      <c r="B21" s="30">
        <f>'De la BASE'!B17</f>
        <v>12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0.27742077489</v>
      </c>
      <c r="F21" s="9">
        <f>IF('De la BASE'!F17&gt;0,'De la BASE'!F17,'De la BASE'!F17+0.001)</f>
        <v>5.70541043271</v>
      </c>
      <c r="G21" s="15">
        <v>15342</v>
      </c>
    </row>
    <row r="22" spans="1:7" ht="12.75">
      <c r="A22" s="30" t="str">
        <f>'De la BASE'!A18</f>
        <v>434</v>
      </c>
      <c r="B22" s="30">
        <f>'De la BASE'!B18</f>
        <v>12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0.47592962806</v>
      </c>
      <c r="F22" s="9">
        <f>IF('De la BASE'!F18&gt;0,'De la BASE'!F18,'De la BASE'!F18+0.001)</f>
        <v>6.030971611739999</v>
      </c>
      <c r="G22" s="15">
        <v>15373</v>
      </c>
    </row>
    <row r="23" spans="1:7" ht="12.75">
      <c r="A23" s="30" t="str">
        <f>'De la BASE'!A19</f>
        <v>434</v>
      </c>
      <c r="B23" s="30">
        <f>'De la BASE'!B19</f>
        <v>12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0.21492512808</v>
      </c>
      <c r="F23" s="9">
        <f>IF('De la BASE'!F19&gt;0,'De la BASE'!F19,'De la BASE'!F19+0.001)</f>
        <v>8.50122756876</v>
      </c>
      <c r="G23" s="15">
        <v>15401</v>
      </c>
    </row>
    <row r="24" spans="1:7" ht="12.75">
      <c r="A24" s="30" t="str">
        <f>'De la BASE'!A20</f>
        <v>434</v>
      </c>
      <c r="B24" s="30">
        <f>'De la BASE'!B20</f>
        <v>12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0.42372738665</v>
      </c>
      <c r="F24" s="9">
        <f>IF('De la BASE'!F20&gt;0,'De la BASE'!F20,'De la BASE'!F20+0.001)</f>
        <v>9.91127224185</v>
      </c>
      <c r="G24" s="15">
        <v>15432</v>
      </c>
    </row>
    <row r="25" spans="1:7" ht="12.75">
      <c r="A25" s="30" t="str">
        <f>'De la BASE'!A21</f>
        <v>434</v>
      </c>
      <c r="B25" s="30">
        <f>'De la BASE'!B21</f>
        <v>12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0.42263499465</v>
      </c>
      <c r="F25" s="9">
        <f>IF('De la BASE'!F21&gt;0,'De la BASE'!F21,'De la BASE'!F21+0.001)</f>
        <v>6.176899197180001</v>
      </c>
      <c r="G25" s="15">
        <v>15462</v>
      </c>
    </row>
    <row r="26" spans="1:7" ht="12.75">
      <c r="A26" s="30" t="str">
        <f>'De la BASE'!A22</f>
        <v>434</v>
      </c>
      <c r="B26" s="30">
        <f>'De la BASE'!B22</f>
        <v>12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0.2102529025</v>
      </c>
      <c r="F26" s="9">
        <f>IF('De la BASE'!F22&gt;0,'De la BASE'!F22,'De la BASE'!F22+0.001)</f>
        <v>4.1331384753</v>
      </c>
      <c r="G26" s="15">
        <v>15493</v>
      </c>
    </row>
    <row r="27" spans="1:7" ht="12.75">
      <c r="A27" s="30" t="str">
        <f>'De la BASE'!A23</f>
        <v>434</v>
      </c>
      <c r="B27" s="30">
        <f>'De la BASE'!B23</f>
        <v>12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0.35044373871</v>
      </c>
      <c r="F27" s="9">
        <f>IF('De la BASE'!F23&gt;0,'De la BASE'!F23,'De la BASE'!F23+0.001)</f>
        <v>3.48218700219</v>
      </c>
      <c r="G27" s="15">
        <v>15523</v>
      </c>
    </row>
    <row r="28" spans="1:7" ht="12.75">
      <c r="A28" s="30" t="str">
        <f>'De la BASE'!A24</f>
        <v>434</v>
      </c>
      <c r="B28" s="30">
        <f>'De la BASE'!B24</f>
        <v>12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0.59950092099</v>
      </c>
      <c r="F28" s="9">
        <f>IF('De la BASE'!F24&gt;0,'De la BASE'!F24,'De la BASE'!F24+0.001)</f>
        <v>8.822627991</v>
      </c>
      <c r="G28" s="15">
        <v>15554</v>
      </c>
    </row>
    <row r="29" spans="1:7" ht="12.75">
      <c r="A29" s="30" t="str">
        <f>'De la BASE'!A25</f>
        <v>434</v>
      </c>
      <c r="B29" s="30">
        <f>'De la BASE'!B25</f>
        <v>12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0.1980949768</v>
      </c>
      <c r="F29" s="9">
        <f>IF('De la BASE'!F25&gt;0,'De la BASE'!F25,'De la BASE'!F25+0.001)</f>
        <v>4.0841524012</v>
      </c>
      <c r="G29" s="15">
        <v>15585</v>
      </c>
    </row>
    <row r="30" spans="1:7" ht="12.75">
      <c r="A30" s="30" t="str">
        <f>'De la BASE'!A26</f>
        <v>434</v>
      </c>
      <c r="B30" s="30">
        <f>'De la BASE'!B26</f>
        <v>12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0.10270617133</v>
      </c>
      <c r="F30" s="9">
        <f>IF('De la BASE'!F26&gt;0,'De la BASE'!F26,'De la BASE'!F26+0.001)</f>
        <v>3.90134163735</v>
      </c>
      <c r="G30" s="15">
        <v>15615</v>
      </c>
    </row>
    <row r="31" spans="1:7" ht="12.75">
      <c r="A31" s="30" t="str">
        <f>'De la BASE'!A27</f>
        <v>434</v>
      </c>
      <c r="B31" s="30">
        <f>'De la BASE'!B27</f>
        <v>12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0.29835997716</v>
      </c>
      <c r="F31" s="9">
        <f>IF('De la BASE'!F27&gt;0,'De la BASE'!F27,'De la BASE'!F27+0.001)</f>
        <v>4.80616933062</v>
      </c>
      <c r="G31" s="15">
        <v>15646</v>
      </c>
    </row>
    <row r="32" spans="1:7" ht="12.75">
      <c r="A32" s="30" t="str">
        <f>'De la BASE'!A28</f>
        <v>434</v>
      </c>
      <c r="B32" s="30">
        <f>'De la BASE'!B28</f>
        <v>12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0.13736109881</v>
      </c>
      <c r="F32" s="9">
        <f>IF('De la BASE'!F28&gt;0,'De la BASE'!F28,'De la BASE'!F28+0.001)</f>
        <v>4.798192455290001</v>
      </c>
      <c r="G32" s="15">
        <v>15676</v>
      </c>
    </row>
    <row r="33" spans="1:7" ht="12.75">
      <c r="A33" s="30" t="str">
        <f>'De la BASE'!A29</f>
        <v>434</v>
      </c>
      <c r="B33" s="30">
        <f>'De la BASE'!B29</f>
        <v>12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0.46453933364</v>
      </c>
      <c r="F33" s="9">
        <f>IF('De la BASE'!F29&gt;0,'De la BASE'!F29,'De la BASE'!F29+0.001)</f>
        <v>13.206827753630002</v>
      </c>
      <c r="G33" s="15">
        <v>15707</v>
      </c>
    </row>
    <row r="34" spans="1:7" ht="12.75">
      <c r="A34" s="30" t="str">
        <f>'De la BASE'!A30</f>
        <v>434</v>
      </c>
      <c r="B34" s="30">
        <f>'De la BASE'!B30</f>
        <v>12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0.43620545412</v>
      </c>
      <c r="F34" s="9">
        <f>IF('De la BASE'!F30&gt;0,'De la BASE'!F30,'De la BASE'!F30+0.001)</f>
        <v>6.08375371248</v>
      </c>
      <c r="G34" s="15">
        <v>15738</v>
      </c>
    </row>
    <row r="35" spans="1:7" ht="12.75">
      <c r="A35" s="30" t="str">
        <f>'De la BASE'!A31</f>
        <v>434</v>
      </c>
      <c r="B35" s="30">
        <f>'De la BASE'!B31</f>
        <v>12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0.33002301696</v>
      </c>
      <c r="F35" s="9">
        <f>IF('De la BASE'!F31&gt;0,'De la BASE'!F31,'De la BASE'!F31+0.001)</f>
        <v>7.6532124134399995</v>
      </c>
      <c r="G35" s="15">
        <v>15766</v>
      </c>
    </row>
    <row r="36" spans="1:7" ht="12.75">
      <c r="A36" s="30" t="str">
        <f>'De la BASE'!A32</f>
        <v>434</v>
      </c>
      <c r="B36" s="30">
        <f>'De la BASE'!B32</f>
        <v>12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0.46707815418</v>
      </c>
      <c r="F36" s="9">
        <f>IF('De la BASE'!F32&gt;0,'De la BASE'!F32,'De la BASE'!F32+0.001)</f>
        <v>11.069199724879999</v>
      </c>
      <c r="G36" s="15">
        <v>15797</v>
      </c>
    </row>
    <row r="37" spans="1:7" ht="12.75">
      <c r="A37" s="30" t="str">
        <f>'De la BASE'!A33</f>
        <v>434</v>
      </c>
      <c r="B37" s="30">
        <f>'De la BASE'!B33</f>
        <v>12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0.56530670141</v>
      </c>
      <c r="F37" s="9">
        <f>IF('De la BASE'!F33&gt;0,'De la BASE'!F33,'De la BASE'!F33+0.001)</f>
        <v>9.74551684414</v>
      </c>
      <c r="G37" s="15">
        <v>15827</v>
      </c>
    </row>
    <row r="38" spans="1:7" ht="12.75">
      <c r="A38" s="30" t="str">
        <f>'De la BASE'!A34</f>
        <v>434</v>
      </c>
      <c r="B38" s="30">
        <f>'De la BASE'!B34</f>
        <v>12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0.33109847708</v>
      </c>
      <c r="F38" s="9">
        <f>IF('De la BASE'!F34&gt;0,'De la BASE'!F34,'De la BASE'!F34+0.001)</f>
        <v>3.19415816692</v>
      </c>
      <c r="G38" s="15">
        <v>15858</v>
      </c>
    </row>
    <row r="39" spans="1:7" ht="12.75">
      <c r="A39" s="30" t="str">
        <f>'De la BASE'!A35</f>
        <v>434</v>
      </c>
      <c r="B39" s="30">
        <f>'De la BASE'!B35</f>
        <v>12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0.18941674572</v>
      </c>
      <c r="F39" s="9">
        <f>IF('De la BASE'!F35&gt;0,'De la BASE'!F35,'De la BASE'!F35+0.001)</f>
        <v>3.1950922014599996</v>
      </c>
      <c r="G39" s="15">
        <v>15888</v>
      </c>
    </row>
    <row r="40" spans="1:7" ht="12.75">
      <c r="A40" s="30" t="str">
        <f>'De la BASE'!A36</f>
        <v>434</v>
      </c>
      <c r="B40" s="30">
        <f>'De la BASE'!B36</f>
        <v>12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0.401548674</v>
      </c>
      <c r="F40" s="9">
        <f>IF('De la BASE'!F36&gt;0,'De la BASE'!F36,'De la BASE'!F36+0.001)</f>
        <v>2.967920358</v>
      </c>
      <c r="G40" s="15">
        <v>15919</v>
      </c>
    </row>
    <row r="41" spans="1:7" ht="12.75">
      <c r="A41" s="30" t="str">
        <f>'De la BASE'!A37</f>
        <v>434</v>
      </c>
      <c r="B41" s="30">
        <f>'De la BASE'!B37</f>
        <v>12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0.29545030144</v>
      </c>
      <c r="F41" s="9">
        <f>IF('De la BASE'!F37&gt;0,'De la BASE'!F37,'De la BASE'!F37+0.001)</f>
        <v>5.096090726400001</v>
      </c>
      <c r="G41" s="15">
        <v>15950</v>
      </c>
    </row>
    <row r="42" spans="1:7" ht="12.75">
      <c r="A42" s="30" t="str">
        <f>'De la BASE'!A38</f>
        <v>434</v>
      </c>
      <c r="B42" s="30">
        <f>'De la BASE'!B38</f>
        <v>12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0.15879303957</v>
      </c>
      <c r="F42" s="9">
        <f>IF('De la BASE'!F38&gt;0,'De la BASE'!F38,'De la BASE'!F38+0.001)</f>
        <v>3.61665605103</v>
      </c>
      <c r="G42" s="15">
        <v>15980</v>
      </c>
    </row>
    <row r="43" spans="1:7" ht="12.75">
      <c r="A43" s="30" t="str">
        <f>'De la BASE'!A39</f>
        <v>434</v>
      </c>
      <c r="B43" s="30">
        <f>'De la BASE'!B39</f>
        <v>12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0.22069428</v>
      </c>
      <c r="F43" s="9">
        <f>IF('De la BASE'!F39&gt;0,'De la BASE'!F39,'De la BASE'!F39+0.001)</f>
        <v>3.982559116</v>
      </c>
      <c r="G43" s="15">
        <v>16011</v>
      </c>
    </row>
    <row r="44" spans="1:7" ht="12.75">
      <c r="A44" s="30" t="str">
        <f>'De la BASE'!A40</f>
        <v>434</v>
      </c>
      <c r="B44" s="30">
        <f>'De la BASE'!B40</f>
        <v>12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0.15736130104</v>
      </c>
      <c r="F44" s="9">
        <f>IF('De la BASE'!F40&gt;0,'De la BASE'!F40,'De la BASE'!F40+0.001)</f>
        <v>4.9170500633400005</v>
      </c>
      <c r="G44" s="15">
        <v>16041</v>
      </c>
    </row>
    <row r="45" spans="1:7" ht="12.75">
      <c r="A45" s="30" t="str">
        <f>'De la BASE'!A41</f>
        <v>434</v>
      </c>
      <c r="B45" s="30">
        <f>'De la BASE'!B41</f>
        <v>12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0.39255772848</v>
      </c>
      <c r="F45" s="9">
        <f>IF('De la BASE'!F41&gt;0,'De la BASE'!F41,'De la BASE'!F41+0.001)</f>
        <v>4.13931489237</v>
      </c>
      <c r="G45" s="15">
        <v>16072</v>
      </c>
    </row>
    <row r="46" spans="1:7" ht="12.75">
      <c r="A46" s="30" t="str">
        <f>'De la BASE'!A42</f>
        <v>434</v>
      </c>
      <c r="B46" s="30">
        <f>'De la BASE'!B42</f>
        <v>12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0.257400904</v>
      </c>
      <c r="F46" s="9">
        <f>IF('De la BASE'!F42&gt;0,'De la BASE'!F42,'De la BASE'!F42+0.001)</f>
        <v>3.7799799242</v>
      </c>
      <c r="G46" s="15">
        <v>16103</v>
      </c>
    </row>
    <row r="47" spans="1:7" ht="12.75">
      <c r="A47" s="30" t="str">
        <f>'De la BASE'!A43</f>
        <v>434</v>
      </c>
      <c r="B47" s="30">
        <f>'De la BASE'!B43</f>
        <v>12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0.19820586342</v>
      </c>
      <c r="F47" s="9">
        <f>IF('De la BASE'!F43&gt;0,'De la BASE'!F43,'De la BASE'!F43+0.001)</f>
        <v>4.724753401319999</v>
      </c>
      <c r="G47" s="15">
        <v>16132</v>
      </c>
    </row>
    <row r="48" spans="1:7" ht="12.75">
      <c r="A48" s="30" t="str">
        <f>'De la BASE'!A44</f>
        <v>434</v>
      </c>
      <c r="B48" s="30">
        <f>'De la BASE'!B44</f>
        <v>12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0.1181225383</v>
      </c>
      <c r="F48" s="9">
        <f>IF('De la BASE'!F44&gt;0,'De la BASE'!F44,'De la BASE'!F44+0.001)</f>
        <v>5.86066386479</v>
      </c>
      <c r="G48" s="15">
        <v>16163</v>
      </c>
    </row>
    <row r="49" spans="1:7" ht="12.75">
      <c r="A49" s="30" t="str">
        <f>'De la BASE'!A45</f>
        <v>434</v>
      </c>
      <c r="B49" s="30">
        <f>'De la BASE'!B45</f>
        <v>12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0.09166207596</v>
      </c>
      <c r="F49" s="9">
        <f>IF('De la BASE'!F45&gt;0,'De la BASE'!F45,'De la BASE'!F45+0.001)</f>
        <v>4.332826448720001</v>
      </c>
      <c r="G49" s="15">
        <v>16193</v>
      </c>
    </row>
    <row r="50" spans="1:7" ht="12.75">
      <c r="A50" s="30" t="str">
        <f>'De la BASE'!A46</f>
        <v>434</v>
      </c>
      <c r="B50" s="30">
        <f>'De la BASE'!B46</f>
        <v>12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0.1693615968</v>
      </c>
      <c r="F50" s="9">
        <f>IF('De la BASE'!F46&gt;0,'De la BASE'!F46,'De la BASE'!F46+0.001)</f>
        <v>4.936668323400001</v>
      </c>
      <c r="G50" s="15">
        <v>16224</v>
      </c>
    </row>
    <row r="51" spans="1:7" ht="12.75">
      <c r="A51" s="30" t="str">
        <f>'De la BASE'!A47</f>
        <v>434</v>
      </c>
      <c r="B51" s="30">
        <f>'De la BASE'!B47</f>
        <v>12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0.31371841048</v>
      </c>
      <c r="F51" s="9">
        <f>IF('De la BASE'!F47&gt;0,'De la BASE'!F47,'De la BASE'!F47+0.001)</f>
        <v>3.13490252476</v>
      </c>
      <c r="G51" s="15">
        <v>16254</v>
      </c>
    </row>
    <row r="52" spans="1:7" ht="12.75">
      <c r="A52" s="30" t="str">
        <f>'De la BASE'!A48</f>
        <v>434</v>
      </c>
      <c r="B52" s="30">
        <f>'De la BASE'!B48</f>
        <v>12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0.3908061734</v>
      </c>
      <c r="F52" s="9">
        <f>IF('De la BASE'!F48&gt;0,'De la BASE'!F48,'De la BASE'!F48+0.001)</f>
        <v>3.5294682652000002</v>
      </c>
      <c r="G52" s="15">
        <v>16285</v>
      </c>
    </row>
    <row r="53" spans="1:7" ht="12.75">
      <c r="A53" s="30" t="str">
        <f>'De la BASE'!A49</f>
        <v>434</v>
      </c>
      <c r="B53" s="30">
        <f>'De la BASE'!B49</f>
        <v>12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0.15051211084</v>
      </c>
      <c r="F53" s="9">
        <f>IF('De la BASE'!F49&gt;0,'De la BASE'!F49,'De la BASE'!F49+0.001)</f>
        <v>3.62740483924</v>
      </c>
      <c r="G53" s="15">
        <v>16316</v>
      </c>
    </row>
    <row r="54" spans="1:7" ht="12.75">
      <c r="A54" s="30" t="str">
        <f>'De la BASE'!A50</f>
        <v>434</v>
      </c>
      <c r="B54" s="30">
        <f>'De la BASE'!B50</f>
        <v>12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0.11208301626</v>
      </c>
      <c r="F54" s="9">
        <f>IF('De la BASE'!F50&gt;0,'De la BASE'!F50,'De la BASE'!F50+0.001)</f>
        <v>3.5314194824999996</v>
      </c>
      <c r="G54" s="15">
        <v>16346</v>
      </c>
    </row>
    <row r="55" spans="1:7" ht="12.75">
      <c r="A55" s="30" t="str">
        <f>'De la BASE'!A51</f>
        <v>434</v>
      </c>
      <c r="B55" s="30">
        <f>'De la BASE'!B51</f>
        <v>12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0.12323587225</v>
      </c>
      <c r="F55" s="9">
        <f>IF('De la BASE'!F51&gt;0,'De la BASE'!F51,'De la BASE'!F51+0.001)</f>
        <v>3.9396765802</v>
      </c>
      <c r="G55" s="15">
        <v>16377</v>
      </c>
    </row>
    <row r="56" spans="1:7" ht="12.75">
      <c r="A56" s="30" t="str">
        <f>'De la BASE'!A52</f>
        <v>434</v>
      </c>
      <c r="B56" s="30">
        <f>'De la BASE'!B52</f>
        <v>12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0.1127493484</v>
      </c>
      <c r="F56" s="9">
        <f>IF('De la BASE'!F52&gt;0,'De la BASE'!F52,'De la BASE'!F52+0.001)</f>
        <v>5.190980059200001</v>
      </c>
      <c r="G56" s="15">
        <v>16407</v>
      </c>
    </row>
    <row r="57" spans="1:7" ht="12.75">
      <c r="A57" s="30" t="str">
        <f>'De la BASE'!A53</f>
        <v>434</v>
      </c>
      <c r="B57" s="30">
        <f>'De la BASE'!B53</f>
        <v>12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0.49217651164</v>
      </c>
      <c r="F57" s="9">
        <f>IF('De la BASE'!F53&gt;0,'De la BASE'!F53,'De la BASE'!F53+0.001)</f>
        <v>5.05062588253</v>
      </c>
      <c r="G57" s="15">
        <v>16438</v>
      </c>
    </row>
    <row r="58" spans="1:7" ht="12.75">
      <c r="A58" s="30" t="str">
        <f>'De la BASE'!A54</f>
        <v>434</v>
      </c>
      <c r="B58" s="30">
        <f>'De la BASE'!B54</f>
        <v>12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0.2045965098</v>
      </c>
      <c r="F58" s="9">
        <f>IF('De la BASE'!F54&gt;0,'De la BASE'!F54,'De la BASE'!F54+0.001)</f>
        <v>5.43389004525</v>
      </c>
      <c r="G58" s="15">
        <v>16469</v>
      </c>
    </row>
    <row r="59" spans="1:7" ht="12.75">
      <c r="A59" s="30" t="str">
        <f>'De la BASE'!A55</f>
        <v>434</v>
      </c>
      <c r="B59" s="30">
        <f>'De la BASE'!B55</f>
        <v>12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0.18708054456</v>
      </c>
      <c r="F59" s="9">
        <f>IF('De la BASE'!F55&gt;0,'De la BASE'!F55,'De la BASE'!F55+0.001)</f>
        <v>4.815138466740001</v>
      </c>
      <c r="G59" s="15">
        <v>16497</v>
      </c>
    </row>
    <row r="60" spans="1:7" ht="12.75">
      <c r="A60" s="30" t="str">
        <f>'De la BASE'!A56</f>
        <v>434</v>
      </c>
      <c r="B60" s="30">
        <f>'De la BASE'!B56</f>
        <v>12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0.16576877408</v>
      </c>
      <c r="F60" s="9">
        <f>IF('De la BASE'!F56&gt;0,'De la BASE'!F56,'De la BASE'!F56+0.001)</f>
        <v>5.307318242519999</v>
      </c>
      <c r="G60" s="15">
        <v>16528</v>
      </c>
    </row>
    <row r="61" spans="1:7" ht="12.75">
      <c r="A61" s="30" t="str">
        <f>'De la BASE'!A57</f>
        <v>434</v>
      </c>
      <c r="B61" s="30">
        <f>'De la BASE'!B57</f>
        <v>12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0.19115939041</v>
      </c>
      <c r="F61" s="9">
        <f>IF('De la BASE'!F57&gt;0,'De la BASE'!F57,'De la BASE'!F57+0.001)</f>
        <v>6.15557286793</v>
      </c>
      <c r="G61" s="15">
        <v>16558</v>
      </c>
    </row>
    <row r="62" spans="1:7" ht="12.75">
      <c r="A62" s="30" t="str">
        <f>'De la BASE'!A58</f>
        <v>434</v>
      </c>
      <c r="B62" s="30">
        <f>'De la BASE'!B58</f>
        <v>12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0.13184210364</v>
      </c>
      <c r="F62" s="9">
        <f>IF('De la BASE'!F58&gt;0,'De la BASE'!F58,'De la BASE'!F58+0.001)</f>
        <v>4.96973683254</v>
      </c>
      <c r="G62" s="15">
        <v>16589</v>
      </c>
    </row>
    <row r="63" spans="1:7" ht="12.75">
      <c r="A63" s="30" t="str">
        <f>'De la BASE'!A59</f>
        <v>434</v>
      </c>
      <c r="B63" s="30">
        <f>'De la BASE'!B59</f>
        <v>12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0.57118540824</v>
      </c>
      <c r="F63" s="9">
        <f>IF('De la BASE'!F59&gt;0,'De la BASE'!F59,'De la BASE'!F59+0.001)</f>
        <v>5.17557446964</v>
      </c>
      <c r="G63" s="15">
        <v>16619</v>
      </c>
    </row>
    <row r="64" spans="1:7" ht="12.75">
      <c r="A64" s="30" t="str">
        <f>'De la BASE'!A60</f>
        <v>434</v>
      </c>
      <c r="B64" s="30">
        <f>'De la BASE'!B60</f>
        <v>12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0.41368091544</v>
      </c>
      <c r="F64" s="9">
        <f>IF('De la BASE'!F60&gt;0,'De la BASE'!F60,'De la BASE'!F60+0.001)</f>
        <v>4.52671532424</v>
      </c>
      <c r="G64" s="15">
        <v>16650</v>
      </c>
    </row>
    <row r="65" spans="1:7" ht="12.75">
      <c r="A65" s="30" t="str">
        <f>'De la BASE'!A61</f>
        <v>434</v>
      </c>
      <c r="B65" s="30">
        <f>'De la BASE'!B61</f>
        <v>12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0.57723366029</v>
      </c>
      <c r="F65" s="9">
        <f>IF('De la BASE'!F61&gt;0,'De la BASE'!F61,'De la BASE'!F61+0.001)</f>
        <v>4.22412712526</v>
      </c>
      <c r="G65" s="15">
        <v>16681</v>
      </c>
    </row>
    <row r="66" spans="1:7" ht="12.75">
      <c r="A66" s="30" t="str">
        <f>'De la BASE'!A62</f>
        <v>434</v>
      </c>
      <c r="B66" s="30">
        <f>'De la BASE'!B62</f>
        <v>12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0.23297793075</v>
      </c>
      <c r="F66" s="9">
        <f>IF('De la BASE'!F62&gt;0,'De la BASE'!F62,'De la BASE'!F62+0.001)</f>
        <v>7.812526665960001</v>
      </c>
      <c r="G66" s="15">
        <v>16711</v>
      </c>
    </row>
    <row r="67" spans="1:7" ht="12.75">
      <c r="A67" s="30" t="str">
        <f>'De la BASE'!A63</f>
        <v>434</v>
      </c>
      <c r="B67" s="30">
        <f>'De la BASE'!B63</f>
        <v>12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0.12237194517</v>
      </c>
      <c r="F67" s="9">
        <f>IF('De la BASE'!F63&gt;0,'De la BASE'!F63,'De la BASE'!F63+0.001)</f>
        <v>8.77960993872</v>
      </c>
      <c r="G67" s="15">
        <v>16742</v>
      </c>
    </row>
    <row r="68" spans="1:7" ht="12.75">
      <c r="A68" s="30" t="str">
        <f>'De la BASE'!A64</f>
        <v>434</v>
      </c>
      <c r="B68" s="30">
        <f>'De la BASE'!B64</f>
        <v>12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0.40625943748</v>
      </c>
      <c r="F68" s="9">
        <f>IF('De la BASE'!F64&gt;0,'De la BASE'!F64,'De la BASE'!F64+0.001)</f>
        <v>15.038292746360002</v>
      </c>
      <c r="G68" s="15">
        <v>16772</v>
      </c>
    </row>
    <row r="69" spans="1:7" ht="12.75">
      <c r="A69" s="30" t="str">
        <f>'De la BASE'!A65</f>
        <v>434</v>
      </c>
      <c r="B69" s="30">
        <f>'De la BASE'!B65</f>
        <v>12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0.84242324127</v>
      </c>
      <c r="F69" s="9">
        <f>IF('De la BASE'!F65&gt;0,'De la BASE'!F65,'De la BASE'!F65+0.001)</f>
        <v>9.62388576954</v>
      </c>
      <c r="G69" s="15">
        <v>16803</v>
      </c>
    </row>
    <row r="70" spans="1:7" ht="12.75">
      <c r="A70" s="30" t="str">
        <f>'De la BASE'!A66</f>
        <v>434</v>
      </c>
      <c r="B70" s="30">
        <f>'De la BASE'!B66</f>
        <v>12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0.3921428545</v>
      </c>
      <c r="F70" s="9">
        <f>IF('De la BASE'!F66&gt;0,'De la BASE'!F66,'De la BASE'!F66+0.001)</f>
        <v>6.189999994560001</v>
      </c>
      <c r="G70" s="15">
        <v>16834</v>
      </c>
    </row>
    <row r="71" spans="1:7" ht="12.75">
      <c r="A71" s="30" t="str">
        <f>'De la BASE'!A67</f>
        <v>434</v>
      </c>
      <c r="B71" s="30">
        <f>'De la BASE'!B67</f>
        <v>12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0.42654949398</v>
      </c>
      <c r="F71" s="9">
        <f>IF('De la BASE'!F67&gt;0,'De la BASE'!F67,'De la BASE'!F67+0.001)</f>
        <v>9.50764110228</v>
      </c>
      <c r="G71" s="15">
        <v>16862</v>
      </c>
    </row>
    <row r="72" spans="1:7" ht="12.75">
      <c r="A72" s="30" t="str">
        <f>'De la BASE'!A68</f>
        <v>434</v>
      </c>
      <c r="B72" s="30">
        <f>'De la BASE'!B68</f>
        <v>12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0.83941170065</v>
      </c>
      <c r="F72" s="9">
        <f>IF('De la BASE'!F68&gt;0,'De la BASE'!F68,'De la BASE'!F68+0.001)</f>
        <v>13.490822001000002</v>
      </c>
      <c r="G72" s="15">
        <v>16893</v>
      </c>
    </row>
    <row r="73" spans="1:7" ht="12.75">
      <c r="A73" s="30" t="str">
        <f>'De la BASE'!A69</f>
        <v>434</v>
      </c>
      <c r="B73" s="30">
        <f>'De la BASE'!B69</f>
        <v>12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3.5910869414</v>
      </c>
      <c r="F73" s="9">
        <f>IF('De la BASE'!F69&gt;0,'De la BASE'!F69,'De la BASE'!F69+0.001)</f>
        <v>45.76150960609</v>
      </c>
      <c r="G73" s="15">
        <v>16923</v>
      </c>
    </row>
    <row r="74" spans="1:7" ht="12.75">
      <c r="A74" s="30" t="str">
        <f>'De la BASE'!A70</f>
        <v>434</v>
      </c>
      <c r="B74" s="30">
        <f>'De la BASE'!B70</f>
        <v>12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0.98825367573</v>
      </c>
      <c r="F74" s="9">
        <f>IF('De la BASE'!F70&gt;0,'De la BASE'!F70,'De la BASE'!F70+0.001)</f>
        <v>8.29224768852</v>
      </c>
      <c r="G74" s="15">
        <v>16954</v>
      </c>
    </row>
    <row r="75" spans="1:7" ht="12.75">
      <c r="A75" s="30" t="str">
        <f>'De la BASE'!A71</f>
        <v>434</v>
      </c>
      <c r="B75" s="30">
        <f>'De la BASE'!B71</f>
        <v>12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0.4778879901</v>
      </c>
      <c r="F75" s="9">
        <f>IF('De la BASE'!F71&gt;0,'De la BASE'!F71,'De la BASE'!F71+0.001)</f>
        <v>3.4124473295999995</v>
      </c>
      <c r="G75" s="15">
        <v>16984</v>
      </c>
    </row>
    <row r="76" spans="1:7" ht="12.75">
      <c r="A76" s="30" t="str">
        <f>'De la BASE'!A72</f>
        <v>434</v>
      </c>
      <c r="B76" s="30">
        <f>'De la BASE'!B72</f>
        <v>12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0.47491958904</v>
      </c>
      <c r="F76" s="9">
        <f>IF('De la BASE'!F72&gt;0,'De la BASE'!F72,'De la BASE'!F72+0.001)</f>
        <v>3.5025319603200002</v>
      </c>
      <c r="G76" s="15">
        <v>17015</v>
      </c>
    </row>
    <row r="77" spans="1:7" ht="12.75">
      <c r="A77" s="30" t="str">
        <f>'De la BASE'!A73</f>
        <v>434</v>
      </c>
      <c r="B77" s="30">
        <f>'De la BASE'!B73</f>
        <v>12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0.5165105175</v>
      </c>
      <c r="F77" s="9">
        <f>IF('De la BASE'!F73&gt;0,'De la BASE'!F73,'De la BASE'!F73+0.001)</f>
        <v>4.30924473255</v>
      </c>
      <c r="G77" s="15">
        <v>17046</v>
      </c>
    </row>
    <row r="78" spans="1:7" ht="12.75">
      <c r="A78" s="30" t="str">
        <f>'De la BASE'!A74</f>
        <v>434</v>
      </c>
      <c r="B78" s="30">
        <f>'De la BASE'!B74</f>
        <v>12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0.56002989328</v>
      </c>
      <c r="F78" s="9">
        <f>IF('De la BASE'!F74&gt;0,'De la BASE'!F74,'De la BASE'!F74+0.001)</f>
        <v>5.67582461732</v>
      </c>
      <c r="G78" s="15">
        <v>17076</v>
      </c>
    </row>
    <row r="79" spans="1:7" ht="12.75">
      <c r="A79" s="30" t="str">
        <f>'De la BASE'!A75</f>
        <v>434</v>
      </c>
      <c r="B79" s="30">
        <f>'De la BASE'!B75</f>
        <v>12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0.27150954642</v>
      </c>
      <c r="F79" s="9">
        <f>IF('De la BASE'!F75&gt;0,'De la BASE'!F75,'De la BASE'!F75+0.001)</f>
        <v>6.55874303364</v>
      </c>
      <c r="G79" s="15">
        <v>17107</v>
      </c>
    </row>
    <row r="80" spans="1:7" ht="12.75">
      <c r="A80" s="30" t="str">
        <f>'De la BASE'!A76</f>
        <v>434</v>
      </c>
      <c r="B80" s="30">
        <f>'De la BASE'!B76</f>
        <v>12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0.2036389852</v>
      </c>
      <c r="F80" s="9">
        <f>IF('De la BASE'!F76&gt;0,'De la BASE'!F76,'De la BASE'!F76+0.001)</f>
        <v>7.833737162849999</v>
      </c>
      <c r="G80" s="15">
        <v>17137</v>
      </c>
    </row>
    <row r="81" spans="1:7" ht="12.75">
      <c r="A81" s="30" t="str">
        <f>'De la BASE'!A77</f>
        <v>434</v>
      </c>
      <c r="B81" s="30">
        <f>'De la BASE'!B77</f>
        <v>12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0.3461897354</v>
      </c>
      <c r="F81" s="9">
        <f>IF('De la BASE'!F77&gt;0,'De la BASE'!F77,'De la BASE'!F77+0.001)</f>
        <v>10.5711508704</v>
      </c>
      <c r="G81" s="15">
        <v>17168</v>
      </c>
    </row>
    <row r="82" spans="1:7" ht="12.75">
      <c r="A82" s="30" t="str">
        <f>'De la BASE'!A78</f>
        <v>434</v>
      </c>
      <c r="B82" s="30">
        <f>'De la BASE'!B78</f>
        <v>12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4.47257603058</v>
      </c>
      <c r="F82" s="9">
        <f>IF('De la BASE'!F78&gt;0,'De la BASE'!F78,'De la BASE'!F78+0.001)</f>
        <v>60.21776498904</v>
      </c>
      <c r="G82" s="15">
        <v>17199</v>
      </c>
    </row>
    <row r="83" spans="1:7" ht="12.75">
      <c r="A83" s="30" t="str">
        <f>'De la BASE'!A79</f>
        <v>434</v>
      </c>
      <c r="B83" s="30">
        <f>'De la BASE'!B79</f>
        <v>12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4.75088227566</v>
      </c>
      <c r="F83" s="9">
        <f>IF('De la BASE'!F79&gt;0,'De la BASE'!F79,'De la BASE'!F79+0.001)</f>
        <v>49.716038040360004</v>
      </c>
      <c r="G83" s="15">
        <v>17227</v>
      </c>
    </row>
    <row r="84" spans="1:7" ht="12.75">
      <c r="A84" s="30" t="str">
        <f>'De la BASE'!A80</f>
        <v>434</v>
      </c>
      <c r="B84" s="30">
        <f>'De la BASE'!B80</f>
        <v>12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1.9233197258</v>
      </c>
      <c r="F84" s="9">
        <f>IF('De la BASE'!F80&gt;0,'De la BASE'!F80,'De la BASE'!F80+0.001)</f>
        <v>16.89882946565</v>
      </c>
      <c r="G84" s="15">
        <v>17258</v>
      </c>
    </row>
    <row r="85" spans="1:7" ht="12.75">
      <c r="A85" s="30" t="str">
        <f>'De la BASE'!A81</f>
        <v>434</v>
      </c>
      <c r="B85" s="30">
        <f>'De la BASE'!B81</f>
        <v>12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0.46111747009</v>
      </c>
      <c r="F85" s="9">
        <f>IF('De la BASE'!F81&gt;0,'De la BASE'!F81,'De la BASE'!F81+0.001)</f>
        <v>5.893755875579999</v>
      </c>
      <c r="G85" s="15">
        <v>17288</v>
      </c>
    </row>
    <row r="86" spans="1:7" ht="12.75">
      <c r="A86" s="30" t="str">
        <f>'De la BASE'!A82</f>
        <v>434</v>
      </c>
      <c r="B86" s="30">
        <f>'De la BASE'!B82</f>
        <v>12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0.33648234984</v>
      </c>
      <c r="F86" s="9">
        <f>IF('De la BASE'!F82&gt;0,'De la BASE'!F82,'De la BASE'!F82+0.001)</f>
        <v>3.39359072922</v>
      </c>
      <c r="G86" s="15">
        <v>17319</v>
      </c>
    </row>
    <row r="87" spans="1:7" ht="12.75">
      <c r="A87" s="30" t="str">
        <f>'De la BASE'!A83</f>
        <v>434</v>
      </c>
      <c r="B87" s="30">
        <f>'De la BASE'!B83</f>
        <v>12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0.3168352832</v>
      </c>
      <c r="F87" s="9">
        <f>IF('De la BASE'!F83&gt;0,'De la BASE'!F83,'De la BASE'!F83+0.001)</f>
        <v>3.1752642975999996</v>
      </c>
      <c r="G87" s="15">
        <v>17349</v>
      </c>
    </row>
    <row r="88" spans="1:7" ht="12.75">
      <c r="A88" s="30" t="str">
        <f>'De la BASE'!A84</f>
        <v>434</v>
      </c>
      <c r="B88" s="30">
        <f>'De la BASE'!B84</f>
        <v>12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0.35629540026</v>
      </c>
      <c r="F88" s="9">
        <f>IF('De la BASE'!F84&gt;0,'De la BASE'!F84,'De la BASE'!F84+0.001)</f>
        <v>3.2419836079200004</v>
      </c>
      <c r="G88" s="15">
        <v>17380</v>
      </c>
    </row>
    <row r="89" spans="1:7" ht="12.75">
      <c r="A89" s="30" t="str">
        <f>'De la BASE'!A85</f>
        <v>434</v>
      </c>
      <c r="B89" s="30">
        <f>'De la BASE'!B85</f>
        <v>12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0.27678939954</v>
      </c>
      <c r="F89" s="9">
        <f>IF('De la BASE'!F85&gt;0,'De la BASE'!F85,'De la BASE'!F85+0.001)</f>
        <v>4.46620362411</v>
      </c>
      <c r="G89" s="15">
        <v>17411</v>
      </c>
    </row>
    <row r="90" spans="1:7" ht="12.75">
      <c r="A90" s="30" t="str">
        <f>'De la BASE'!A86</f>
        <v>434</v>
      </c>
      <c r="B90" s="30">
        <f>'De la BASE'!B86</f>
        <v>12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0.1482463423</v>
      </c>
      <c r="F90" s="9">
        <f>IF('De la BASE'!F86&gt;0,'De la BASE'!F86,'De la BASE'!F86+0.001)</f>
        <v>3.6881226965999994</v>
      </c>
      <c r="G90" s="15">
        <v>17441</v>
      </c>
    </row>
    <row r="91" spans="1:7" ht="12.75">
      <c r="A91" s="30" t="str">
        <f>'De la BASE'!A87</f>
        <v>434</v>
      </c>
      <c r="B91" s="30">
        <f>'De la BASE'!B87</f>
        <v>12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0.1554039694</v>
      </c>
      <c r="F91" s="9">
        <f>IF('De la BASE'!F87&gt;0,'De la BASE'!F87,'De la BASE'!F87+0.001)</f>
        <v>3.5679482665199997</v>
      </c>
      <c r="G91" s="15">
        <v>17472</v>
      </c>
    </row>
    <row r="92" spans="1:7" ht="12.75">
      <c r="A92" s="30" t="str">
        <f>'De la BASE'!A88</f>
        <v>434</v>
      </c>
      <c r="B92" s="30">
        <f>'De la BASE'!B88</f>
        <v>12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0.1219063527</v>
      </c>
      <c r="F92" s="9">
        <f>IF('De la BASE'!F88&gt;0,'De la BASE'!F88,'De la BASE'!F88+0.001)</f>
        <v>4.03961538285</v>
      </c>
      <c r="G92" s="15">
        <v>17502</v>
      </c>
    </row>
    <row r="93" spans="1:7" ht="12.75">
      <c r="A93" s="30" t="str">
        <f>'De la BASE'!A89</f>
        <v>434</v>
      </c>
      <c r="B93" s="30">
        <f>'De la BASE'!B89</f>
        <v>12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2.42212499175</v>
      </c>
      <c r="F93" s="9">
        <f>IF('De la BASE'!F89&gt;0,'De la BASE'!F89,'De la BASE'!F89+0.001)</f>
        <v>35.4103387396</v>
      </c>
      <c r="G93" s="15">
        <v>17533</v>
      </c>
    </row>
    <row r="94" spans="1:7" ht="12.75">
      <c r="A94" s="30" t="str">
        <f>'De la BASE'!A90</f>
        <v>434</v>
      </c>
      <c r="B94" s="30">
        <f>'De la BASE'!B90</f>
        <v>12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0.76820577426</v>
      </c>
      <c r="F94" s="9">
        <f>IF('De la BASE'!F90&gt;0,'De la BASE'!F90,'De la BASE'!F90+0.001)</f>
        <v>6.26997781959</v>
      </c>
      <c r="G94" s="15">
        <v>17564</v>
      </c>
    </row>
    <row r="95" spans="1:7" ht="12.75">
      <c r="A95" s="30" t="str">
        <f>'De la BASE'!A91</f>
        <v>434</v>
      </c>
      <c r="B95" s="30">
        <f>'De la BASE'!B91</f>
        <v>12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0.4326847295</v>
      </c>
      <c r="F95" s="9">
        <f>IF('De la BASE'!F91&gt;0,'De la BASE'!F91,'De la BASE'!F91+0.001)</f>
        <v>4.715957149</v>
      </c>
      <c r="G95" s="15">
        <v>17593</v>
      </c>
    </row>
    <row r="96" spans="1:7" ht="12.75">
      <c r="A96" s="30" t="str">
        <f>'De la BASE'!A92</f>
        <v>434</v>
      </c>
      <c r="B96" s="30">
        <f>'De la BASE'!B92</f>
        <v>12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0.22903552176</v>
      </c>
      <c r="F96" s="9">
        <f>IF('De la BASE'!F92&gt;0,'De la BASE'!F92,'De la BASE'!F92+0.001)</f>
        <v>3.47199621029</v>
      </c>
      <c r="G96" s="15">
        <v>17624</v>
      </c>
    </row>
    <row r="97" spans="1:7" ht="12.75">
      <c r="A97" s="30" t="str">
        <f>'De la BASE'!A93</f>
        <v>434</v>
      </c>
      <c r="B97" s="30">
        <f>'De la BASE'!B93</f>
        <v>12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0.2153971332</v>
      </c>
      <c r="F97" s="9">
        <f>IF('De la BASE'!F93&gt;0,'De la BASE'!F93,'De la BASE'!F93+0.001)</f>
        <v>4.57328066796</v>
      </c>
      <c r="G97" s="15">
        <v>17654</v>
      </c>
    </row>
    <row r="98" spans="1:7" ht="12.75">
      <c r="A98" s="30" t="str">
        <f>'De la BASE'!A94</f>
        <v>434</v>
      </c>
      <c r="B98" s="30">
        <f>'De la BASE'!B94</f>
        <v>12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0.3755439727</v>
      </c>
      <c r="F98" s="9">
        <f>IF('De la BASE'!F94&gt;0,'De la BASE'!F94,'De la BASE'!F94+0.001)</f>
        <v>3.6705928329</v>
      </c>
      <c r="G98" s="15">
        <v>17685</v>
      </c>
    </row>
    <row r="99" spans="1:7" ht="12.75">
      <c r="A99" s="30" t="str">
        <f>'De la BASE'!A95</f>
        <v>434</v>
      </c>
      <c r="B99" s="30">
        <f>'De la BASE'!B95</f>
        <v>12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0.3737349384</v>
      </c>
      <c r="F99" s="9">
        <f>IF('De la BASE'!F95&gt;0,'De la BASE'!F95,'De la BASE'!F95+0.001)</f>
        <v>2.7905542170600004</v>
      </c>
      <c r="G99" s="15">
        <v>17715</v>
      </c>
    </row>
    <row r="100" spans="1:7" ht="12.75">
      <c r="A100" s="30" t="str">
        <f>'De la BASE'!A96</f>
        <v>434</v>
      </c>
      <c r="B100" s="30">
        <f>'De la BASE'!B96</f>
        <v>12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0.4829186403</v>
      </c>
      <c r="F100" s="9">
        <f>IF('De la BASE'!F96&gt;0,'De la BASE'!F96,'De la BASE'!F96+0.001)</f>
        <v>3.3116311200500004</v>
      </c>
      <c r="G100" s="15">
        <v>17746</v>
      </c>
    </row>
    <row r="101" spans="1:7" ht="12.75">
      <c r="A101" s="30" t="str">
        <f>'De la BASE'!A97</f>
        <v>434</v>
      </c>
      <c r="B101" s="30">
        <f>'De la BASE'!B97</f>
        <v>12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0.49665551922</v>
      </c>
      <c r="F101" s="9">
        <f>IF('De la BASE'!F97&gt;0,'De la BASE'!F97,'De la BASE'!F97+0.001)</f>
        <v>3.74026756194</v>
      </c>
      <c r="G101" s="15">
        <v>17777</v>
      </c>
    </row>
    <row r="102" spans="1:7" ht="12.75">
      <c r="A102" s="30" t="str">
        <f>'De la BASE'!A98</f>
        <v>434</v>
      </c>
      <c r="B102" s="30">
        <f>'De la BASE'!B98</f>
        <v>12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0.14446466856</v>
      </c>
      <c r="F102" s="9">
        <f>IF('De la BASE'!F98&gt;0,'De la BASE'!F98,'De la BASE'!F98+0.001)</f>
        <v>3.8684428224800005</v>
      </c>
      <c r="G102" s="15">
        <v>17807</v>
      </c>
    </row>
    <row r="103" spans="1:7" ht="12.75">
      <c r="A103" s="30" t="str">
        <f>'De la BASE'!A99</f>
        <v>434</v>
      </c>
      <c r="B103" s="30">
        <f>'De la BASE'!B99</f>
        <v>12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0.31690199807</v>
      </c>
      <c r="F103" s="9">
        <f>IF('De la BASE'!F99&gt;0,'De la BASE'!F99,'De la BASE'!F99+0.001)</f>
        <v>3.58484904336</v>
      </c>
      <c r="G103" s="15">
        <v>17838</v>
      </c>
    </row>
    <row r="104" spans="1:7" ht="12.75">
      <c r="A104" s="30" t="str">
        <f>'De la BASE'!A100</f>
        <v>434</v>
      </c>
      <c r="B104" s="30">
        <f>'De la BASE'!B100</f>
        <v>12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0.0725581376</v>
      </c>
      <c r="F104" s="9">
        <f>IF('De la BASE'!F100&gt;0,'De la BASE'!F100,'De la BASE'!F100+0.001)</f>
        <v>4.15433140096</v>
      </c>
      <c r="G104" s="15">
        <v>17868</v>
      </c>
    </row>
    <row r="105" spans="1:7" ht="12.75">
      <c r="A105" s="30" t="str">
        <f>'De la BASE'!A101</f>
        <v>434</v>
      </c>
      <c r="B105" s="30">
        <f>'De la BASE'!B101</f>
        <v>12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0.23026347391</v>
      </c>
      <c r="F105" s="9">
        <f>IF('De la BASE'!F101&gt;0,'De la BASE'!F101,'De la BASE'!F101+0.001)</f>
        <v>4.912287431909999</v>
      </c>
      <c r="G105" s="15">
        <v>17899</v>
      </c>
    </row>
    <row r="106" spans="1:7" ht="12.75">
      <c r="A106" s="30" t="str">
        <f>'De la BASE'!A102</f>
        <v>434</v>
      </c>
      <c r="B106" s="30">
        <f>'De la BASE'!B102</f>
        <v>12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0.2052804359</v>
      </c>
      <c r="F106" s="9">
        <f>IF('De la BASE'!F102&gt;0,'De la BASE'!F102,'De la BASE'!F102+0.001)</f>
        <v>4.0842954871</v>
      </c>
      <c r="G106" s="15">
        <v>17930</v>
      </c>
    </row>
    <row r="107" spans="1:7" ht="12.75">
      <c r="A107" s="30" t="str">
        <f>'De la BASE'!A103</f>
        <v>434</v>
      </c>
      <c r="B107" s="30">
        <f>'De la BASE'!B103</f>
        <v>12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0.16800880086</v>
      </c>
      <c r="F107" s="9">
        <f>IF('De la BASE'!F103&gt;0,'De la BASE'!F103,'De la BASE'!F103+0.001)</f>
        <v>4.967216723460001</v>
      </c>
      <c r="G107" s="15">
        <v>17958</v>
      </c>
    </row>
    <row r="108" spans="1:7" ht="12.75">
      <c r="A108" s="30" t="str">
        <f>'De la BASE'!A104</f>
        <v>434</v>
      </c>
      <c r="B108" s="30">
        <f>'De la BASE'!B104</f>
        <v>12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0.17758389096</v>
      </c>
      <c r="F108" s="9">
        <f>IF('De la BASE'!F104&gt;0,'De la BASE'!F104,'De la BASE'!F104+0.001)</f>
        <v>5.02625839464</v>
      </c>
      <c r="G108" s="15">
        <v>17989</v>
      </c>
    </row>
    <row r="109" spans="1:7" ht="12.75">
      <c r="A109" s="30" t="str">
        <f>'De la BASE'!A105</f>
        <v>434</v>
      </c>
      <c r="B109" s="30">
        <f>'De la BASE'!B105</f>
        <v>12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0.0810601883</v>
      </c>
      <c r="F109" s="9">
        <f>IF('De la BASE'!F105&gt;0,'De la BASE'!F105,'De la BASE'!F105+0.001)</f>
        <v>4.80313776059</v>
      </c>
      <c r="G109" s="15">
        <v>18019</v>
      </c>
    </row>
    <row r="110" spans="1:7" ht="12.75">
      <c r="A110" s="30" t="str">
        <f>'De la BASE'!A106</f>
        <v>434</v>
      </c>
      <c r="B110" s="30">
        <f>'De la BASE'!B106</f>
        <v>12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0.1444550263</v>
      </c>
      <c r="F110" s="9">
        <f>IF('De la BASE'!F106&gt;0,'De la BASE'!F106,'De la BASE'!F106+0.001)</f>
        <v>4.798725470629999</v>
      </c>
      <c r="G110" s="15">
        <v>18050</v>
      </c>
    </row>
    <row r="111" spans="1:7" ht="12.75">
      <c r="A111" s="30" t="str">
        <f>'De la BASE'!A107</f>
        <v>434</v>
      </c>
      <c r="B111" s="30">
        <f>'De la BASE'!B107</f>
        <v>12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0.3518232042</v>
      </c>
      <c r="F111" s="9">
        <f>IF('De la BASE'!F107&gt;0,'De la BASE'!F107,'De la BASE'!F107+0.001)</f>
        <v>3.9529366766</v>
      </c>
      <c r="G111" s="15">
        <v>18080</v>
      </c>
    </row>
    <row r="112" spans="1:7" ht="12.75">
      <c r="A112" s="30" t="str">
        <f>'De la BASE'!A108</f>
        <v>434</v>
      </c>
      <c r="B112" s="30">
        <f>'De la BASE'!B108</f>
        <v>12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0.40654545435</v>
      </c>
      <c r="F112" s="9">
        <f>IF('De la BASE'!F108&gt;0,'De la BASE'!F108,'De la BASE'!F108+0.001)</f>
        <v>2.9787272739000006</v>
      </c>
      <c r="G112" s="15">
        <v>18111</v>
      </c>
    </row>
    <row r="113" spans="1:7" ht="12.75">
      <c r="A113" s="30" t="str">
        <f>'De la BASE'!A109</f>
        <v>434</v>
      </c>
      <c r="B113" s="30">
        <f>'De la BASE'!B109</f>
        <v>12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0.09276553407</v>
      </c>
      <c r="F113" s="9">
        <f>IF('De la BASE'!F109&gt;0,'De la BASE'!F109,'De la BASE'!F109+0.001)</f>
        <v>4.36224259887</v>
      </c>
      <c r="G113" s="15">
        <v>18142</v>
      </c>
    </row>
    <row r="114" spans="1:7" ht="12.75">
      <c r="A114" s="30" t="str">
        <f>'De la BASE'!A110</f>
        <v>434</v>
      </c>
      <c r="B114" s="30">
        <f>'De la BASE'!B110</f>
        <v>12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0.293894166</v>
      </c>
      <c r="F114" s="9">
        <f>IF('De la BASE'!F110&gt;0,'De la BASE'!F110,'De la BASE'!F110+0.001)</f>
        <v>3.7773134338000003</v>
      </c>
      <c r="G114" s="15">
        <v>18172</v>
      </c>
    </row>
    <row r="115" spans="1:7" ht="12.75">
      <c r="A115" s="30" t="str">
        <f>'De la BASE'!A111</f>
        <v>434</v>
      </c>
      <c r="B115" s="30">
        <f>'De la BASE'!B111</f>
        <v>12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0.10880112816</v>
      </c>
      <c r="F115" s="9">
        <f>IF('De la BASE'!F111&gt;0,'De la BASE'!F111,'De la BASE'!F111+0.001)</f>
        <v>4.63059238608</v>
      </c>
      <c r="G115" s="15">
        <v>18203</v>
      </c>
    </row>
    <row r="116" spans="1:7" ht="12.75">
      <c r="A116" s="30" t="str">
        <f>'De la BASE'!A112</f>
        <v>434</v>
      </c>
      <c r="B116" s="30">
        <f>'De la BASE'!B112</f>
        <v>12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0.156984975</v>
      </c>
      <c r="F116" s="9">
        <f>IF('De la BASE'!F112&gt;0,'De la BASE'!F112,'De la BASE'!F112+0.001)</f>
        <v>4.8878306246</v>
      </c>
      <c r="G116" s="15">
        <v>18233</v>
      </c>
    </row>
    <row r="117" spans="1:7" ht="12.75">
      <c r="A117" s="30" t="str">
        <f>'De la BASE'!A113</f>
        <v>434</v>
      </c>
      <c r="B117" s="30">
        <f>'De la BASE'!B113</f>
        <v>12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0.21691275008</v>
      </c>
      <c r="F117" s="9">
        <f>IF('De la BASE'!F113&gt;0,'De la BASE'!F113,'De la BASE'!F113+0.001)</f>
        <v>4.142818784</v>
      </c>
      <c r="G117" s="15">
        <v>18264</v>
      </c>
    </row>
    <row r="118" spans="1:7" ht="12.75">
      <c r="A118" s="30" t="str">
        <f>'De la BASE'!A114</f>
        <v>434</v>
      </c>
      <c r="B118" s="30">
        <f>'De la BASE'!B114</f>
        <v>12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0.07928857611</v>
      </c>
      <c r="F118" s="9">
        <f>IF('De la BASE'!F114&gt;0,'De la BASE'!F114,'De la BASE'!F114+0.001)</f>
        <v>3.68383767417</v>
      </c>
      <c r="G118" s="15">
        <v>18295</v>
      </c>
    </row>
    <row r="119" spans="1:7" ht="12.75">
      <c r="A119" s="30" t="str">
        <f>'De la BASE'!A115</f>
        <v>434</v>
      </c>
      <c r="B119" s="30">
        <f>'De la BASE'!B115</f>
        <v>12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0.15879522792</v>
      </c>
      <c r="F119" s="9">
        <f>IF('De la BASE'!F115&gt;0,'De la BASE'!F115,'De la BASE'!F115+0.001)</f>
        <v>4.06723254576</v>
      </c>
      <c r="G119" s="15">
        <v>18323</v>
      </c>
    </row>
    <row r="120" spans="1:7" ht="12.75">
      <c r="A120" s="30" t="str">
        <f>'De la BASE'!A116</f>
        <v>434</v>
      </c>
      <c r="B120" s="30">
        <f>'De la BASE'!B116</f>
        <v>12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0.13911552279</v>
      </c>
      <c r="F120" s="9">
        <f>IF('De la BASE'!F116&gt;0,'De la BASE'!F116,'De la BASE'!F116+0.001)</f>
        <v>3.65895909126</v>
      </c>
      <c r="G120" s="15">
        <v>18354</v>
      </c>
    </row>
    <row r="121" spans="1:7" ht="12.75">
      <c r="A121" s="30" t="str">
        <f>'De la BASE'!A117</f>
        <v>434</v>
      </c>
      <c r="B121" s="30">
        <f>'De la BASE'!B117</f>
        <v>12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0.06693959924</v>
      </c>
      <c r="F121" s="9">
        <f>IF('De la BASE'!F117&gt;0,'De la BASE'!F117,'De la BASE'!F117+0.001)</f>
        <v>3.93439712694</v>
      </c>
      <c r="G121" s="15">
        <v>18384</v>
      </c>
    </row>
    <row r="122" spans="1:7" ht="12.75">
      <c r="A122" s="30" t="str">
        <f>'De la BASE'!A118</f>
        <v>434</v>
      </c>
      <c r="B122" s="30">
        <f>'De la BASE'!B118</f>
        <v>12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0.20218258373</v>
      </c>
      <c r="F122" s="9">
        <f>IF('De la BASE'!F118&gt;0,'De la BASE'!F118,'De la BASE'!F118+0.001)</f>
        <v>5.55438074525</v>
      </c>
      <c r="G122" s="15">
        <v>18415</v>
      </c>
    </row>
    <row r="123" spans="1:7" ht="12.75">
      <c r="A123" s="30" t="str">
        <f>'De la BASE'!A119</f>
        <v>434</v>
      </c>
      <c r="B123" s="30">
        <f>'De la BASE'!B119</f>
        <v>12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0.464474219</v>
      </c>
      <c r="F123" s="9">
        <f>IF('De la BASE'!F119&gt;0,'De la BASE'!F119,'De la BASE'!F119+0.001)</f>
        <v>5.464271208</v>
      </c>
      <c r="G123" s="15">
        <v>18445</v>
      </c>
    </row>
    <row r="124" spans="1:7" ht="12.75">
      <c r="A124" s="30" t="str">
        <f>'De la BASE'!A120</f>
        <v>434</v>
      </c>
      <c r="B124" s="30">
        <f>'De la BASE'!B120</f>
        <v>12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0.5501609184</v>
      </c>
      <c r="F124" s="9">
        <f>IF('De la BASE'!F120&gt;0,'De la BASE'!F120,'De la BASE'!F120+0.001)</f>
        <v>4.91724137264</v>
      </c>
      <c r="G124" s="15">
        <v>18476</v>
      </c>
    </row>
    <row r="125" spans="1:7" ht="12.75">
      <c r="A125" s="30" t="str">
        <f>'De la BASE'!A121</f>
        <v>434</v>
      </c>
      <c r="B125" s="30">
        <f>'De la BASE'!B121</f>
        <v>12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0.29480781208</v>
      </c>
      <c r="F125" s="9">
        <f>IF('De la BASE'!F121&gt;0,'De la BASE'!F121,'De la BASE'!F121+0.001)</f>
        <v>2.95746691476</v>
      </c>
      <c r="G125" s="15">
        <v>18507</v>
      </c>
    </row>
    <row r="126" spans="1:7" ht="12.75">
      <c r="A126" s="30" t="str">
        <f>'De la BASE'!A122</f>
        <v>434</v>
      </c>
      <c r="B126" s="30">
        <f>'De la BASE'!B122</f>
        <v>12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0.12301138954</v>
      </c>
      <c r="F126" s="9">
        <f>IF('De la BASE'!F122&gt;0,'De la BASE'!F122,'De la BASE'!F122+0.001)</f>
        <v>4.01990204915</v>
      </c>
      <c r="G126" s="15">
        <v>18537</v>
      </c>
    </row>
    <row r="127" spans="1:7" ht="12.75">
      <c r="A127" s="30" t="str">
        <f>'De la BASE'!A123</f>
        <v>434</v>
      </c>
      <c r="B127" s="30">
        <f>'De la BASE'!B123</f>
        <v>12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0.083115989</v>
      </c>
      <c r="F127" s="9">
        <f>IF('De la BASE'!F123&gt;0,'De la BASE'!F123,'De la BASE'!F123+0.001)</f>
        <v>4.9033302069</v>
      </c>
      <c r="G127" s="15">
        <v>18568</v>
      </c>
    </row>
    <row r="128" spans="1:7" ht="12.75">
      <c r="A128" s="30" t="str">
        <f>'De la BASE'!A124</f>
        <v>434</v>
      </c>
      <c r="B128" s="30">
        <f>'De la BASE'!B124</f>
        <v>12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0.201</v>
      </c>
      <c r="F128" s="9">
        <f>IF('De la BASE'!F124&gt;0,'De la BASE'!F124,'De la BASE'!F124+0.001)</f>
        <v>6.684747965899999</v>
      </c>
      <c r="G128" s="15">
        <v>18598</v>
      </c>
    </row>
    <row r="129" spans="1:7" ht="12.75">
      <c r="A129" s="30" t="str">
        <f>'De la BASE'!A125</f>
        <v>434</v>
      </c>
      <c r="B129" s="30">
        <f>'De la BASE'!B125</f>
        <v>12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0.83226307248</v>
      </c>
      <c r="F129" s="9">
        <f>IF('De la BASE'!F125&gt;0,'De la BASE'!F125,'De la BASE'!F125+0.001)</f>
        <v>16.6440165546</v>
      </c>
      <c r="G129" s="15">
        <v>18629</v>
      </c>
    </row>
    <row r="130" spans="1:7" ht="12.75">
      <c r="A130" s="30" t="str">
        <f>'De la BASE'!A126</f>
        <v>434</v>
      </c>
      <c r="B130" s="30">
        <f>'De la BASE'!B126</f>
        <v>12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2.44361128217</v>
      </c>
      <c r="F130" s="9">
        <f>IF('De la BASE'!F126&gt;0,'De la BASE'!F126,'De la BASE'!F126+0.001)</f>
        <v>24.87437282334</v>
      </c>
      <c r="G130" s="15">
        <v>18660</v>
      </c>
    </row>
    <row r="131" spans="1:7" ht="12.75">
      <c r="A131" s="30" t="str">
        <f>'De la BASE'!A127</f>
        <v>434</v>
      </c>
      <c r="B131" s="30">
        <f>'De la BASE'!B127</f>
        <v>12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2.15024353771</v>
      </c>
      <c r="F131" s="9">
        <f>IF('De la BASE'!F127&gt;0,'De la BASE'!F127,'De la BASE'!F127+0.001)</f>
        <v>20.21214981542</v>
      </c>
      <c r="G131" s="15">
        <v>18688</v>
      </c>
    </row>
    <row r="132" spans="1:7" ht="12.75">
      <c r="A132" s="30" t="str">
        <f>'De la BASE'!A128</f>
        <v>434</v>
      </c>
      <c r="B132" s="30">
        <f>'De la BASE'!B128</f>
        <v>12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0.60741637026</v>
      </c>
      <c r="F132" s="9">
        <f>IF('De la BASE'!F128&gt;0,'De la BASE'!F128,'De la BASE'!F128+0.001)</f>
        <v>6.46265767854</v>
      </c>
      <c r="G132" s="15">
        <v>18719</v>
      </c>
    </row>
    <row r="133" spans="1:7" ht="12.75">
      <c r="A133" s="30" t="str">
        <f>'De la BASE'!A129</f>
        <v>434</v>
      </c>
      <c r="B133" s="30">
        <f>'De la BASE'!B129</f>
        <v>12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0.36070064249</v>
      </c>
      <c r="F133" s="9">
        <f>IF('De la BASE'!F129&gt;0,'De la BASE'!F129,'De la BASE'!F129+0.001)</f>
        <v>5.1818202614099995</v>
      </c>
      <c r="G133" s="15">
        <v>18749</v>
      </c>
    </row>
    <row r="134" spans="1:7" ht="12.75">
      <c r="A134" s="30" t="str">
        <f>'De la BASE'!A130</f>
        <v>434</v>
      </c>
      <c r="B134" s="30">
        <f>'De la BASE'!B130</f>
        <v>12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0.36568561715</v>
      </c>
      <c r="F134" s="9">
        <f>IF('De la BASE'!F130&gt;0,'De la BASE'!F130,'De la BASE'!F130+0.001)</f>
        <v>4.941373093230001</v>
      </c>
      <c r="G134" s="15">
        <v>18780</v>
      </c>
    </row>
    <row r="135" spans="1:7" ht="12.75">
      <c r="A135" s="30" t="str">
        <f>'De la BASE'!A131</f>
        <v>434</v>
      </c>
      <c r="B135" s="30">
        <f>'De la BASE'!B131</f>
        <v>12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0.3873822008</v>
      </c>
      <c r="F135" s="9">
        <f>IF('De la BASE'!F131&gt;0,'De la BASE'!F131,'De la BASE'!F131+0.001)</f>
        <v>3.88972774512</v>
      </c>
      <c r="G135" s="15">
        <v>18810</v>
      </c>
    </row>
    <row r="136" spans="1:7" ht="12.75">
      <c r="A136" s="30" t="str">
        <f>'De la BASE'!A132</f>
        <v>434</v>
      </c>
      <c r="B136" s="30">
        <f>'De la BASE'!B132</f>
        <v>12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0.4336645456</v>
      </c>
      <c r="F136" s="9">
        <f>IF('De la BASE'!F132&gt;0,'De la BASE'!F132,'De la BASE'!F132+0.001)</f>
        <v>4.1255541392</v>
      </c>
      <c r="G136" s="15">
        <v>18841</v>
      </c>
    </row>
    <row r="137" spans="1:7" ht="12.75">
      <c r="A137" s="30" t="str">
        <f>'De la BASE'!A133</f>
        <v>434</v>
      </c>
      <c r="B137" s="30">
        <f>'De la BASE'!B133</f>
        <v>12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0.25662941606</v>
      </c>
      <c r="F137" s="9">
        <f>IF('De la BASE'!F133&gt;0,'De la BASE'!F133,'De la BASE'!F133+0.001)</f>
        <v>5.209174056319999</v>
      </c>
      <c r="G137" s="15">
        <v>18872</v>
      </c>
    </row>
    <row r="138" spans="1:7" ht="12.75">
      <c r="A138" s="30" t="str">
        <f>'De la BASE'!A134</f>
        <v>434</v>
      </c>
      <c r="B138" s="30">
        <f>'De la BASE'!B134</f>
        <v>12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0.19763817976</v>
      </c>
      <c r="F138" s="9">
        <f>IF('De la BASE'!F134&gt;0,'De la BASE'!F134,'De la BASE'!F134+0.001)</f>
        <v>4.74459962928</v>
      </c>
      <c r="G138" s="15">
        <v>18902</v>
      </c>
    </row>
    <row r="139" spans="1:7" ht="12.75">
      <c r="A139" s="30" t="str">
        <f>'De la BASE'!A135</f>
        <v>434</v>
      </c>
      <c r="B139" s="30">
        <f>'De la BASE'!B135</f>
        <v>12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0.29257797504</v>
      </c>
      <c r="F139" s="9">
        <f>IF('De la BASE'!F135&gt;0,'De la BASE'!F135,'De la BASE'!F135+0.001)</f>
        <v>8.80481352036</v>
      </c>
      <c r="G139" s="15">
        <v>18933</v>
      </c>
    </row>
    <row r="140" spans="1:7" ht="12.75">
      <c r="A140" s="30" t="str">
        <f>'De la BASE'!A136</f>
        <v>434</v>
      </c>
      <c r="B140" s="30">
        <f>'De la BASE'!B136</f>
        <v>12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0.3472567085</v>
      </c>
      <c r="F140" s="9">
        <f>IF('De la BASE'!F136&gt;0,'De la BASE'!F136,'De la BASE'!F136+0.001)</f>
        <v>6.4729275065</v>
      </c>
      <c r="G140" s="15">
        <v>18963</v>
      </c>
    </row>
    <row r="141" spans="1:7" ht="12.75">
      <c r="A141" s="30" t="str">
        <f>'De la BASE'!A137</f>
        <v>434</v>
      </c>
      <c r="B141" s="30">
        <f>'De la BASE'!B137</f>
        <v>12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0.35476355595</v>
      </c>
      <c r="F141" s="9">
        <f>IF('De la BASE'!F137&gt;0,'De la BASE'!F137,'De la BASE'!F137+0.001)</f>
        <v>5.60200948101</v>
      </c>
      <c r="G141" s="15">
        <v>18994</v>
      </c>
    </row>
    <row r="142" spans="1:7" ht="12.75">
      <c r="A142" s="30" t="str">
        <f>'De la BASE'!A138</f>
        <v>434</v>
      </c>
      <c r="B142" s="30">
        <f>'De la BASE'!B138</f>
        <v>12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0.3955698586</v>
      </c>
      <c r="F142" s="9">
        <f>IF('De la BASE'!F138&gt;0,'De la BASE'!F138,'De la BASE'!F138+0.001)</f>
        <v>6.7093752261</v>
      </c>
      <c r="G142" s="15">
        <v>19025</v>
      </c>
    </row>
    <row r="143" spans="1:7" ht="12.75">
      <c r="A143" s="30" t="str">
        <f>'De la BASE'!A139</f>
        <v>434</v>
      </c>
      <c r="B143" s="30">
        <f>'De la BASE'!B139</f>
        <v>12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0.19002459398</v>
      </c>
      <c r="F143" s="9">
        <f>IF('De la BASE'!F139&gt;0,'De la BASE'!F139,'De la BASE'!F139+0.001)</f>
        <v>6.17389622599</v>
      </c>
      <c r="G143" s="15">
        <v>19054</v>
      </c>
    </row>
    <row r="144" spans="1:7" ht="12.75">
      <c r="A144" s="30" t="str">
        <f>'De la BASE'!A140</f>
        <v>434</v>
      </c>
      <c r="B144" s="30">
        <f>'De la BASE'!B140</f>
        <v>12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0.43102328042</v>
      </c>
      <c r="F144" s="9">
        <f>IF('De la BASE'!F140&gt;0,'De la BASE'!F140,'De la BASE'!F140+0.001)</f>
        <v>8.34653898682</v>
      </c>
      <c r="G144" s="15">
        <v>19085</v>
      </c>
    </row>
    <row r="145" spans="1:7" ht="12.75">
      <c r="A145" s="30" t="str">
        <f>'De la BASE'!A141</f>
        <v>434</v>
      </c>
      <c r="B145" s="30">
        <f>'De la BASE'!B141</f>
        <v>12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0.22806531</v>
      </c>
      <c r="F145" s="9">
        <f>IF('De la BASE'!F141&gt;0,'De la BASE'!F141,'De la BASE'!F141+0.001)</f>
        <v>4.382378316800001</v>
      </c>
      <c r="G145" s="15">
        <v>19115</v>
      </c>
    </row>
    <row r="146" spans="1:7" ht="12.75">
      <c r="A146" s="30" t="str">
        <f>'De la BASE'!A142</f>
        <v>434</v>
      </c>
      <c r="B146" s="30">
        <f>'De la BASE'!B142</f>
        <v>12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0.33156268842</v>
      </c>
      <c r="F146" s="9">
        <f>IF('De la BASE'!F142&gt;0,'De la BASE'!F142,'De la BASE'!F142+0.001)</f>
        <v>4.23419744838</v>
      </c>
      <c r="G146" s="15">
        <v>19146</v>
      </c>
    </row>
    <row r="147" spans="1:7" ht="12.75">
      <c r="A147" s="30" t="str">
        <f>'De la BASE'!A143</f>
        <v>434</v>
      </c>
      <c r="B147" s="30">
        <f>'De la BASE'!B143</f>
        <v>12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0.19626799022</v>
      </c>
      <c r="F147" s="9">
        <f>IF('De la BASE'!F143&gt;0,'De la BASE'!F143,'De la BASE'!F143+0.001)</f>
        <v>4.76445402034</v>
      </c>
      <c r="G147" s="15">
        <v>19176</v>
      </c>
    </row>
    <row r="148" spans="1:7" ht="12.75">
      <c r="A148" s="30" t="str">
        <f>'De la BASE'!A144</f>
        <v>434</v>
      </c>
      <c r="B148" s="30">
        <f>'De la BASE'!B144</f>
        <v>12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0.50786077176</v>
      </c>
      <c r="F148" s="9">
        <f>IF('De la BASE'!F144&gt;0,'De la BASE'!F144,'De la BASE'!F144+0.001)</f>
        <v>5.479495763520001</v>
      </c>
      <c r="G148" s="15">
        <v>19207</v>
      </c>
    </row>
    <row r="149" spans="1:7" ht="12.75">
      <c r="A149" s="30" t="str">
        <f>'De la BASE'!A145</f>
        <v>434</v>
      </c>
      <c r="B149" s="30">
        <f>'De la BASE'!B145</f>
        <v>12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0.32547945312</v>
      </c>
      <c r="F149" s="9">
        <f>IF('De la BASE'!F145&gt;0,'De la BASE'!F145,'De la BASE'!F145+0.001)</f>
        <v>4.294109592</v>
      </c>
      <c r="G149" s="15">
        <v>19238</v>
      </c>
    </row>
    <row r="150" spans="1:7" ht="12.75">
      <c r="A150" s="30" t="str">
        <f>'De la BASE'!A146</f>
        <v>434</v>
      </c>
      <c r="B150" s="30">
        <f>'De la BASE'!B146</f>
        <v>12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0.45620259048</v>
      </c>
      <c r="F150" s="9">
        <f>IF('De la BASE'!F146&gt;0,'De la BASE'!F146,'De la BASE'!F146+0.001)</f>
        <v>6.98428306836</v>
      </c>
      <c r="G150" s="15">
        <v>19268</v>
      </c>
    </row>
    <row r="151" spans="1:7" ht="12.75">
      <c r="A151" s="30" t="str">
        <f>'De la BASE'!A147</f>
        <v>434</v>
      </c>
      <c r="B151" s="30">
        <f>'De la BASE'!B147</f>
        <v>12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0.2352963096</v>
      </c>
      <c r="F151" s="9">
        <f>IF('De la BASE'!F147&gt;0,'De la BASE'!F147,'De la BASE'!F147+0.001)</f>
        <v>6.43175253075</v>
      </c>
      <c r="G151" s="15">
        <v>19299</v>
      </c>
    </row>
    <row r="152" spans="1:7" ht="12.75">
      <c r="A152" s="30" t="str">
        <f>'De la BASE'!A148</f>
        <v>434</v>
      </c>
      <c r="B152" s="30">
        <f>'De la BASE'!B148</f>
        <v>12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0.15953498247</v>
      </c>
      <c r="F152" s="9">
        <f>IF('De la BASE'!F148&gt;0,'De la BASE'!F148,'De la BASE'!F148+0.001)</f>
        <v>5.976149706360001</v>
      </c>
      <c r="G152" s="15">
        <v>19329</v>
      </c>
    </row>
    <row r="153" spans="1:7" ht="12.75">
      <c r="A153" s="30" t="str">
        <f>'De la BASE'!A149</f>
        <v>434</v>
      </c>
      <c r="B153" s="30">
        <f>'De la BASE'!B149</f>
        <v>12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0.4318349809</v>
      </c>
      <c r="F153" s="9">
        <f>IF('De la BASE'!F149&gt;0,'De la BASE'!F149,'De la BASE'!F149+0.001)</f>
        <v>6.25566450024</v>
      </c>
      <c r="G153" s="15">
        <v>19360</v>
      </c>
    </row>
    <row r="154" spans="1:7" ht="12.75">
      <c r="A154" s="30" t="str">
        <f>'De la BASE'!A150</f>
        <v>434</v>
      </c>
      <c r="B154" s="30">
        <f>'De la BASE'!B150</f>
        <v>12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0.21363308282</v>
      </c>
      <c r="F154" s="9">
        <f>IF('De la BASE'!F150&gt;0,'De la BASE'!F150,'De la BASE'!F150+0.001)</f>
        <v>5.0033924795799996</v>
      </c>
      <c r="G154" s="15">
        <v>19391</v>
      </c>
    </row>
    <row r="155" spans="1:7" ht="12.75">
      <c r="A155" s="30" t="str">
        <f>'De la BASE'!A151</f>
        <v>434</v>
      </c>
      <c r="B155" s="30">
        <f>'De la BASE'!B151</f>
        <v>12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0.18207702688</v>
      </c>
      <c r="F155" s="9">
        <f>IF('De la BASE'!F151&gt;0,'De la BASE'!F151,'De la BASE'!F151+0.001)</f>
        <v>4.32582187534</v>
      </c>
      <c r="G155" s="15">
        <v>19419</v>
      </c>
    </row>
    <row r="156" spans="1:7" ht="12.75">
      <c r="A156" s="30" t="str">
        <f>'De la BASE'!A152</f>
        <v>434</v>
      </c>
      <c r="B156" s="30">
        <f>'De la BASE'!B152</f>
        <v>12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0.1217533617</v>
      </c>
      <c r="F156" s="9">
        <f>IF('De la BASE'!F152&gt;0,'De la BASE'!F152,'De la BASE'!F152+0.001)</f>
        <v>5.8903437119</v>
      </c>
      <c r="G156" s="15">
        <v>19450</v>
      </c>
    </row>
    <row r="157" spans="1:7" ht="12.75">
      <c r="A157" s="30" t="str">
        <f>'De la BASE'!A153</f>
        <v>434</v>
      </c>
      <c r="B157" s="30">
        <f>'De la BASE'!B153</f>
        <v>12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0.20196229443</v>
      </c>
      <c r="F157" s="9">
        <f>IF('De la BASE'!F153&gt;0,'De la BASE'!F153,'De la BASE'!F153+0.001)</f>
        <v>4.79420023706</v>
      </c>
      <c r="G157" s="15">
        <v>19480</v>
      </c>
    </row>
    <row r="158" spans="1:7" ht="12.75">
      <c r="A158" s="30" t="str">
        <f>'De la BASE'!A154</f>
        <v>434</v>
      </c>
      <c r="B158" s="30">
        <f>'De la BASE'!B154</f>
        <v>12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0.09239625052</v>
      </c>
      <c r="F158" s="9">
        <f>IF('De la BASE'!F154&gt;0,'De la BASE'!F154,'De la BASE'!F154+0.001)</f>
        <v>4.751769293600001</v>
      </c>
      <c r="G158" s="15">
        <v>19511</v>
      </c>
    </row>
    <row r="159" spans="1:7" ht="12.75">
      <c r="A159" s="30" t="str">
        <f>'De la BASE'!A155</f>
        <v>434</v>
      </c>
      <c r="B159" s="30">
        <f>'De la BASE'!B155</f>
        <v>12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0.43632744596</v>
      </c>
      <c r="F159" s="9">
        <f>IF('De la BASE'!F155&gt;0,'De la BASE'!F155,'De la BASE'!F155+0.001)</f>
        <v>4.5759688878</v>
      </c>
      <c r="G159" s="15">
        <v>19541</v>
      </c>
    </row>
    <row r="160" spans="1:7" ht="12.75">
      <c r="A160" s="30" t="str">
        <f>'De la BASE'!A156</f>
        <v>434</v>
      </c>
      <c r="B160" s="30">
        <f>'De la BASE'!B156</f>
        <v>12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0.5723039028</v>
      </c>
      <c r="F160" s="9">
        <f>IF('De la BASE'!F156&gt;0,'De la BASE'!F156,'De la BASE'!F156+0.001)</f>
        <v>4.6952279270999995</v>
      </c>
      <c r="G160" s="15">
        <v>19572</v>
      </c>
    </row>
    <row r="161" spans="1:7" ht="12.75">
      <c r="A161" s="30" t="str">
        <f>'De la BASE'!A157</f>
        <v>434</v>
      </c>
      <c r="B161" s="30">
        <f>'De la BASE'!B157</f>
        <v>12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0.45750200615</v>
      </c>
      <c r="F161" s="9">
        <f>IF('De la BASE'!F157&gt;0,'De la BASE'!F157,'De la BASE'!F157+0.001)</f>
        <v>7.173322621850001</v>
      </c>
      <c r="G161" s="15">
        <v>19603</v>
      </c>
    </row>
    <row r="162" spans="1:7" ht="12.75">
      <c r="A162" s="30" t="str">
        <f>'De la BASE'!A158</f>
        <v>434</v>
      </c>
      <c r="B162" s="30">
        <f>'De la BASE'!B158</f>
        <v>12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0.1564723296</v>
      </c>
      <c r="F162" s="9">
        <f>IF('De la BASE'!F158&gt;0,'De la BASE'!F158,'De la BASE'!F158+0.001)</f>
        <v>7.0976874281399995</v>
      </c>
      <c r="G162" s="15">
        <v>19633</v>
      </c>
    </row>
    <row r="163" spans="1:7" ht="12.75">
      <c r="A163" s="30" t="str">
        <f>'De la BASE'!A159</f>
        <v>434</v>
      </c>
      <c r="B163" s="30">
        <f>'De la BASE'!B159</f>
        <v>12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0.56577669696</v>
      </c>
      <c r="F163" s="9">
        <f>IF('De la BASE'!F159&gt;0,'De la BASE'!F159,'De la BASE'!F159+0.001)</f>
        <v>8.835097098959999</v>
      </c>
      <c r="G163" s="15">
        <v>19664</v>
      </c>
    </row>
    <row r="164" spans="1:7" ht="12.75">
      <c r="A164" s="30" t="str">
        <f>'De la BASE'!A160</f>
        <v>434</v>
      </c>
      <c r="B164" s="30">
        <f>'De la BASE'!B160</f>
        <v>12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0.18692475648</v>
      </c>
      <c r="F164" s="9">
        <f>IF('De la BASE'!F160&gt;0,'De la BASE'!F160,'De la BASE'!F160+0.001)</f>
        <v>9.22520739756</v>
      </c>
      <c r="G164" s="15">
        <v>19694</v>
      </c>
    </row>
    <row r="165" spans="1:7" ht="12.75">
      <c r="A165" s="30" t="str">
        <f>'De la BASE'!A161</f>
        <v>434</v>
      </c>
      <c r="B165" s="30">
        <f>'De la BASE'!B161</f>
        <v>12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0.3848625634</v>
      </c>
      <c r="F165" s="9">
        <f>IF('De la BASE'!F161&gt;0,'De la BASE'!F161,'De la BASE'!F161+0.001)</f>
        <v>8.65017670916</v>
      </c>
      <c r="G165" s="15">
        <v>19725</v>
      </c>
    </row>
    <row r="166" spans="1:7" ht="12.75">
      <c r="A166" s="30" t="str">
        <f>'De la BASE'!A162</f>
        <v>434</v>
      </c>
      <c r="B166" s="30">
        <f>'De la BASE'!B162</f>
        <v>12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0.2773546056</v>
      </c>
      <c r="F166" s="9">
        <f>IF('De la BASE'!F162&gt;0,'De la BASE'!F162,'De la BASE'!F162+0.001)</f>
        <v>10.178126589599998</v>
      </c>
      <c r="G166" s="15">
        <v>19756</v>
      </c>
    </row>
    <row r="167" spans="1:7" ht="12.75">
      <c r="A167" s="30" t="str">
        <f>'De la BASE'!A163</f>
        <v>434</v>
      </c>
      <c r="B167" s="30">
        <f>'De la BASE'!B163</f>
        <v>12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0.34328223381</v>
      </c>
      <c r="F167" s="9">
        <f>IF('De la BASE'!F163&gt;0,'De la BASE'!F163,'De la BASE'!F163+0.001)</f>
        <v>12.702632613179999</v>
      </c>
      <c r="G167" s="15">
        <v>19784</v>
      </c>
    </row>
    <row r="168" spans="1:7" ht="12.75">
      <c r="A168" s="30" t="str">
        <f>'De la BASE'!A164</f>
        <v>434</v>
      </c>
      <c r="B168" s="30">
        <f>'De la BASE'!B164</f>
        <v>12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0.39259765126</v>
      </c>
      <c r="F168" s="9">
        <f>IF('De la BASE'!F164&gt;0,'De la BASE'!F164,'De la BASE'!F164+0.001)</f>
        <v>7.4290563377600005</v>
      </c>
      <c r="G168" s="15">
        <v>19815</v>
      </c>
    </row>
    <row r="169" spans="1:7" ht="12.75">
      <c r="A169" s="30" t="str">
        <f>'De la BASE'!A165</f>
        <v>434</v>
      </c>
      <c r="B169" s="30">
        <f>'De la BASE'!B165</f>
        <v>12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0.21764501168</v>
      </c>
      <c r="F169" s="9">
        <f>IF('De la BASE'!F165&gt;0,'De la BASE'!F165,'De la BASE'!F165+0.001)</f>
        <v>7.143502966200001</v>
      </c>
      <c r="G169" s="15">
        <v>19845</v>
      </c>
    </row>
    <row r="170" spans="1:7" ht="12.75">
      <c r="A170" s="30" t="str">
        <f>'De la BASE'!A166</f>
        <v>434</v>
      </c>
      <c r="B170" s="30">
        <f>'De la BASE'!B166</f>
        <v>12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0.34072928452</v>
      </c>
      <c r="F170" s="9">
        <f>IF('De la BASE'!F166&gt;0,'De la BASE'!F166,'De la BASE'!F166+0.001)</f>
        <v>5.9028539899400005</v>
      </c>
      <c r="G170" s="15">
        <v>19876</v>
      </c>
    </row>
    <row r="171" spans="1:7" ht="12.75">
      <c r="A171" s="30" t="str">
        <f>'De la BASE'!A167</f>
        <v>434</v>
      </c>
      <c r="B171" s="30">
        <f>'De la BASE'!B167</f>
        <v>12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0.51325361538</v>
      </c>
      <c r="F171" s="9">
        <f>IF('De la BASE'!F167&gt;0,'De la BASE'!F167,'De la BASE'!F167+0.001)</f>
        <v>5.37923239142</v>
      </c>
      <c r="G171" s="15">
        <v>19906</v>
      </c>
    </row>
    <row r="172" spans="1:7" ht="12.75">
      <c r="A172" s="30" t="str">
        <f>'De la BASE'!A168</f>
        <v>434</v>
      </c>
      <c r="B172" s="30">
        <f>'De la BASE'!B168</f>
        <v>12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0.78796758033</v>
      </c>
      <c r="F172" s="9">
        <f>IF('De la BASE'!F168&gt;0,'De la BASE'!F168,'De la BASE'!F168+0.001)</f>
        <v>7.56815371501</v>
      </c>
      <c r="G172" s="15">
        <v>19937</v>
      </c>
    </row>
    <row r="173" spans="1:7" ht="12.75">
      <c r="A173" s="30" t="str">
        <f>'De la BASE'!A169</f>
        <v>434</v>
      </c>
      <c r="B173" s="30">
        <f>'De la BASE'!B169</f>
        <v>12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0.92433201504</v>
      </c>
      <c r="F173" s="9">
        <f>IF('De la BASE'!F169&gt;0,'De la BASE'!F169,'De la BASE'!F169+0.001)</f>
        <v>9.20664032864</v>
      </c>
      <c r="G173" s="15">
        <v>19968</v>
      </c>
    </row>
    <row r="174" spans="1:7" ht="12.75">
      <c r="A174" s="30" t="str">
        <f>'De la BASE'!A170</f>
        <v>434</v>
      </c>
      <c r="B174" s="30">
        <f>'De la BASE'!B170</f>
        <v>12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0.56070575298</v>
      </c>
      <c r="F174" s="9">
        <f>IF('De la BASE'!F170&gt;0,'De la BASE'!F170,'De la BASE'!F170+0.001)</f>
        <v>9.94558766679</v>
      </c>
      <c r="G174" s="15">
        <v>19998</v>
      </c>
    </row>
    <row r="175" spans="1:7" ht="12.75">
      <c r="A175" s="30" t="str">
        <f>'De la BASE'!A171</f>
        <v>434</v>
      </c>
      <c r="B175" s="30">
        <f>'De la BASE'!B171</f>
        <v>12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0.13514695302</v>
      </c>
      <c r="F175" s="9">
        <f>IF('De la BASE'!F171&gt;0,'De la BASE'!F171,'De la BASE'!F171+0.001)</f>
        <v>6.16594471476</v>
      </c>
      <c r="G175" s="15">
        <v>20029</v>
      </c>
    </row>
    <row r="176" spans="1:7" ht="12.75">
      <c r="A176" s="30" t="str">
        <f>'De la BASE'!A172</f>
        <v>434</v>
      </c>
      <c r="B176" s="30">
        <f>'De la BASE'!B172</f>
        <v>12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0.78865313877</v>
      </c>
      <c r="F176" s="9">
        <f>IF('De la BASE'!F172&gt;0,'De la BASE'!F172,'De la BASE'!F172+0.001)</f>
        <v>9.207287838180001</v>
      </c>
      <c r="G176" s="15">
        <v>20059</v>
      </c>
    </row>
    <row r="177" spans="1:7" ht="12.75">
      <c r="A177" s="30" t="str">
        <f>'De la BASE'!A173</f>
        <v>434</v>
      </c>
      <c r="B177" s="30">
        <f>'De la BASE'!B173</f>
        <v>12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0.84996512106</v>
      </c>
      <c r="F177" s="9">
        <f>IF('De la BASE'!F173&gt;0,'De la BASE'!F173,'De la BASE'!F173+0.001)</f>
        <v>17.171447104349998</v>
      </c>
      <c r="G177" s="15">
        <v>20090</v>
      </c>
    </row>
    <row r="178" spans="1:7" ht="12.75">
      <c r="A178" s="30" t="str">
        <f>'De la BASE'!A174</f>
        <v>434</v>
      </c>
      <c r="B178" s="30">
        <f>'De la BASE'!B174</f>
        <v>12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2.96503367118</v>
      </c>
      <c r="F178" s="9">
        <f>IF('De la BASE'!F174&gt;0,'De la BASE'!F174,'De la BASE'!F174+0.001)</f>
        <v>31.50889254254</v>
      </c>
      <c r="G178" s="15">
        <v>20121</v>
      </c>
    </row>
    <row r="179" spans="1:7" ht="12.75">
      <c r="A179" s="30" t="str">
        <f>'De la BASE'!A175</f>
        <v>434</v>
      </c>
      <c r="B179" s="30">
        <f>'De la BASE'!B175</f>
        <v>12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1.7493922366</v>
      </c>
      <c r="F179" s="9">
        <f>IF('De la BASE'!F175&gt;0,'De la BASE'!F175,'De la BASE'!F175+0.001)</f>
        <v>15.60183047092</v>
      </c>
      <c r="G179" s="15">
        <v>20149</v>
      </c>
    </row>
    <row r="180" spans="1:7" ht="12.75">
      <c r="A180" s="30" t="str">
        <f>'De la BASE'!A176</f>
        <v>434</v>
      </c>
      <c r="B180" s="30">
        <f>'De la BASE'!B176</f>
        <v>12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0.85925199143</v>
      </c>
      <c r="F180" s="9">
        <f>IF('De la BASE'!F176&gt;0,'De la BASE'!F176,'De la BASE'!F176+0.001)</f>
        <v>11.34212631426</v>
      </c>
      <c r="G180" s="15">
        <v>20180</v>
      </c>
    </row>
    <row r="181" spans="1:7" ht="12.75">
      <c r="A181" s="30" t="str">
        <f>'De la BASE'!A177</f>
        <v>434</v>
      </c>
      <c r="B181" s="30">
        <f>'De la BASE'!B177</f>
        <v>12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0.4289362078</v>
      </c>
      <c r="F181" s="9">
        <f>IF('De la BASE'!F177&gt;0,'De la BASE'!F177,'De la BASE'!F177+0.001)</f>
        <v>6.90524676326</v>
      </c>
      <c r="G181" s="15">
        <v>20210</v>
      </c>
    </row>
    <row r="182" spans="1:7" ht="12.75">
      <c r="A182" s="30" t="str">
        <f>'De la BASE'!A178</f>
        <v>434</v>
      </c>
      <c r="B182" s="30">
        <f>'De la BASE'!B178</f>
        <v>12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0.559486916</v>
      </c>
      <c r="F182" s="9">
        <f>IF('De la BASE'!F178&gt;0,'De la BASE'!F178,'De la BASE'!F178+0.001)</f>
        <v>9.20535129525</v>
      </c>
      <c r="G182" s="15">
        <v>20241</v>
      </c>
    </row>
    <row r="183" spans="1:7" ht="12.75">
      <c r="A183" s="30" t="str">
        <f>'De la BASE'!A179</f>
        <v>434</v>
      </c>
      <c r="B183" s="30">
        <f>'De la BASE'!B179</f>
        <v>12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0.58584098496</v>
      </c>
      <c r="F183" s="9">
        <f>IF('De la BASE'!F179&gt;0,'De la BASE'!F179,'De la BASE'!F179+0.001)</f>
        <v>5.7640516905300005</v>
      </c>
      <c r="G183" s="15">
        <v>20271</v>
      </c>
    </row>
    <row r="184" spans="1:7" ht="12.75">
      <c r="A184" s="30" t="str">
        <f>'De la BASE'!A180</f>
        <v>434</v>
      </c>
      <c r="B184" s="30">
        <f>'De la BASE'!B180</f>
        <v>12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1.9490257941</v>
      </c>
      <c r="F184" s="9">
        <f>IF('De la BASE'!F180&gt;0,'De la BASE'!F180,'De la BASE'!F180+0.001)</f>
        <v>16.10469913026</v>
      </c>
      <c r="G184" s="15">
        <v>20302</v>
      </c>
    </row>
    <row r="185" spans="1:7" ht="12.75">
      <c r="A185" s="30" t="str">
        <f>'De la BASE'!A181</f>
        <v>434</v>
      </c>
      <c r="B185" s="30">
        <f>'De la BASE'!B181</f>
        <v>12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2.14324635576</v>
      </c>
      <c r="F185" s="9">
        <f>IF('De la BASE'!F181&gt;0,'De la BASE'!F181,'De la BASE'!F181+0.001)</f>
        <v>17.35376479128</v>
      </c>
      <c r="G185" s="15">
        <v>20333</v>
      </c>
    </row>
    <row r="186" spans="1:7" ht="12.75">
      <c r="A186" s="30" t="str">
        <f>'De la BASE'!A182</f>
        <v>434</v>
      </c>
      <c r="B186" s="30">
        <f>'De la BASE'!B182</f>
        <v>12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0.5792487378</v>
      </c>
      <c r="F186" s="9">
        <f>IF('De la BASE'!F182&gt;0,'De la BASE'!F182,'De la BASE'!F182+0.001)</f>
        <v>20.793734158000003</v>
      </c>
      <c r="G186" s="15">
        <v>20363</v>
      </c>
    </row>
    <row r="187" spans="1:7" ht="12.75">
      <c r="A187" s="30" t="str">
        <f>'De la BASE'!A183</f>
        <v>434</v>
      </c>
      <c r="B187" s="30">
        <f>'De la BASE'!B183</f>
        <v>12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2.23239731016</v>
      </c>
      <c r="F187" s="9">
        <f>IF('De la BASE'!F183&gt;0,'De la BASE'!F183,'De la BASE'!F183+0.001)</f>
        <v>65.65763511704</v>
      </c>
      <c r="G187" s="15">
        <v>20394</v>
      </c>
    </row>
    <row r="188" spans="1:7" ht="12.75">
      <c r="A188" s="30" t="str">
        <f>'De la BASE'!A184</f>
        <v>434</v>
      </c>
      <c r="B188" s="30">
        <f>'De la BASE'!B184</f>
        <v>12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1.74166110814</v>
      </c>
      <c r="F188" s="9">
        <f>IF('De la BASE'!F184&gt;0,'De la BASE'!F184,'De la BASE'!F184+0.001)</f>
        <v>48.7380486006</v>
      </c>
      <c r="G188" s="15">
        <v>20424</v>
      </c>
    </row>
    <row r="189" spans="1:7" ht="12.75">
      <c r="A189" s="30" t="str">
        <f>'De la BASE'!A185</f>
        <v>434</v>
      </c>
      <c r="B189" s="30">
        <f>'De la BASE'!B185</f>
        <v>12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3.34869900498</v>
      </c>
      <c r="F189" s="9">
        <f>IF('De la BASE'!F185&gt;0,'De la BASE'!F185,'De la BASE'!F185+0.001)</f>
        <v>45.51310781892</v>
      </c>
      <c r="G189" s="15">
        <v>20455</v>
      </c>
    </row>
    <row r="190" spans="1:7" ht="12.75">
      <c r="A190" s="30" t="str">
        <f>'De la BASE'!A186</f>
        <v>434</v>
      </c>
      <c r="B190" s="30">
        <f>'De la BASE'!B186</f>
        <v>12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3.44022662955</v>
      </c>
      <c r="F190" s="9">
        <f>IF('De la BASE'!F186&gt;0,'De la BASE'!F186,'De la BASE'!F186+0.001)</f>
        <v>26.179603422150002</v>
      </c>
      <c r="G190" s="15">
        <v>20486</v>
      </c>
    </row>
    <row r="191" spans="1:7" ht="12.75">
      <c r="A191" s="30" t="str">
        <f>'De la BASE'!A187</f>
        <v>434</v>
      </c>
      <c r="B191" s="30">
        <f>'De la BASE'!B187</f>
        <v>12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4.08181515408</v>
      </c>
      <c r="F191" s="9">
        <f>IF('De la BASE'!F187&gt;0,'De la BASE'!F187,'De la BASE'!F187+0.001)</f>
        <v>53.93891946114</v>
      </c>
      <c r="G191" s="15">
        <v>20515</v>
      </c>
    </row>
    <row r="192" spans="1:7" ht="12.75">
      <c r="A192" s="30" t="str">
        <f>'De la BASE'!A188</f>
        <v>434</v>
      </c>
      <c r="B192" s="30">
        <f>'De la BASE'!B188</f>
        <v>12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2.72075063472</v>
      </c>
      <c r="F192" s="9">
        <f>IF('De la BASE'!F188&gt;0,'De la BASE'!F188,'De la BASE'!F188+0.001)</f>
        <v>33.75674943396</v>
      </c>
      <c r="G192" s="15">
        <v>20546</v>
      </c>
    </row>
    <row r="193" spans="1:7" ht="12.75">
      <c r="A193" s="30" t="str">
        <f>'De la BASE'!A189</f>
        <v>434</v>
      </c>
      <c r="B193" s="30">
        <f>'De la BASE'!B189</f>
        <v>12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1.13292683888</v>
      </c>
      <c r="F193" s="9">
        <f>IF('De la BASE'!F189&gt;0,'De la BASE'!F189,'De la BASE'!F189+0.001)</f>
        <v>10.391232230639998</v>
      </c>
      <c r="G193" s="15">
        <v>20576</v>
      </c>
    </row>
    <row r="194" spans="1:7" ht="12.75">
      <c r="A194" s="30" t="str">
        <f>'De la BASE'!A190</f>
        <v>434</v>
      </c>
      <c r="B194" s="30">
        <f>'De la BASE'!B190</f>
        <v>12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0.5114767968</v>
      </c>
      <c r="F194" s="9">
        <f>IF('De la BASE'!F190&gt;0,'De la BASE'!F190,'De la BASE'!F190+0.001)</f>
        <v>4.09974102126</v>
      </c>
      <c r="G194" s="15">
        <v>20607</v>
      </c>
    </row>
    <row r="195" spans="1:7" ht="12.75">
      <c r="A195" s="30" t="str">
        <f>'De la BASE'!A191</f>
        <v>434</v>
      </c>
      <c r="B195" s="30">
        <f>'De la BASE'!B191</f>
        <v>12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0.5344872641</v>
      </c>
      <c r="F195" s="9">
        <f>IF('De la BASE'!F191&gt;0,'De la BASE'!F191,'De la BASE'!F191+0.001)</f>
        <v>3.86785271413</v>
      </c>
      <c r="G195" s="15">
        <v>20637</v>
      </c>
    </row>
    <row r="196" spans="1:7" ht="12.75">
      <c r="A196" s="30" t="str">
        <f>'De la BASE'!A192</f>
        <v>434</v>
      </c>
      <c r="B196" s="30">
        <f>'De la BASE'!B192</f>
        <v>12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0.51550455936</v>
      </c>
      <c r="F196" s="9">
        <f>IF('De la BASE'!F192&gt;0,'De la BASE'!F192,'De la BASE'!F192+0.001)</f>
        <v>3.66976265334</v>
      </c>
      <c r="G196" s="15">
        <v>20668</v>
      </c>
    </row>
    <row r="197" spans="1:7" ht="12.75">
      <c r="A197" s="30" t="str">
        <f>'De la BASE'!A193</f>
        <v>434</v>
      </c>
      <c r="B197" s="30">
        <f>'De la BASE'!B193</f>
        <v>12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0.27474099387</v>
      </c>
      <c r="F197" s="9">
        <f>IF('De la BASE'!F193&gt;0,'De la BASE'!F193,'De la BASE'!F193+0.001)</f>
        <v>3.0684985316399995</v>
      </c>
      <c r="G197" s="15">
        <v>20699</v>
      </c>
    </row>
    <row r="198" spans="1:7" ht="12.75">
      <c r="A198" s="30" t="str">
        <f>'De la BASE'!A194</f>
        <v>434</v>
      </c>
      <c r="B198" s="30">
        <f>'De la BASE'!B194</f>
        <v>12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0.32596939755</v>
      </c>
      <c r="F198" s="9">
        <f>IF('De la BASE'!F194&gt;0,'De la BASE'!F194,'De la BASE'!F194+0.001)</f>
        <v>4.02453364455</v>
      </c>
      <c r="G198" s="15">
        <v>20729</v>
      </c>
    </row>
    <row r="199" spans="1:7" ht="12.75">
      <c r="A199" s="30" t="str">
        <f>'De la BASE'!A195</f>
        <v>434</v>
      </c>
      <c r="B199" s="30">
        <f>'De la BASE'!B195</f>
        <v>12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0.4039193466</v>
      </c>
      <c r="F199" s="9">
        <f>IF('De la BASE'!F195&gt;0,'De la BASE'!F195,'De la BASE'!F195+0.001)</f>
        <v>6.2685999117</v>
      </c>
      <c r="G199" s="15">
        <v>20760</v>
      </c>
    </row>
    <row r="200" spans="1:7" ht="12.75">
      <c r="A200" s="30" t="str">
        <f>'De la BASE'!A196</f>
        <v>434</v>
      </c>
      <c r="B200" s="30">
        <f>'De la BASE'!B196</f>
        <v>12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0.18428111625</v>
      </c>
      <c r="F200" s="9">
        <f>IF('De la BASE'!F196&gt;0,'De la BASE'!F196,'De la BASE'!F196+0.001)</f>
        <v>3.7355150212500003</v>
      </c>
      <c r="G200" s="15">
        <v>20790</v>
      </c>
    </row>
    <row r="201" spans="1:7" ht="12.75">
      <c r="A201" s="30" t="str">
        <f>'De la BASE'!A197</f>
        <v>434</v>
      </c>
      <c r="B201" s="30">
        <f>'De la BASE'!B197</f>
        <v>12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0.33627172124</v>
      </c>
      <c r="F201" s="9">
        <f>IF('De la BASE'!F197&gt;0,'De la BASE'!F197,'De la BASE'!F197+0.001)</f>
        <v>3.64294366267</v>
      </c>
      <c r="G201" s="15">
        <v>20821</v>
      </c>
    </row>
    <row r="202" spans="1:7" ht="12.75">
      <c r="A202" s="30" t="str">
        <f>'De la BASE'!A198</f>
        <v>434</v>
      </c>
      <c r="B202" s="30">
        <f>'De la BASE'!B198</f>
        <v>12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0.07153004335</v>
      </c>
      <c r="F202" s="9">
        <f>IF('De la BASE'!F198&gt;0,'De la BASE'!F198,'De la BASE'!F198+0.001)</f>
        <v>3.3039637085700004</v>
      </c>
      <c r="G202" s="15">
        <v>20852</v>
      </c>
    </row>
    <row r="203" spans="1:7" ht="12.75">
      <c r="A203" s="30" t="str">
        <f>'De la BASE'!A199</f>
        <v>434</v>
      </c>
      <c r="B203" s="30">
        <f>'De la BASE'!B199</f>
        <v>12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0.14717245348</v>
      </c>
      <c r="F203" s="9">
        <f>IF('De la BASE'!F199&gt;0,'De la BASE'!F199,'De la BASE'!F199+0.001)</f>
        <v>4.6581898735500005</v>
      </c>
      <c r="G203" s="15">
        <v>20880</v>
      </c>
    </row>
    <row r="204" spans="1:7" ht="12.75">
      <c r="A204" s="30" t="str">
        <f>'De la BASE'!A200</f>
        <v>434</v>
      </c>
      <c r="B204" s="30">
        <f>'De la BASE'!B200</f>
        <v>12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0.17318808916</v>
      </c>
      <c r="F204" s="9">
        <f>IF('De la BASE'!F200&gt;0,'De la BASE'!F200,'De la BASE'!F200+0.001)</f>
        <v>4.64667783356</v>
      </c>
      <c r="G204" s="15">
        <v>20911</v>
      </c>
    </row>
    <row r="205" spans="1:7" ht="12.75">
      <c r="A205" s="30" t="str">
        <f>'De la BASE'!A201</f>
        <v>434</v>
      </c>
      <c r="B205" s="30">
        <f>'De la BASE'!B201</f>
        <v>12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0.16711666638</v>
      </c>
      <c r="F205" s="9">
        <f>IF('De la BASE'!F201&gt;0,'De la BASE'!F201,'De la BASE'!F201+0.001)</f>
        <v>6.44561247534</v>
      </c>
      <c r="G205" s="15">
        <v>20941</v>
      </c>
    </row>
    <row r="206" spans="1:7" ht="12.75">
      <c r="A206" s="30" t="str">
        <f>'De la BASE'!A202</f>
        <v>434</v>
      </c>
      <c r="B206" s="30">
        <f>'De la BASE'!B202</f>
        <v>12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0.28984950222</v>
      </c>
      <c r="F206" s="9">
        <f>IF('De la BASE'!F202&gt;0,'De la BASE'!F202,'De la BASE'!F202+0.001)</f>
        <v>7.837084547279999</v>
      </c>
      <c r="G206" s="15">
        <v>20972</v>
      </c>
    </row>
    <row r="207" spans="1:7" ht="12.75">
      <c r="A207" s="30" t="str">
        <f>'De la BASE'!A203</f>
        <v>434</v>
      </c>
      <c r="B207" s="30">
        <f>'De la BASE'!B203</f>
        <v>12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0.31985532375</v>
      </c>
      <c r="F207" s="9">
        <f>IF('De la BASE'!F203&gt;0,'De la BASE'!F203,'De la BASE'!F203+0.001)</f>
        <v>3.7248974287499994</v>
      </c>
      <c r="G207" s="15">
        <v>21002</v>
      </c>
    </row>
    <row r="208" spans="1:7" ht="12.75">
      <c r="A208" s="30" t="str">
        <f>'De la BASE'!A204</f>
        <v>434</v>
      </c>
      <c r="B208" s="30">
        <f>'De la BASE'!B204</f>
        <v>12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0.28936990798</v>
      </c>
      <c r="F208" s="9">
        <f>IF('De la BASE'!F204&gt;0,'De la BASE'!F204,'De la BASE'!F204+0.001)</f>
        <v>3.3173221047399997</v>
      </c>
      <c r="G208" s="15">
        <v>21033</v>
      </c>
    </row>
    <row r="209" spans="1:7" ht="12.75">
      <c r="A209" s="30" t="str">
        <f>'De la BASE'!A205</f>
        <v>434</v>
      </c>
      <c r="B209" s="30">
        <f>'De la BASE'!B205</f>
        <v>12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0.1239379863</v>
      </c>
      <c r="F209" s="9">
        <f>IF('De la BASE'!F205&gt;0,'De la BASE'!F205,'De la BASE'!F205+0.001)</f>
        <v>3.44010381645</v>
      </c>
      <c r="G209" s="15">
        <v>21064</v>
      </c>
    </row>
    <row r="210" spans="1:7" ht="12.75">
      <c r="A210" s="30" t="str">
        <f>'De la BASE'!A206</f>
        <v>434</v>
      </c>
      <c r="B210" s="30">
        <f>'De la BASE'!B206</f>
        <v>12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0.23208779852</v>
      </c>
      <c r="F210" s="9">
        <f>IF('De la BASE'!F206&gt;0,'De la BASE'!F206,'De la BASE'!F206+0.001)</f>
        <v>7.14172537448</v>
      </c>
      <c r="G210" s="15">
        <v>21094</v>
      </c>
    </row>
    <row r="211" spans="1:7" ht="12.75">
      <c r="A211" s="30" t="str">
        <f>'De la BASE'!A207</f>
        <v>434</v>
      </c>
      <c r="B211" s="30">
        <f>'De la BASE'!B207</f>
        <v>12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0.5138107904</v>
      </c>
      <c r="F211" s="9">
        <f>IF('De la BASE'!F207&gt;0,'De la BASE'!F207,'De la BASE'!F207+0.001)</f>
        <v>10.19925728256</v>
      </c>
      <c r="G211" s="15">
        <v>21125</v>
      </c>
    </row>
    <row r="212" spans="1:7" ht="12.75">
      <c r="A212" s="30" t="str">
        <f>'De la BASE'!A208</f>
        <v>434</v>
      </c>
      <c r="B212" s="30">
        <f>'De la BASE'!B208</f>
        <v>12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0.20104756971</v>
      </c>
      <c r="F212" s="9">
        <f>IF('De la BASE'!F208&gt;0,'De la BASE'!F208,'De la BASE'!F208+0.001)</f>
        <v>3.79415388615</v>
      </c>
      <c r="G212" s="15">
        <v>21155</v>
      </c>
    </row>
    <row r="213" spans="1:7" ht="12.75">
      <c r="A213" s="30" t="str">
        <f>'De la BASE'!A209</f>
        <v>434</v>
      </c>
      <c r="B213" s="30">
        <f>'De la BASE'!B209</f>
        <v>12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0.10899824022</v>
      </c>
      <c r="F213" s="9">
        <f>IF('De la BASE'!F209&gt;0,'De la BASE'!F209,'De la BASE'!F209+0.001)</f>
        <v>3.79977039003</v>
      </c>
      <c r="G213" s="15">
        <v>21186</v>
      </c>
    </row>
    <row r="214" spans="1:7" ht="12.75">
      <c r="A214" s="30" t="str">
        <f>'De la BASE'!A210</f>
        <v>434</v>
      </c>
      <c r="B214" s="30">
        <f>'De la BASE'!B210</f>
        <v>12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0.19534210346</v>
      </c>
      <c r="F214" s="9">
        <f>IF('De la BASE'!F210&gt;0,'De la BASE'!F210,'De la BASE'!F210+0.001)</f>
        <v>5.69445554138</v>
      </c>
      <c r="G214" s="15">
        <v>21217</v>
      </c>
    </row>
    <row r="215" spans="1:7" ht="12.75">
      <c r="A215" s="30" t="str">
        <f>'De la BASE'!A211</f>
        <v>434</v>
      </c>
      <c r="B215" s="30">
        <f>'De la BASE'!B211</f>
        <v>12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0.3306432558</v>
      </c>
      <c r="F215" s="9">
        <f>IF('De la BASE'!F211&gt;0,'De la BASE'!F211,'De la BASE'!F211+0.001)</f>
        <v>10.352477564389998</v>
      </c>
      <c r="G215" s="15">
        <v>21245</v>
      </c>
    </row>
    <row r="216" spans="1:7" ht="12.75">
      <c r="A216" s="30" t="str">
        <f>'De la BASE'!A212</f>
        <v>434</v>
      </c>
      <c r="B216" s="30">
        <f>'De la BASE'!B212</f>
        <v>12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0.9027245227</v>
      </c>
      <c r="F216" s="9">
        <f>IF('De la BASE'!F212&gt;0,'De la BASE'!F212,'De la BASE'!F212+0.001)</f>
        <v>14.228705862799998</v>
      </c>
      <c r="G216" s="15">
        <v>21276</v>
      </c>
    </row>
    <row r="217" spans="1:7" ht="12.75">
      <c r="A217" s="30" t="str">
        <f>'De la BASE'!A213</f>
        <v>434</v>
      </c>
      <c r="B217" s="30">
        <f>'De la BASE'!B213</f>
        <v>12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0.17732460872</v>
      </c>
      <c r="F217" s="9">
        <f>IF('De la BASE'!F213&gt;0,'De la BASE'!F213,'De la BASE'!F213+0.001)</f>
        <v>4.04608722854</v>
      </c>
      <c r="G217" s="15">
        <v>21306</v>
      </c>
    </row>
    <row r="218" spans="1:7" ht="12.75">
      <c r="A218" s="30" t="str">
        <f>'De la BASE'!A214</f>
        <v>434</v>
      </c>
      <c r="B218" s="30">
        <f>'De la BASE'!B214</f>
        <v>12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0.1316780685</v>
      </c>
      <c r="F218" s="9">
        <f>IF('De la BASE'!F214&gt;0,'De la BASE'!F214,'De la BASE'!F214+0.001)</f>
        <v>3.61921338966</v>
      </c>
      <c r="G218" s="15">
        <v>21337</v>
      </c>
    </row>
    <row r="219" spans="1:7" ht="12.75">
      <c r="A219" s="30" t="str">
        <f>'De la BASE'!A215</f>
        <v>434</v>
      </c>
      <c r="B219" s="30">
        <f>'De la BASE'!B215</f>
        <v>12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0.27095626244</v>
      </c>
      <c r="F219" s="9">
        <f>IF('De la BASE'!F215&gt;0,'De la BASE'!F215,'De la BASE'!F215+0.001)</f>
        <v>3.50880788857</v>
      </c>
      <c r="G219" s="15">
        <v>21367</v>
      </c>
    </row>
    <row r="220" spans="1:7" ht="12.75">
      <c r="A220" s="30" t="str">
        <f>'De la BASE'!A216</f>
        <v>434</v>
      </c>
      <c r="B220" s="30">
        <f>'De la BASE'!B216</f>
        <v>12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0.29698516392</v>
      </c>
      <c r="F220" s="9">
        <f>IF('De la BASE'!F216&gt;0,'De la BASE'!F216,'De la BASE'!F216+0.001)</f>
        <v>3.90667655826</v>
      </c>
      <c r="G220" s="15">
        <v>21398</v>
      </c>
    </row>
    <row r="221" spans="1:7" ht="12.75">
      <c r="A221" s="30" t="str">
        <f>'De la BASE'!A217</f>
        <v>434</v>
      </c>
      <c r="B221" s="30">
        <f>'De la BASE'!B217</f>
        <v>12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0.18538310351</v>
      </c>
      <c r="F221" s="9">
        <f>IF('De la BASE'!F217&gt;0,'De la BASE'!F217,'De la BASE'!F217+0.001)</f>
        <v>3.35555455903</v>
      </c>
      <c r="G221" s="15">
        <v>21429</v>
      </c>
    </row>
    <row r="222" spans="1:7" ht="12.75">
      <c r="A222" s="30" t="str">
        <f>'De la BASE'!A218</f>
        <v>434</v>
      </c>
      <c r="B222" s="30">
        <f>'De la BASE'!B218</f>
        <v>12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0.40666000515</v>
      </c>
      <c r="F222" s="9">
        <f>IF('De la BASE'!F218&gt;0,'De la BASE'!F218,'De la BASE'!F218+0.001)</f>
        <v>7.73740510641</v>
      </c>
      <c r="G222" s="15">
        <v>21459</v>
      </c>
    </row>
    <row r="223" spans="1:7" ht="12.75">
      <c r="A223" s="30" t="str">
        <f>'De la BASE'!A219</f>
        <v>434</v>
      </c>
      <c r="B223" s="30">
        <f>'De la BASE'!B219</f>
        <v>12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0.67589580064</v>
      </c>
      <c r="F223" s="9">
        <f>IF('De la BASE'!F219&gt;0,'De la BASE'!F219,'De la BASE'!F219+0.001)</f>
        <v>8.57778488403</v>
      </c>
      <c r="G223" s="15">
        <v>21490</v>
      </c>
    </row>
    <row r="224" spans="1:7" ht="12.75">
      <c r="A224" s="30" t="str">
        <f>'De la BASE'!A220</f>
        <v>434</v>
      </c>
      <c r="B224" s="30">
        <f>'De la BASE'!B220</f>
        <v>12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0.2463685344</v>
      </c>
      <c r="F224" s="9">
        <f>IF('De la BASE'!F220&gt;0,'De la BASE'!F220,'De la BASE'!F220+0.001)</f>
        <v>10.286901045839999</v>
      </c>
      <c r="G224" s="15">
        <v>21520</v>
      </c>
    </row>
    <row r="225" spans="1:7" ht="12.75">
      <c r="A225" s="30" t="str">
        <f>'De la BASE'!A221</f>
        <v>434</v>
      </c>
      <c r="B225" s="30">
        <f>'De la BASE'!B221</f>
        <v>12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0.83176670646</v>
      </c>
      <c r="F225" s="9">
        <f>IF('De la BASE'!F221&gt;0,'De la BASE'!F221,'De la BASE'!F221+0.001)</f>
        <v>12.44300111874</v>
      </c>
      <c r="G225" s="15">
        <v>21551</v>
      </c>
    </row>
    <row r="226" spans="1:7" ht="12.75">
      <c r="A226" s="30" t="str">
        <f>'De la BASE'!A222</f>
        <v>434</v>
      </c>
      <c r="B226" s="30">
        <f>'De la BASE'!B222</f>
        <v>12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0.55378650888</v>
      </c>
      <c r="F226" s="9">
        <f>IF('De la BASE'!F222&gt;0,'De la BASE'!F222,'De la BASE'!F222+0.001)</f>
        <v>5.7964007850399994</v>
      </c>
      <c r="G226" s="15">
        <v>21582</v>
      </c>
    </row>
    <row r="227" spans="1:7" ht="12.75">
      <c r="A227" s="30" t="str">
        <f>'De la BASE'!A223</f>
        <v>434</v>
      </c>
      <c r="B227" s="30">
        <f>'De la BASE'!B223</f>
        <v>12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0.4370033885</v>
      </c>
      <c r="F227" s="9">
        <f>IF('De la BASE'!F223&gt;0,'De la BASE'!F223,'De la BASE'!F223+0.001)</f>
        <v>10.81326796515</v>
      </c>
      <c r="G227" s="15">
        <v>21610</v>
      </c>
    </row>
    <row r="228" spans="1:7" ht="12.75">
      <c r="A228" s="30" t="str">
        <f>'De la BASE'!A224</f>
        <v>434</v>
      </c>
      <c r="B228" s="30">
        <f>'De la BASE'!B224</f>
        <v>12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0.48351846408</v>
      </c>
      <c r="F228" s="9">
        <f>IF('De la BASE'!F224&gt;0,'De la BASE'!F224,'De la BASE'!F224+0.001)</f>
        <v>7.901385675900001</v>
      </c>
      <c r="G228" s="15">
        <v>21641</v>
      </c>
    </row>
    <row r="229" spans="1:7" ht="12.75">
      <c r="A229" s="30" t="str">
        <f>'De la BASE'!A225</f>
        <v>434</v>
      </c>
      <c r="B229" s="30">
        <f>'De la BASE'!B225</f>
        <v>12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0.3185620282</v>
      </c>
      <c r="F229" s="9">
        <f>IF('De la BASE'!F225&gt;0,'De la BASE'!F225,'De la BASE'!F225+0.001)</f>
        <v>7.2751447118</v>
      </c>
      <c r="G229" s="15">
        <v>21671</v>
      </c>
    </row>
    <row r="230" spans="1:7" ht="12.75">
      <c r="A230" s="30" t="str">
        <f>'De la BASE'!A226</f>
        <v>434</v>
      </c>
      <c r="B230" s="30">
        <f>'De la BASE'!B226</f>
        <v>12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0.26731855468</v>
      </c>
      <c r="F230" s="9">
        <f>IF('De la BASE'!F226&gt;0,'De la BASE'!F226,'De la BASE'!F226+0.001)</f>
        <v>5.23883907786</v>
      </c>
      <c r="G230" s="15">
        <v>21702</v>
      </c>
    </row>
    <row r="231" spans="1:7" ht="12.75">
      <c r="A231" s="30" t="str">
        <f>'De la BASE'!A227</f>
        <v>434</v>
      </c>
      <c r="B231" s="30">
        <f>'De la BASE'!B227</f>
        <v>12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0.579969152</v>
      </c>
      <c r="F231" s="9">
        <f>IF('De la BASE'!F227&gt;0,'De la BASE'!F227,'De la BASE'!F227+0.001)</f>
        <v>6.6534991391</v>
      </c>
      <c r="G231" s="15">
        <v>21732</v>
      </c>
    </row>
    <row r="232" spans="1:7" ht="12.75">
      <c r="A232" s="30" t="str">
        <f>'De la BASE'!A228</f>
        <v>434</v>
      </c>
      <c r="B232" s="30">
        <f>'De la BASE'!B228</f>
        <v>12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0.63102620868</v>
      </c>
      <c r="F232" s="9">
        <f>IF('De la BASE'!F228&gt;0,'De la BASE'!F228,'De la BASE'!F228+0.001)</f>
        <v>7.930368725159999</v>
      </c>
      <c r="G232" s="15">
        <v>21763</v>
      </c>
    </row>
    <row r="233" spans="1:7" ht="12.75">
      <c r="A233" s="30" t="str">
        <f>'De la BASE'!A229</f>
        <v>434</v>
      </c>
      <c r="B233" s="30">
        <f>'De la BASE'!B229</f>
        <v>12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0.6300772765</v>
      </c>
      <c r="F233" s="9">
        <f>IF('De la BASE'!F229&gt;0,'De la BASE'!F229,'De la BASE'!F229+0.001)</f>
        <v>13.189617616750002</v>
      </c>
      <c r="G233" s="15">
        <v>21794</v>
      </c>
    </row>
    <row r="234" spans="1:7" ht="12.75">
      <c r="A234" s="30" t="str">
        <f>'De la BASE'!A230</f>
        <v>434</v>
      </c>
      <c r="B234" s="30">
        <f>'De la BASE'!B230</f>
        <v>12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1.04592612384</v>
      </c>
      <c r="F234" s="9">
        <f>IF('De la BASE'!F230&gt;0,'De la BASE'!F230,'De la BASE'!F230+0.001)</f>
        <v>14.73657009864</v>
      </c>
      <c r="G234" s="15">
        <v>21824</v>
      </c>
    </row>
    <row r="235" spans="1:7" ht="12.75">
      <c r="A235" s="30" t="str">
        <f>'De la BASE'!A231</f>
        <v>434</v>
      </c>
      <c r="B235" s="30">
        <f>'De la BASE'!B231</f>
        <v>12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0.76610051669</v>
      </c>
      <c r="F235" s="9">
        <f>IF('De la BASE'!F231&gt;0,'De la BASE'!F231,'De la BASE'!F231+0.001)</f>
        <v>24.720354502990002</v>
      </c>
      <c r="G235" s="15">
        <v>21855</v>
      </c>
    </row>
    <row r="236" spans="1:7" ht="12.75">
      <c r="A236" s="30" t="str">
        <f>'De la BASE'!A232</f>
        <v>434</v>
      </c>
      <c r="B236" s="30">
        <f>'De la BASE'!B232</f>
        <v>12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1.74243884063</v>
      </c>
      <c r="F236" s="9">
        <f>IF('De la BASE'!F232&gt;0,'De la BASE'!F232,'De la BASE'!F232+0.001)</f>
        <v>50.416267110350006</v>
      </c>
      <c r="G236" s="15">
        <v>21885</v>
      </c>
    </row>
    <row r="237" spans="1:7" ht="12.75">
      <c r="A237" s="30" t="str">
        <f>'De la BASE'!A233</f>
        <v>434</v>
      </c>
      <c r="B237" s="30">
        <f>'De la BASE'!B233</f>
        <v>12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2.64489245759</v>
      </c>
      <c r="F237" s="9">
        <f>IF('De la BASE'!F233&gt;0,'De la BASE'!F233,'De la BASE'!F233+0.001)</f>
        <v>32.24036774408</v>
      </c>
      <c r="G237" s="15">
        <v>21916</v>
      </c>
    </row>
    <row r="238" spans="1:7" ht="12.75">
      <c r="A238" s="30" t="str">
        <f>'De la BASE'!A234</f>
        <v>434</v>
      </c>
      <c r="B238" s="30">
        <f>'De la BASE'!B234</f>
        <v>12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3.86529170876</v>
      </c>
      <c r="F238" s="9">
        <f>IF('De la BASE'!F234&gt;0,'De la BASE'!F234,'De la BASE'!F234+0.001)</f>
        <v>47.184441874559994</v>
      </c>
      <c r="G238" s="15">
        <v>21947</v>
      </c>
    </row>
    <row r="239" spans="1:7" ht="12.75">
      <c r="A239" s="30" t="str">
        <f>'De la BASE'!A235</f>
        <v>434</v>
      </c>
      <c r="B239" s="30">
        <f>'De la BASE'!B235</f>
        <v>12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2.31477169299</v>
      </c>
      <c r="F239" s="9">
        <f>IF('De la BASE'!F235&gt;0,'De la BASE'!F235,'De la BASE'!F235+0.001)</f>
        <v>28.82220446124</v>
      </c>
      <c r="G239" s="15">
        <v>21976</v>
      </c>
    </row>
    <row r="240" spans="1:7" ht="12.75">
      <c r="A240" s="30" t="str">
        <f>'De la BASE'!A236</f>
        <v>434</v>
      </c>
      <c r="B240" s="30">
        <f>'De la BASE'!B236</f>
        <v>12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0.9051999062</v>
      </c>
      <c r="F240" s="9">
        <f>IF('De la BASE'!F236&gt;0,'De la BASE'!F236,'De la BASE'!F236+0.001)</f>
        <v>7.38882009668</v>
      </c>
      <c r="G240" s="15">
        <v>22007</v>
      </c>
    </row>
    <row r="241" spans="1:7" ht="12.75">
      <c r="A241" s="30" t="str">
        <f>'De la BASE'!A237</f>
        <v>434</v>
      </c>
      <c r="B241" s="30">
        <f>'De la BASE'!B237</f>
        <v>12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0.31260922633</v>
      </c>
      <c r="F241" s="9">
        <f>IF('De la BASE'!F237&gt;0,'De la BASE'!F237,'De la BASE'!F237+0.001)</f>
        <v>4.28548925412</v>
      </c>
      <c r="G241" s="15">
        <v>22037</v>
      </c>
    </row>
    <row r="242" spans="1:7" ht="12.75">
      <c r="A242" s="30" t="str">
        <f>'De la BASE'!A238</f>
        <v>434</v>
      </c>
      <c r="B242" s="30">
        <f>'De la BASE'!B238</f>
        <v>12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0.3268802814</v>
      </c>
      <c r="F242" s="9">
        <f>IF('De la BASE'!F238&gt;0,'De la BASE'!F238,'De la BASE'!F238+0.001)</f>
        <v>3.6743077068999996</v>
      </c>
      <c r="G242" s="15">
        <v>22068</v>
      </c>
    </row>
    <row r="243" spans="1:7" ht="12.75">
      <c r="A243" s="30" t="str">
        <f>'De la BASE'!A239</f>
        <v>434</v>
      </c>
      <c r="B243" s="30">
        <f>'De la BASE'!B239</f>
        <v>12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0.45176931261</v>
      </c>
      <c r="F243" s="9">
        <f>IF('De la BASE'!F239&gt;0,'De la BASE'!F239,'De la BASE'!F239+0.001)</f>
        <v>4.374779605560001</v>
      </c>
      <c r="G243" s="15">
        <v>22098</v>
      </c>
    </row>
    <row r="244" spans="1:7" ht="12.75">
      <c r="A244" s="30" t="str">
        <f>'De la BASE'!A240</f>
        <v>434</v>
      </c>
      <c r="B244" s="30">
        <f>'De la BASE'!B240</f>
        <v>12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0.42958499045</v>
      </c>
      <c r="F244" s="9">
        <f>IF('De la BASE'!F240&gt;0,'De la BASE'!F240,'De la BASE'!F240+0.001)</f>
        <v>3.81651341995</v>
      </c>
      <c r="G244" s="15">
        <v>22129</v>
      </c>
    </row>
    <row r="245" spans="1:7" ht="12.75">
      <c r="A245" s="30" t="str">
        <f>'De la BASE'!A241</f>
        <v>434</v>
      </c>
      <c r="B245" s="30">
        <f>'De la BASE'!B241</f>
        <v>12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0.19125306194</v>
      </c>
      <c r="F245" s="9">
        <f>IF('De la BASE'!F241&gt;0,'De la BASE'!F241,'De la BASE'!F241+0.001)</f>
        <v>3.5647933378200003</v>
      </c>
      <c r="G245" s="15">
        <v>22160</v>
      </c>
    </row>
    <row r="246" spans="1:7" ht="12.75">
      <c r="A246" s="30" t="str">
        <f>'De la BASE'!A242</f>
        <v>434</v>
      </c>
      <c r="B246" s="30">
        <f>'De la BASE'!B242</f>
        <v>12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0.462944889</v>
      </c>
      <c r="F246" s="9">
        <f>IF('De la BASE'!F242&gt;0,'De la BASE'!F242,'De la BASE'!F242+0.001)</f>
        <v>8.19920408175</v>
      </c>
      <c r="G246" s="15">
        <v>22190</v>
      </c>
    </row>
    <row r="247" spans="1:7" ht="12.75">
      <c r="A247" s="30" t="str">
        <f>'De la BASE'!A243</f>
        <v>434</v>
      </c>
      <c r="B247" s="30">
        <f>'De la BASE'!B243</f>
        <v>12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2.66446181596</v>
      </c>
      <c r="F247" s="9">
        <f>IF('De la BASE'!F243&gt;0,'De la BASE'!F243,'De la BASE'!F243+0.001)</f>
        <v>31.706942927050004</v>
      </c>
      <c r="G247" s="15">
        <v>22221</v>
      </c>
    </row>
    <row r="248" spans="1:7" ht="12.75">
      <c r="A248" s="30" t="str">
        <f>'De la BASE'!A244</f>
        <v>434</v>
      </c>
      <c r="B248" s="30">
        <f>'De la BASE'!B244</f>
        <v>12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3.3950391039</v>
      </c>
      <c r="F248" s="9">
        <f>IF('De la BASE'!F244&gt;0,'De la BASE'!F244,'De la BASE'!F244+0.001)</f>
        <v>31.0842212743</v>
      </c>
      <c r="G248" s="15">
        <v>22251</v>
      </c>
    </row>
    <row r="249" spans="1:7" ht="12.75">
      <c r="A249" s="30" t="str">
        <f>'De la BASE'!A245</f>
        <v>434</v>
      </c>
      <c r="B249" s="30">
        <f>'De la BASE'!B245</f>
        <v>12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5.23999215216</v>
      </c>
      <c r="F249" s="9">
        <f>IF('De la BASE'!F245&gt;0,'De la BASE'!F245,'De la BASE'!F245+0.001)</f>
        <v>38.36524505904</v>
      </c>
      <c r="G249" s="15">
        <v>22282</v>
      </c>
    </row>
    <row r="250" spans="1:7" ht="12.75">
      <c r="A250" s="30" t="str">
        <f>'De la BASE'!A246</f>
        <v>434</v>
      </c>
      <c r="B250" s="30">
        <f>'De la BASE'!B246</f>
        <v>12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1.70886267709</v>
      </c>
      <c r="F250" s="9">
        <f>IF('De la BASE'!F246&gt;0,'De la BASE'!F246,'De la BASE'!F246+0.001)</f>
        <v>11.756728271640002</v>
      </c>
      <c r="G250" s="15">
        <v>22313</v>
      </c>
    </row>
    <row r="251" spans="1:7" ht="12.75">
      <c r="A251" s="30" t="str">
        <f>'De la BASE'!A247</f>
        <v>434</v>
      </c>
      <c r="B251" s="30">
        <f>'De la BASE'!B247</f>
        <v>12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1.06038341082</v>
      </c>
      <c r="F251" s="9">
        <f>IF('De la BASE'!F247&gt;0,'De la BASE'!F247,'De la BASE'!F247+0.001)</f>
        <v>7.206800680709999</v>
      </c>
      <c r="G251" s="15">
        <v>22341</v>
      </c>
    </row>
    <row r="252" spans="1:7" ht="12.75">
      <c r="A252" s="30" t="str">
        <f>'De la BASE'!A248</f>
        <v>434</v>
      </c>
      <c r="B252" s="30">
        <f>'De la BASE'!B248</f>
        <v>12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0.557854032</v>
      </c>
      <c r="F252" s="9">
        <f>IF('De la BASE'!F248&gt;0,'De la BASE'!F248,'De la BASE'!F248+0.001)</f>
        <v>7.3602393412</v>
      </c>
      <c r="G252" s="15">
        <v>22372</v>
      </c>
    </row>
    <row r="253" spans="1:7" ht="12.75">
      <c r="A253" s="30" t="str">
        <f>'De la BASE'!A249</f>
        <v>434</v>
      </c>
      <c r="B253" s="30">
        <f>'De la BASE'!B249</f>
        <v>12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0.48429452895</v>
      </c>
      <c r="F253" s="9">
        <f>IF('De la BASE'!F249&gt;0,'De la BASE'!F249,'De la BASE'!F249+0.001)</f>
        <v>5.69136122334</v>
      </c>
      <c r="G253" s="15">
        <v>22402</v>
      </c>
    </row>
    <row r="254" spans="1:7" ht="12.75">
      <c r="A254" s="30" t="str">
        <f>'De la BASE'!A250</f>
        <v>434</v>
      </c>
      <c r="B254" s="30">
        <f>'De la BASE'!B250</f>
        <v>12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0.59007940296</v>
      </c>
      <c r="F254" s="9">
        <f>IF('De la BASE'!F250&gt;0,'De la BASE'!F250,'De la BASE'!F250+0.001)</f>
        <v>5.21346189752</v>
      </c>
      <c r="G254" s="15">
        <v>22433</v>
      </c>
    </row>
    <row r="255" spans="1:7" ht="12.75">
      <c r="A255" s="30" t="str">
        <f>'De la BASE'!A251</f>
        <v>434</v>
      </c>
      <c r="B255" s="30">
        <f>'De la BASE'!B251</f>
        <v>12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0.51513951582</v>
      </c>
      <c r="F255" s="9">
        <f>IF('De la BASE'!F251&gt;0,'De la BASE'!F251,'De la BASE'!F251+0.001)</f>
        <v>3.76935166245</v>
      </c>
      <c r="G255" s="15">
        <v>22463</v>
      </c>
    </row>
    <row r="256" spans="1:7" ht="12.75">
      <c r="A256" s="30" t="str">
        <f>'De la BASE'!A252</f>
        <v>434</v>
      </c>
      <c r="B256" s="30">
        <f>'De la BASE'!B252</f>
        <v>12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0.31223737272</v>
      </c>
      <c r="F256" s="9">
        <f>IF('De la BASE'!F252&gt;0,'De la BASE'!F252,'De la BASE'!F252+0.001)</f>
        <v>3.4056270442600005</v>
      </c>
      <c r="G256" s="15">
        <v>22494</v>
      </c>
    </row>
    <row r="257" spans="1:7" ht="12.75">
      <c r="A257" s="30" t="str">
        <f>'De la BASE'!A253</f>
        <v>434</v>
      </c>
      <c r="B257" s="30">
        <f>'De la BASE'!B253</f>
        <v>12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0.18796296092</v>
      </c>
      <c r="F257" s="9">
        <f>IF('De la BASE'!F253&gt;0,'De la BASE'!F253,'De la BASE'!F253+0.001)</f>
        <v>4.32401234706</v>
      </c>
      <c r="G257" s="15">
        <v>22525</v>
      </c>
    </row>
    <row r="258" spans="1:7" ht="12.75">
      <c r="A258" s="30" t="str">
        <f>'De la BASE'!A254</f>
        <v>434</v>
      </c>
      <c r="B258" s="30">
        <f>'De la BASE'!B254</f>
        <v>12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0.43003429605</v>
      </c>
      <c r="F258" s="9">
        <f>IF('De la BASE'!F254&gt;0,'De la BASE'!F254,'De la BASE'!F254+0.001)</f>
        <v>6.515768403099999</v>
      </c>
      <c r="G258" s="15">
        <v>22555</v>
      </c>
    </row>
    <row r="259" spans="1:7" ht="12.75">
      <c r="A259" s="30" t="str">
        <f>'De la BASE'!A255</f>
        <v>434</v>
      </c>
      <c r="B259" s="30">
        <f>'De la BASE'!B255</f>
        <v>12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0.2837725911</v>
      </c>
      <c r="F259" s="9">
        <f>IF('De la BASE'!F255&gt;0,'De la BASE'!F255,'De la BASE'!F255+0.001)</f>
        <v>17.919962793099998</v>
      </c>
      <c r="G259" s="15">
        <v>22586</v>
      </c>
    </row>
    <row r="260" spans="1:7" ht="12.75">
      <c r="A260" s="30" t="str">
        <f>'De la BASE'!A256</f>
        <v>434</v>
      </c>
      <c r="B260" s="30">
        <f>'De la BASE'!B256</f>
        <v>12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1.15245214891</v>
      </c>
      <c r="F260" s="9">
        <f>IF('De la BASE'!F256&gt;0,'De la BASE'!F256,'De la BASE'!F256+0.001)</f>
        <v>21.31221620518</v>
      </c>
      <c r="G260" s="15">
        <v>22616</v>
      </c>
    </row>
    <row r="261" spans="1:7" ht="12.75">
      <c r="A261" s="30" t="str">
        <f>'De la BASE'!A257</f>
        <v>434</v>
      </c>
      <c r="B261" s="30">
        <f>'De la BASE'!B257</f>
        <v>12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3.57059182298</v>
      </c>
      <c r="F261" s="9">
        <f>IF('De la BASE'!F257&gt;0,'De la BASE'!F257,'De la BASE'!F257+0.001)</f>
        <v>34.22698419139999</v>
      </c>
      <c r="G261" s="15">
        <v>22647</v>
      </c>
    </row>
    <row r="262" spans="1:7" ht="12.75">
      <c r="A262" s="30" t="str">
        <f>'De la BASE'!A258</f>
        <v>434</v>
      </c>
      <c r="B262" s="30">
        <f>'De la BASE'!B258</f>
        <v>12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0.81880571055</v>
      </c>
      <c r="F262" s="9">
        <f>IF('De la BASE'!F258&gt;0,'De la BASE'!F258,'De la BASE'!F258+0.001)</f>
        <v>7.8857799477</v>
      </c>
      <c r="G262" s="15">
        <v>22678</v>
      </c>
    </row>
    <row r="263" spans="1:7" ht="12.75">
      <c r="A263" s="30" t="str">
        <f>'De la BASE'!A259</f>
        <v>434</v>
      </c>
      <c r="B263" s="30">
        <f>'De la BASE'!B259</f>
        <v>12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1.84392027742</v>
      </c>
      <c r="F263" s="9">
        <f>IF('De la BASE'!F259&gt;0,'De la BASE'!F259,'De la BASE'!F259+0.001)</f>
        <v>21.03916805432</v>
      </c>
      <c r="G263" s="15">
        <v>22706</v>
      </c>
    </row>
    <row r="264" spans="1:7" ht="12.75">
      <c r="A264" s="30" t="str">
        <f>'De la BASE'!A260</f>
        <v>434</v>
      </c>
      <c r="B264" s="30">
        <f>'De la BASE'!B260</f>
        <v>12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0.98582211401</v>
      </c>
      <c r="F264" s="9">
        <f>IF('De la BASE'!F260&gt;0,'De la BASE'!F260,'De la BASE'!F260+0.001)</f>
        <v>11.458589394670001</v>
      </c>
      <c r="G264" s="15">
        <v>22737</v>
      </c>
    </row>
    <row r="265" spans="1:7" ht="12.75">
      <c r="A265" s="30" t="str">
        <f>'De la BASE'!A261</f>
        <v>434</v>
      </c>
      <c r="B265" s="30">
        <f>'De la BASE'!B261</f>
        <v>12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1.36451865872</v>
      </c>
      <c r="F265" s="9">
        <f>IF('De la BASE'!F261&gt;0,'De la BASE'!F261,'De la BASE'!F261+0.001)</f>
        <v>13.17301408896</v>
      </c>
      <c r="G265" s="15">
        <v>22767</v>
      </c>
    </row>
    <row r="266" spans="1:7" ht="12.75">
      <c r="A266" s="30" t="str">
        <f>'De la BASE'!A262</f>
        <v>434</v>
      </c>
      <c r="B266" s="30">
        <f>'De la BASE'!B262</f>
        <v>12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0.687710112</v>
      </c>
      <c r="F266" s="9">
        <f>IF('De la BASE'!F262&gt;0,'De la BASE'!F262,'De la BASE'!F262+0.001)</f>
        <v>8.10658563552</v>
      </c>
      <c r="G266" s="15">
        <v>22798</v>
      </c>
    </row>
    <row r="267" spans="1:7" ht="12.75">
      <c r="A267" s="30" t="str">
        <f>'De la BASE'!A263</f>
        <v>434</v>
      </c>
      <c r="B267" s="30">
        <f>'De la BASE'!B263</f>
        <v>12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0.69985821075</v>
      </c>
      <c r="F267" s="9">
        <f>IF('De la BASE'!F263&gt;0,'De la BASE'!F263,'De la BASE'!F263+0.001)</f>
        <v>5.854911388860001</v>
      </c>
      <c r="G267" s="15">
        <v>22828</v>
      </c>
    </row>
    <row r="268" spans="1:7" ht="12.75">
      <c r="A268" s="30" t="str">
        <f>'De la BASE'!A264</f>
        <v>434</v>
      </c>
      <c r="B268" s="30">
        <f>'De la BASE'!B264</f>
        <v>12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0.69311974077</v>
      </c>
      <c r="F268" s="9">
        <f>IF('De la BASE'!F264&gt;0,'De la BASE'!F264,'De la BASE'!F264+0.001)</f>
        <v>5.135132684969999</v>
      </c>
      <c r="G268" s="15">
        <v>22859</v>
      </c>
    </row>
    <row r="269" spans="1:7" ht="12.75">
      <c r="A269" s="30" t="str">
        <f>'De la BASE'!A265</f>
        <v>434</v>
      </c>
      <c r="B269" s="30">
        <f>'De la BASE'!B265</f>
        <v>12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0.36641706436</v>
      </c>
      <c r="F269" s="9">
        <f>IF('De la BASE'!F265&gt;0,'De la BASE'!F265,'De la BASE'!F265+0.001)</f>
        <v>4.46138608759</v>
      </c>
      <c r="G269" s="15">
        <v>22890</v>
      </c>
    </row>
    <row r="270" spans="1:7" ht="12.75">
      <c r="A270" s="30" t="str">
        <f>'De la BASE'!A266</f>
        <v>434</v>
      </c>
      <c r="B270" s="30">
        <f>'De la BASE'!B266</f>
        <v>12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0.35541984952</v>
      </c>
      <c r="F270" s="9">
        <f>IF('De la BASE'!F266&gt;0,'De la BASE'!F266,'De la BASE'!F266+0.001)</f>
        <v>7.7324972795999996</v>
      </c>
      <c r="G270" s="15">
        <v>22920</v>
      </c>
    </row>
    <row r="271" spans="1:7" ht="12.75">
      <c r="A271" s="30" t="str">
        <f>'De la BASE'!A267</f>
        <v>434</v>
      </c>
      <c r="B271" s="30">
        <f>'De la BASE'!B267</f>
        <v>12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0.41810460185</v>
      </c>
      <c r="F271" s="9">
        <f>IF('De la BASE'!F267&gt;0,'De la BASE'!F267,'De la BASE'!F267+0.001)</f>
        <v>9.91738191995</v>
      </c>
      <c r="G271" s="15">
        <v>22951</v>
      </c>
    </row>
    <row r="272" spans="1:7" ht="12.75">
      <c r="A272" s="30" t="str">
        <f>'De la BASE'!A268</f>
        <v>434</v>
      </c>
      <c r="B272" s="30">
        <f>'De la BASE'!B268</f>
        <v>12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0.2205095816</v>
      </c>
      <c r="F272" s="9">
        <f>IF('De la BASE'!F268&gt;0,'De la BASE'!F268,'De la BASE'!F268+0.001)</f>
        <v>7.6829753616</v>
      </c>
      <c r="G272" s="15">
        <v>22981</v>
      </c>
    </row>
    <row r="273" spans="1:7" ht="12.75">
      <c r="A273" s="30" t="str">
        <f>'De la BASE'!A269</f>
        <v>434</v>
      </c>
      <c r="B273" s="30">
        <f>'De la BASE'!B269</f>
        <v>12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0.72192967668</v>
      </c>
      <c r="F273" s="9">
        <f>IF('De la BASE'!F269&gt;0,'De la BASE'!F269,'De la BASE'!F269+0.001)</f>
        <v>17.825518870289997</v>
      </c>
      <c r="G273" s="15">
        <v>23012</v>
      </c>
    </row>
    <row r="274" spans="1:7" ht="12.75">
      <c r="A274" s="30" t="str">
        <f>'De la BASE'!A270</f>
        <v>434</v>
      </c>
      <c r="B274" s="30">
        <f>'De la BASE'!B270</f>
        <v>12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2.0404512015</v>
      </c>
      <c r="F274" s="9">
        <f>IF('De la BASE'!F270&gt;0,'De la BASE'!F270,'De la BASE'!F270+0.001)</f>
        <v>23.064591759</v>
      </c>
      <c r="G274" s="15">
        <v>23043</v>
      </c>
    </row>
    <row r="275" spans="1:7" ht="12.75">
      <c r="A275" s="30" t="str">
        <f>'De la BASE'!A271</f>
        <v>434</v>
      </c>
      <c r="B275" s="30">
        <f>'De la BASE'!B271</f>
        <v>12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1.5189658984</v>
      </c>
      <c r="F275" s="9">
        <f>IF('De la BASE'!F271&gt;0,'De la BASE'!F271,'De la BASE'!F271+0.001)</f>
        <v>16.025053974600002</v>
      </c>
      <c r="G275" s="15">
        <v>23071</v>
      </c>
    </row>
    <row r="276" spans="1:7" ht="12.75">
      <c r="A276" s="30" t="str">
        <f>'De la BASE'!A272</f>
        <v>434</v>
      </c>
      <c r="B276" s="30">
        <f>'De la BASE'!B272</f>
        <v>12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1.07957200784</v>
      </c>
      <c r="F276" s="9">
        <f>IF('De la BASE'!F272&gt;0,'De la BASE'!F272,'De la BASE'!F272+0.001)</f>
        <v>12.2539189982</v>
      </c>
      <c r="G276" s="15">
        <v>23102</v>
      </c>
    </row>
    <row r="277" spans="1:7" ht="12.75">
      <c r="A277" s="30" t="str">
        <f>'De la BASE'!A273</f>
        <v>434</v>
      </c>
      <c r="B277" s="30">
        <f>'De la BASE'!B273</f>
        <v>12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0.44765369224</v>
      </c>
      <c r="F277" s="9">
        <f>IF('De la BASE'!F273&gt;0,'De la BASE'!F273,'De la BASE'!F273+0.001)</f>
        <v>5.52472081032</v>
      </c>
      <c r="G277" s="15">
        <v>23132</v>
      </c>
    </row>
    <row r="278" spans="1:7" ht="12.75">
      <c r="A278" s="30" t="str">
        <f>'De la BASE'!A274</f>
        <v>434</v>
      </c>
      <c r="B278" s="30">
        <f>'De la BASE'!B274</f>
        <v>12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0.41448045115</v>
      </c>
      <c r="F278" s="9">
        <f>IF('De la BASE'!F274&gt;0,'De la BASE'!F274,'De la BASE'!F274+0.001)</f>
        <v>7.515849802250001</v>
      </c>
      <c r="G278" s="15">
        <v>23163</v>
      </c>
    </row>
    <row r="279" spans="1:7" ht="12.75">
      <c r="A279" s="30" t="str">
        <f>'De la BASE'!A275</f>
        <v>434</v>
      </c>
      <c r="B279" s="30">
        <f>'De la BASE'!B275</f>
        <v>12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0.57680745438</v>
      </c>
      <c r="F279" s="9">
        <f>IF('De la BASE'!F275&gt;0,'De la BASE'!F275,'De la BASE'!F275+0.001)</f>
        <v>5.74446256482</v>
      </c>
      <c r="G279" s="15">
        <v>23193</v>
      </c>
    </row>
    <row r="280" spans="1:7" ht="12.75">
      <c r="A280" s="30" t="str">
        <f>'De la BASE'!A276</f>
        <v>434</v>
      </c>
      <c r="B280" s="30">
        <f>'De la BASE'!B276</f>
        <v>12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0.62026940602</v>
      </c>
      <c r="F280" s="9">
        <f>IF('De la BASE'!F276&gt;0,'De la BASE'!F276,'De la BASE'!F276+0.001)</f>
        <v>5.78075113913</v>
      </c>
      <c r="G280" s="15">
        <v>23224</v>
      </c>
    </row>
    <row r="281" spans="1:7" ht="12.75">
      <c r="A281" s="30" t="str">
        <f>'De la BASE'!A277</f>
        <v>434</v>
      </c>
      <c r="B281" s="30">
        <f>'De la BASE'!B277</f>
        <v>12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0.41407536372</v>
      </c>
      <c r="F281" s="9">
        <f>IF('De la BASE'!F277&gt;0,'De la BASE'!F277,'De la BASE'!F277+0.001)</f>
        <v>6.90488834002</v>
      </c>
      <c r="G281" s="15">
        <v>23255</v>
      </c>
    </row>
    <row r="282" spans="1:7" ht="12.75">
      <c r="A282" s="30" t="str">
        <f>'De la BASE'!A278</f>
        <v>434</v>
      </c>
      <c r="B282" s="30">
        <f>'De la BASE'!B278</f>
        <v>12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0.88642219968</v>
      </c>
      <c r="F282" s="9">
        <f>IF('De la BASE'!F278&gt;0,'De la BASE'!F278,'De la BASE'!F278+0.001)</f>
        <v>10.251813685679998</v>
      </c>
      <c r="G282" s="15">
        <v>23285</v>
      </c>
    </row>
    <row r="283" spans="1:7" ht="12.75">
      <c r="A283" s="30" t="str">
        <f>'De la BASE'!A279</f>
        <v>434</v>
      </c>
      <c r="B283" s="30">
        <f>'De la BASE'!B279</f>
        <v>12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0.91035691374</v>
      </c>
      <c r="F283" s="9">
        <f>IF('De la BASE'!F279&gt;0,'De la BASE'!F279,'De la BASE'!F279+0.001)</f>
        <v>16.75154733276</v>
      </c>
      <c r="G283" s="15">
        <v>23316</v>
      </c>
    </row>
    <row r="284" spans="1:7" ht="12.75">
      <c r="A284" s="30" t="str">
        <f>'De la BASE'!A280</f>
        <v>434</v>
      </c>
      <c r="B284" s="30">
        <f>'De la BASE'!B280</f>
        <v>12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1.3561350327</v>
      </c>
      <c r="F284" s="9">
        <f>IF('De la BASE'!F280&gt;0,'De la BASE'!F280,'De la BASE'!F280+0.001)</f>
        <v>24.160594771739998</v>
      </c>
      <c r="G284" s="15">
        <v>23346</v>
      </c>
    </row>
    <row r="285" spans="1:7" ht="12.75">
      <c r="A285" s="30" t="str">
        <f>'De la BASE'!A281</f>
        <v>434</v>
      </c>
      <c r="B285" s="30">
        <f>'De la BASE'!B281</f>
        <v>12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1.4302992786</v>
      </c>
      <c r="F285" s="9">
        <f>IF('De la BASE'!F281&gt;0,'De la BASE'!F281,'De la BASE'!F281+0.001)</f>
        <v>9.66795416838</v>
      </c>
      <c r="G285" s="15">
        <v>23377</v>
      </c>
    </row>
    <row r="286" spans="1:7" ht="12.75">
      <c r="A286" s="30" t="str">
        <f>'De la BASE'!A282</f>
        <v>434</v>
      </c>
      <c r="B286" s="30">
        <f>'De la BASE'!B282</f>
        <v>12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1.07883624555</v>
      </c>
      <c r="F286" s="9">
        <f>IF('De la BASE'!F282&gt;0,'De la BASE'!F282,'De la BASE'!F282+0.001)</f>
        <v>14.447377409549999</v>
      </c>
      <c r="G286" s="15">
        <v>23408</v>
      </c>
    </row>
    <row r="287" spans="1:7" ht="12.75">
      <c r="A287" s="30" t="str">
        <f>'De la BASE'!A283</f>
        <v>434</v>
      </c>
      <c r="B287" s="30">
        <f>'De la BASE'!B283</f>
        <v>12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3.08143689147</v>
      </c>
      <c r="F287" s="9">
        <f>IF('De la BASE'!F283&gt;0,'De la BASE'!F283,'De la BASE'!F283+0.001)</f>
        <v>26.44462188459</v>
      </c>
      <c r="G287" s="15">
        <v>23437</v>
      </c>
    </row>
    <row r="288" spans="1:7" ht="12.75">
      <c r="A288" s="30" t="str">
        <f>'De la BASE'!A284</f>
        <v>434</v>
      </c>
      <c r="B288" s="30">
        <f>'De la BASE'!B284</f>
        <v>12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2.02605015464</v>
      </c>
      <c r="F288" s="9">
        <f>IF('De la BASE'!F284&gt;0,'De la BASE'!F284,'De la BASE'!F284+0.001)</f>
        <v>19.382930680079994</v>
      </c>
      <c r="G288" s="15">
        <v>23468</v>
      </c>
    </row>
    <row r="289" spans="1:7" ht="12.75">
      <c r="A289" s="30" t="str">
        <f>'De la BASE'!A285</f>
        <v>434</v>
      </c>
      <c r="B289" s="30">
        <f>'De la BASE'!B285</f>
        <v>12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0.607986278</v>
      </c>
      <c r="F289" s="9">
        <f>IF('De la BASE'!F285&gt;0,'De la BASE'!F285,'De la BASE'!F285+0.001)</f>
        <v>5.5123212486</v>
      </c>
      <c r="G289" s="15">
        <v>23498</v>
      </c>
    </row>
    <row r="290" spans="1:7" ht="12.75">
      <c r="A290" s="30" t="str">
        <f>'De la BASE'!A286</f>
        <v>434</v>
      </c>
      <c r="B290" s="30">
        <f>'De la BASE'!B286</f>
        <v>12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0.30787891722</v>
      </c>
      <c r="F290" s="9">
        <f>IF('De la BASE'!F286&gt;0,'De la BASE'!F286,'De la BASE'!F286+0.001)</f>
        <v>4.20514995132</v>
      </c>
      <c r="G290" s="15">
        <v>23529</v>
      </c>
    </row>
    <row r="291" spans="1:7" ht="12.75">
      <c r="A291" s="30" t="str">
        <f>'De la BASE'!A287</f>
        <v>434</v>
      </c>
      <c r="B291" s="30">
        <f>'De la BASE'!B287</f>
        <v>12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0.49338181664</v>
      </c>
      <c r="F291" s="9">
        <f>IF('De la BASE'!F287&gt;0,'De la BASE'!F287,'De la BASE'!F287+0.001)</f>
        <v>4.20114617488</v>
      </c>
      <c r="G291" s="15">
        <v>23559</v>
      </c>
    </row>
    <row r="292" spans="1:7" ht="12.75">
      <c r="A292" s="30" t="str">
        <f>'De la BASE'!A288</f>
        <v>434</v>
      </c>
      <c r="B292" s="30">
        <f>'De la BASE'!B288</f>
        <v>12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0.79269782436</v>
      </c>
      <c r="F292" s="9">
        <f>IF('De la BASE'!F288&gt;0,'De la BASE'!F288,'De la BASE'!F288+0.001)</f>
        <v>5.517769524299999</v>
      </c>
      <c r="G292" s="15">
        <v>23590</v>
      </c>
    </row>
    <row r="293" spans="1:7" ht="12.75">
      <c r="A293" s="30" t="str">
        <f>'De la BASE'!A289</f>
        <v>434</v>
      </c>
      <c r="B293" s="30">
        <f>'De la BASE'!B289</f>
        <v>12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0.5037908497</v>
      </c>
      <c r="F293" s="9">
        <f>IF('De la BASE'!F289&gt;0,'De la BASE'!F289,'De la BASE'!F289+0.001)</f>
        <v>4.0598039239000006</v>
      </c>
      <c r="G293" s="15">
        <v>23621</v>
      </c>
    </row>
    <row r="294" spans="1:7" ht="12.75">
      <c r="A294" s="30" t="str">
        <f>'De la BASE'!A290</f>
        <v>434</v>
      </c>
      <c r="B294" s="30">
        <f>'De la BASE'!B290</f>
        <v>12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0.36931293626</v>
      </c>
      <c r="F294" s="9">
        <f>IF('De la BASE'!F290&gt;0,'De la BASE'!F290,'De la BASE'!F290+0.001)</f>
        <v>4.58050626186</v>
      </c>
      <c r="G294" s="15">
        <v>23651</v>
      </c>
    </row>
    <row r="295" spans="1:7" ht="12.75">
      <c r="A295" s="30" t="str">
        <f>'De la BASE'!A291</f>
        <v>434</v>
      </c>
      <c r="B295" s="30">
        <f>'De la BASE'!B291</f>
        <v>12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1.20604543056</v>
      </c>
      <c r="F295" s="9">
        <f>IF('De la BASE'!F291&gt;0,'De la BASE'!F291,'De la BASE'!F291+0.001)</f>
        <v>11.265201674720002</v>
      </c>
      <c r="G295" s="15">
        <v>23682</v>
      </c>
    </row>
    <row r="296" spans="1:7" ht="12.75">
      <c r="A296" s="30" t="str">
        <f>'De la BASE'!A292</f>
        <v>434</v>
      </c>
      <c r="B296" s="30">
        <f>'De la BASE'!B292</f>
        <v>12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0.3191131824</v>
      </c>
      <c r="F296" s="9">
        <f>IF('De la BASE'!F292&gt;0,'De la BASE'!F292,'De la BASE'!F292+0.001)</f>
        <v>6.4244107215</v>
      </c>
      <c r="G296" s="15">
        <v>23712</v>
      </c>
    </row>
    <row r="297" spans="1:7" ht="12.75">
      <c r="A297" s="30" t="str">
        <f>'De la BASE'!A293</f>
        <v>434</v>
      </c>
      <c r="B297" s="30">
        <f>'De la BASE'!B293</f>
        <v>12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0.24120554384</v>
      </c>
      <c r="F297" s="9">
        <f>IF('De la BASE'!F293&gt;0,'De la BASE'!F293,'De la BASE'!F293+0.001)</f>
        <v>8.090257194420001</v>
      </c>
      <c r="G297" s="15">
        <v>23743</v>
      </c>
    </row>
    <row r="298" spans="1:7" ht="12.75">
      <c r="A298" s="30" t="str">
        <f>'De la BASE'!A294</f>
        <v>434</v>
      </c>
      <c r="B298" s="30">
        <f>'De la BASE'!B294</f>
        <v>12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0.80961326024</v>
      </c>
      <c r="F298" s="9">
        <f>IF('De la BASE'!F294&gt;0,'De la BASE'!F294,'De la BASE'!F294+0.001)</f>
        <v>8.554829877820001</v>
      </c>
      <c r="G298" s="15">
        <v>23774</v>
      </c>
    </row>
    <row r="299" spans="1:7" ht="12.75">
      <c r="A299" s="30" t="str">
        <f>'De la BASE'!A295</f>
        <v>434</v>
      </c>
      <c r="B299" s="30">
        <f>'De la BASE'!B295</f>
        <v>12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0.5756207754</v>
      </c>
      <c r="F299" s="9">
        <f>IF('De la BASE'!F295&gt;0,'De la BASE'!F295,'De la BASE'!F295+0.001)</f>
        <v>17.87831159323</v>
      </c>
      <c r="G299" s="15">
        <v>23802</v>
      </c>
    </row>
    <row r="300" spans="1:7" ht="12.75">
      <c r="A300" s="30" t="str">
        <f>'De la BASE'!A296</f>
        <v>434</v>
      </c>
      <c r="B300" s="30">
        <f>'De la BASE'!B296</f>
        <v>12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0.5806861164</v>
      </c>
      <c r="F300" s="9">
        <f>IF('De la BASE'!F296&gt;0,'De la BASE'!F296,'De la BASE'!F296+0.001)</f>
        <v>6.97386021462</v>
      </c>
      <c r="G300" s="15">
        <v>23833</v>
      </c>
    </row>
    <row r="301" spans="1:7" ht="12.75">
      <c r="A301" s="30" t="str">
        <f>'De la BASE'!A297</f>
        <v>434</v>
      </c>
      <c r="B301" s="30">
        <f>'De la BASE'!B297</f>
        <v>12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0.1798910364</v>
      </c>
      <c r="F301" s="9">
        <f>IF('De la BASE'!F297&gt;0,'De la BASE'!F297,'De la BASE'!F297+0.001)</f>
        <v>3.54593843076</v>
      </c>
      <c r="G301" s="15">
        <v>23863</v>
      </c>
    </row>
    <row r="302" spans="1:7" ht="12.75">
      <c r="A302" s="30" t="str">
        <f>'De la BASE'!A298</f>
        <v>434</v>
      </c>
      <c r="B302" s="30">
        <f>'De la BASE'!B298</f>
        <v>12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0.2472994863</v>
      </c>
      <c r="F302" s="9">
        <f>IF('De la BASE'!F298&gt;0,'De la BASE'!F298,'De la BASE'!F298+0.001)</f>
        <v>3.31021604376</v>
      </c>
      <c r="G302" s="15">
        <v>23894</v>
      </c>
    </row>
    <row r="303" spans="1:7" ht="12.75">
      <c r="A303" s="30" t="str">
        <f>'De la BASE'!A299</f>
        <v>434</v>
      </c>
      <c r="B303" s="30">
        <f>'De la BASE'!B299</f>
        <v>12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0.2591400487</v>
      </c>
      <c r="F303" s="9">
        <f>IF('De la BASE'!F299&gt;0,'De la BASE'!F299,'De la BASE'!F299+0.001)</f>
        <v>1.96921990061</v>
      </c>
      <c r="G303" s="15">
        <v>23924</v>
      </c>
    </row>
    <row r="304" spans="1:7" ht="12.75">
      <c r="A304" s="30" t="str">
        <f>'De la BASE'!A300</f>
        <v>434</v>
      </c>
      <c r="B304" s="30">
        <f>'De la BASE'!B300</f>
        <v>12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0.31801862819</v>
      </c>
      <c r="F304" s="9">
        <f>IF('De la BASE'!F300&gt;0,'De la BASE'!F300,'De la BASE'!F300+0.001)</f>
        <v>2.0849873004000004</v>
      </c>
      <c r="G304" s="15">
        <v>23955</v>
      </c>
    </row>
    <row r="305" spans="1:7" ht="12.75">
      <c r="A305" s="30" t="str">
        <f>'De la BASE'!A301</f>
        <v>434</v>
      </c>
      <c r="B305" s="30">
        <f>'De la BASE'!B301</f>
        <v>12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0.0931317908</v>
      </c>
      <c r="F305" s="9">
        <f>IF('De la BASE'!F301&gt;0,'De la BASE'!F301,'De la BASE'!F301+0.001)</f>
        <v>2.11098724612</v>
      </c>
      <c r="G305" s="15">
        <v>23986</v>
      </c>
    </row>
    <row r="306" spans="1:7" ht="12.75">
      <c r="A306" s="30" t="str">
        <f>'De la BASE'!A302</f>
        <v>434</v>
      </c>
      <c r="B306" s="30">
        <f>'De la BASE'!B302</f>
        <v>12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0.0852435272</v>
      </c>
      <c r="F306" s="9">
        <f>IF('De la BASE'!F302&gt;0,'De la BASE'!F302,'De la BASE'!F302+0.001)</f>
        <v>4.02289637542</v>
      </c>
      <c r="G306" s="15">
        <v>24016</v>
      </c>
    </row>
    <row r="307" spans="1:7" ht="12.75">
      <c r="A307" s="30" t="str">
        <f>'De la BASE'!A303</f>
        <v>434</v>
      </c>
      <c r="B307" s="30">
        <f>'De la BASE'!B303</f>
        <v>12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0.48900959042</v>
      </c>
      <c r="F307" s="9">
        <f>IF('De la BASE'!F303&gt;0,'De la BASE'!F303,'De la BASE'!F303+0.001)</f>
        <v>20.41032921308</v>
      </c>
      <c r="G307" s="15">
        <v>24047</v>
      </c>
    </row>
    <row r="308" spans="1:7" ht="12.75">
      <c r="A308" s="30" t="str">
        <f>'De la BASE'!A304</f>
        <v>434</v>
      </c>
      <c r="B308" s="30">
        <f>'De la BASE'!B304</f>
        <v>12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1.09457377223</v>
      </c>
      <c r="F308" s="9">
        <f>IF('De la BASE'!F304&gt;0,'De la BASE'!F304,'De la BASE'!F304+0.001)</f>
        <v>26.80089662375</v>
      </c>
      <c r="G308" s="15">
        <v>24077</v>
      </c>
    </row>
    <row r="309" spans="1:7" ht="12.75">
      <c r="A309" s="30" t="str">
        <f>'De la BASE'!A305</f>
        <v>434</v>
      </c>
      <c r="B309" s="30">
        <f>'De la BASE'!B305</f>
        <v>12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3.66048806091</v>
      </c>
      <c r="F309" s="9">
        <f>IF('De la BASE'!F305&gt;0,'De la BASE'!F305,'De la BASE'!F305+0.001)</f>
        <v>63.858841100069995</v>
      </c>
      <c r="G309" s="15">
        <v>24108</v>
      </c>
    </row>
    <row r="310" spans="1:7" ht="12.75">
      <c r="A310" s="30" t="str">
        <f>'De la BASE'!A306</f>
        <v>434</v>
      </c>
      <c r="B310" s="30">
        <f>'De la BASE'!B306</f>
        <v>12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4.31039201488</v>
      </c>
      <c r="F310" s="9">
        <f>IF('De la BASE'!F306&gt;0,'De la BASE'!F306,'De la BASE'!F306+0.001)</f>
        <v>37.925300053040004</v>
      </c>
      <c r="G310" s="15">
        <v>24139</v>
      </c>
    </row>
    <row r="311" spans="1:7" ht="12.75">
      <c r="A311" s="30" t="str">
        <f>'De la BASE'!A307</f>
        <v>434</v>
      </c>
      <c r="B311" s="30">
        <f>'De la BASE'!B307</f>
        <v>12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2.893644229</v>
      </c>
      <c r="F311" s="9">
        <f>IF('De la BASE'!F307&gt;0,'De la BASE'!F307,'De la BASE'!F307+0.001)</f>
        <v>22.672993216000002</v>
      </c>
      <c r="G311" s="15">
        <v>24167</v>
      </c>
    </row>
    <row r="312" spans="1:7" ht="12.75">
      <c r="A312" s="30" t="str">
        <f>'De la BASE'!A308</f>
        <v>434</v>
      </c>
      <c r="B312" s="30">
        <f>'De la BASE'!B308</f>
        <v>12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1.47638969391</v>
      </c>
      <c r="F312" s="9">
        <f>IF('De la BASE'!F308&gt;0,'De la BASE'!F308,'De la BASE'!F308+0.001)</f>
        <v>18.6472635331</v>
      </c>
      <c r="G312" s="15">
        <v>24198</v>
      </c>
    </row>
    <row r="313" spans="1:7" ht="12.75">
      <c r="A313" s="30" t="str">
        <f>'De la BASE'!A309</f>
        <v>434</v>
      </c>
      <c r="B313" s="30">
        <f>'De la BASE'!B309</f>
        <v>12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0.75263798538</v>
      </c>
      <c r="F313" s="9">
        <f>IF('De la BASE'!F309&gt;0,'De la BASE'!F309,'De la BASE'!F309+0.001)</f>
        <v>7.230761963009999</v>
      </c>
      <c r="G313" s="15">
        <v>24228</v>
      </c>
    </row>
    <row r="314" spans="1:7" ht="12.75">
      <c r="A314" s="30" t="str">
        <f>'De la BASE'!A310</f>
        <v>434</v>
      </c>
      <c r="B314" s="30">
        <f>'De la BASE'!B310</f>
        <v>12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0.4778791675</v>
      </c>
      <c r="F314" s="9">
        <f>IF('De la BASE'!F310&gt;0,'De la BASE'!F310,'De la BASE'!F310+0.001)</f>
        <v>4.932324895119999</v>
      </c>
      <c r="G314" s="15">
        <v>24259</v>
      </c>
    </row>
    <row r="315" spans="1:7" ht="12.75">
      <c r="A315" s="30" t="str">
        <f>'De la BASE'!A311</f>
        <v>434</v>
      </c>
      <c r="B315" s="30">
        <f>'De la BASE'!B311</f>
        <v>12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0.56962822046</v>
      </c>
      <c r="F315" s="9">
        <f>IF('De la BASE'!F311&gt;0,'De la BASE'!F311,'De la BASE'!F311+0.001)</f>
        <v>4.3753747518</v>
      </c>
      <c r="G315" s="15">
        <v>24289</v>
      </c>
    </row>
    <row r="316" spans="1:7" ht="12.75">
      <c r="A316" s="30" t="str">
        <f>'De la BASE'!A312</f>
        <v>434</v>
      </c>
      <c r="B316" s="30">
        <f>'De la BASE'!B312</f>
        <v>12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0.63422583315</v>
      </c>
      <c r="F316" s="9">
        <f>IF('De la BASE'!F312&gt;0,'De la BASE'!F312,'De la BASE'!F312+0.001)</f>
        <v>4.4998094687</v>
      </c>
      <c r="G316" s="15">
        <v>24320</v>
      </c>
    </row>
    <row r="317" spans="1:7" ht="12.75">
      <c r="A317" s="30" t="str">
        <f>'De la BASE'!A313</f>
        <v>434</v>
      </c>
      <c r="B317" s="30">
        <f>'De la BASE'!B313</f>
        <v>12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0.28400558256</v>
      </c>
      <c r="F317" s="9">
        <f>IF('De la BASE'!F313&gt;0,'De la BASE'!F313,'De la BASE'!F313+0.001)</f>
        <v>3.3979239342</v>
      </c>
      <c r="G317" s="15">
        <v>24351</v>
      </c>
    </row>
    <row r="318" spans="1:7" ht="12.75">
      <c r="A318" s="30" t="str">
        <f>'De la BASE'!A314</f>
        <v>434</v>
      </c>
      <c r="B318" s="30">
        <f>'De la BASE'!B314</f>
        <v>12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0.97402824844</v>
      </c>
      <c r="F318" s="9">
        <f>IF('De la BASE'!F314&gt;0,'De la BASE'!F314,'De la BASE'!F314+0.001)</f>
        <v>24.29089714624</v>
      </c>
      <c r="G318" s="15">
        <v>24381</v>
      </c>
    </row>
    <row r="319" spans="1:7" ht="12.75">
      <c r="A319" s="30" t="str">
        <f>'De la BASE'!A315</f>
        <v>434</v>
      </c>
      <c r="B319" s="30">
        <f>'De la BASE'!B315</f>
        <v>12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1.29814277064</v>
      </c>
      <c r="F319" s="9">
        <f>IF('De la BASE'!F315&gt;0,'De la BASE'!F315,'De la BASE'!F315+0.001)</f>
        <v>30.103212059979995</v>
      </c>
      <c r="G319" s="15">
        <v>24412</v>
      </c>
    </row>
    <row r="320" spans="1:7" ht="12.75">
      <c r="A320" s="30" t="str">
        <f>'De la BASE'!A316</f>
        <v>434</v>
      </c>
      <c r="B320" s="30">
        <f>'De la BASE'!B316</f>
        <v>12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1.37145992675</v>
      </c>
      <c r="F320" s="9">
        <f>IF('De la BASE'!F316&gt;0,'De la BASE'!F316,'De la BASE'!F316+0.001)</f>
        <v>10.022551566109998</v>
      </c>
      <c r="G320" s="15">
        <v>24442</v>
      </c>
    </row>
    <row r="321" spans="1:7" ht="12.75">
      <c r="A321" s="30" t="str">
        <f>'De la BASE'!A317</f>
        <v>434</v>
      </c>
      <c r="B321" s="30">
        <f>'De la BASE'!B317</f>
        <v>12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0.54620611141</v>
      </c>
      <c r="F321" s="9">
        <f>IF('De la BASE'!F317&gt;0,'De la BASE'!F317,'De la BASE'!F317+0.001)</f>
        <v>8.827239415300001</v>
      </c>
      <c r="G321" s="15">
        <v>24473</v>
      </c>
    </row>
    <row r="322" spans="1:7" ht="12.75">
      <c r="A322" s="30" t="str">
        <f>'De la BASE'!A318</f>
        <v>434</v>
      </c>
      <c r="B322" s="30">
        <f>'De la BASE'!B318</f>
        <v>12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1.31008546288</v>
      </c>
      <c r="F322" s="9">
        <f>IF('De la BASE'!F318&gt;0,'De la BASE'!F318,'De la BASE'!F318+0.001)</f>
        <v>19.056891418000003</v>
      </c>
      <c r="G322" s="15">
        <v>24504</v>
      </c>
    </row>
    <row r="323" spans="1:7" ht="12.75">
      <c r="A323" s="30" t="str">
        <f>'De la BASE'!A319</f>
        <v>434</v>
      </c>
      <c r="B323" s="30">
        <f>'De la BASE'!B319</f>
        <v>12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0.905763859</v>
      </c>
      <c r="F323" s="9">
        <f>IF('De la BASE'!F319&gt;0,'De la BASE'!F319,'De la BASE'!F319+0.001)</f>
        <v>17.09857230207</v>
      </c>
      <c r="G323" s="15">
        <v>24532</v>
      </c>
    </row>
    <row r="324" spans="1:7" ht="12.75">
      <c r="A324" s="30" t="str">
        <f>'De la BASE'!A320</f>
        <v>434</v>
      </c>
      <c r="B324" s="30">
        <f>'De la BASE'!B320</f>
        <v>12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0.4275908103</v>
      </c>
      <c r="F324" s="9">
        <f>IF('De la BASE'!F320&gt;0,'De la BASE'!F320,'De la BASE'!F320+0.001)</f>
        <v>8.6660783955</v>
      </c>
      <c r="G324" s="15">
        <v>24563</v>
      </c>
    </row>
    <row r="325" spans="1:7" ht="12.75">
      <c r="A325" s="30" t="str">
        <f>'De la BASE'!A321</f>
        <v>434</v>
      </c>
      <c r="B325" s="30">
        <f>'De la BASE'!B321</f>
        <v>12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0.23245935507</v>
      </c>
      <c r="F325" s="9">
        <f>IF('De la BASE'!F321&gt;0,'De la BASE'!F321,'De la BASE'!F321+0.001)</f>
        <v>8.65140324882</v>
      </c>
      <c r="G325" s="15">
        <v>24593</v>
      </c>
    </row>
    <row r="326" spans="1:7" ht="12.75">
      <c r="A326" s="30" t="str">
        <f>'De la BASE'!A322</f>
        <v>434</v>
      </c>
      <c r="B326" s="30">
        <f>'De la BASE'!B322</f>
        <v>12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0.3078750211</v>
      </c>
      <c r="F326" s="9">
        <f>IF('De la BASE'!F322&gt;0,'De la BASE'!F322,'De la BASE'!F322+0.001)</f>
        <v>4.4258807508</v>
      </c>
      <c r="G326" s="15">
        <v>24624</v>
      </c>
    </row>
    <row r="327" spans="1:7" ht="12.75">
      <c r="A327" s="30" t="str">
        <f>'De la BASE'!A323</f>
        <v>434</v>
      </c>
      <c r="B327" s="30">
        <f>'De la BASE'!B323</f>
        <v>12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0.46498615086</v>
      </c>
      <c r="F327" s="9">
        <f>IF('De la BASE'!F323&gt;0,'De la BASE'!F323,'De la BASE'!F323+0.001)</f>
        <v>4.58302862556</v>
      </c>
      <c r="G327" s="15">
        <v>24654</v>
      </c>
    </row>
    <row r="328" spans="1:7" ht="12.75">
      <c r="A328" s="30" t="str">
        <f>'De la BASE'!A324</f>
        <v>434</v>
      </c>
      <c r="B328" s="30">
        <f>'De la BASE'!B324</f>
        <v>12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0.51221883492</v>
      </c>
      <c r="F328" s="9">
        <f>IF('De la BASE'!F324&gt;0,'De la BASE'!F324,'De la BASE'!F324+0.001)</f>
        <v>5.029409073</v>
      </c>
      <c r="G328" s="15">
        <v>24685</v>
      </c>
    </row>
    <row r="329" spans="1:7" ht="12.75">
      <c r="A329" s="30" t="str">
        <f>'De la BASE'!A325</f>
        <v>434</v>
      </c>
      <c r="B329" s="30">
        <f>'De la BASE'!B325</f>
        <v>12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0.7039150611</v>
      </c>
      <c r="F329" s="9">
        <f>IF('De la BASE'!F325&gt;0,'De la BASE'!F325,'De la BASE'!F325+0.001)</f>
        <v>5.0458526829</v>
      </c>
      <c r="G329" s="15">
        <v>24716</v>
      </c>
    </row>
    <row r="330" spans="1:7" ht="12.75">
      <c r="A330" s="30" t="str">
        <f>'De la BASE'!A326</f>
        <v>434</v>
      </c>
      <c r="B330" s="30">
        <f>'De la BASE'!B326</f>
        <v>12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0.3059234607</v>
      </c>
      <c r="F330" s="9">
        <f>IF('De la BASE'!F326&gt;0,'De la BASE'!F326,'De la BASE'!F326+0.001)</f>
        <v>7.12540314915</v>
      </c>
      <c r="G330" s="15">
        <v>24746</v>
      </c>
    </row>
    <row r="331" spans="1:7" ht="12.75">
      <c r="A331" s="30" t="str">
        <f>'De la BASE'!A327</f>
        <v>434</v>
      </c>
      <c r="B331" s="30">
        <f>'De la BASE'!B327</f>
        <v>12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0.21663692232</v>
      </c>
      <c r="F331" s="9">
        <f>IF('De la BASE'!F327&gt;0,'De la BASE'!F327,'De la BASE'!F327+0.001)</f>
        <v>9.855730955719999</v>
      </c>
      <c r="G331" s="15">
        <v>24777</v>
      </c>
    </row>
    <row r="332" spans="1:7" ht="12.75">
      <c r="A332" s="30" t="str">
        <f>'De la BASE'!A328</f>
        <v>434</v>
      </c>
      <c r="B332" s="30">
        <f>'De la BASE'!B328</f>
        <v>12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1.15369562698</v>
      </c>
      <c r="F332" s="9">
        <f>IF('De la BASE'!F328&gt;0,'De la BASE'!F328,'De la BASE'!F328+0.001)</f>
        <v>13.038875935539998</v>
      </c>
      <c r="G332" s="15">
        <v>24807</v>
      </c>
    </row>
    <row r="333" spans="1:7" ht="12.75">
      <c r="A333" s="30" t="str">
        <f>'De la BASE'!A329</f>
        <v>434</v>
      </c>
      <c r="B333" s="30">
        <f>'De la BASE'!B329</f>
        <v>12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1.24744614876</v>
      </c>
      <c r="F333" s="9">
        <f>IF('De la BASE'!F329&gt;0,'De la BASE'!F329,'De la BASE'!F329+0.001)</f>
        <v>10.34095386168</v>
      </c>
      <c r="G333" s="15">
        <v>24838</v>
      </c>
    </row>
    <row r="334" spans="1:7" ht="12.75">
      <c r="A334" s="30" t="str">
        <f>'De la BASE'!A330</f>
        <v>434</v>
      </c>
      <c r="B334" s="30">
        <f>'De la BASE'!B330</f>
        <v>12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0.52078981764</v>
      </c>
      <c r="F334" s="9">
        <f>IF('De la BASE'!F330&gt;0,'De la BASE'!F330,'De la BASE'!F330+0.001)</f>
        <v>12.57591592958</v>
      </c>
      <c r="G334" s="15">
        <v>24869</v>
      </c>
    </row>
    <row r="335" spans="1:7" ht="12.75">
      <c r="A335" s="30" t="str">
        <f>'De la BASE'!A331</f>
        <v>434</v>
      </c>
      <c r="B335" s="30">
        <f>'De la BASE'!B331</f>
        <v>12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0.89235549348</v>
      </c>
      <c r="F335" s="9">
        <f>IF('De la BASE'!F331&gt;0,'De la BASE'!F331,'De la BASE'!F331+0.001)</f>
        <v>13.56971172964</v>
      </c>
      <c r="G335" s="15">
        <v>24898</v>
      </c>
    </row>
    <row r="336" spans="1:7" ht="12.75">
      <c r="A336" s="30" t="str">
        <f>'De la BASE'!A332</f>
        <v>434</v>
      </c>
      <c r="B336" s="30">
        <f>'De la BASE'!B332</f>
        <v>12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0.51700780404</v>
      </c>
      <c r="F336" s="9">
        <f>IF('De la BASE'!F332&gt;0,'De la BASE'!F332,'De la BASE'!F332+0.001)</f>
        <v>10.61931535314</v>
      </c>
      <c r="G336" s="15">
        <v>24929</v>
      </c>
    </row>
    <row r="337" spans="1:7" ht="12.75">
      <c r="A337" s="30" t="str">
        <f>'De la BASE'!A333</f>
        <v>434</v>
      </c>
      <c r="B337" s="30">
        <f>'De la BASE'!B333</f>
        <v>12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0.30926634976</v>
      </c>
      <c r="F337" s="9">
        <f>IF('De la BASE'!F333&gt;0,'De la BASE'!F333,'De la BASE'!F333+0.001)</f>
        <v>7.94525868915</v>
      </c>
      <c r="G337" s="15">
        <v>24959</v>
      </c>
    </row>
    <row r="338" spans="1:7" ht="12.75">
      <c r="A338" s="30" t="str">
        <f>'De la BASE'!A334</f>
        <v>434</v>
      </c>
      <c r="B338" s="30">
        <f>'De la BASE'!B334</f>
        <v>12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0.30059532852</v>
      </c>
      <c r="F338" s="9">
        <f>IF('De la BASE'!F334&gt;0,'De la BASE'!F334,'De la BASE'!F334+0.001)</f>
        <v>3.5065908085299995</v>
      </c>
      <c r="G338" s="15">
        <v>24990</v>
      </c>
    </row>
    <row r="339" spans="1:7" ht="12.75">
      <c r="A339" s="30" t="str">
        <f>'De la BASE'!A335</f>
        <v>434</v>
      </c>
      <c r="B339" s="30">
        <f>'De la BASE'!B335</f>
        <v>12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0.54165500649</v>
      </c>
      <c r="F339" s="9">
        <f>IF('De la BASE'!F335&gt;0,'De la BASE'!F335,'De la BASE'!F335+0.001)</f>
        <v>5.027704533929999</v>
      </c>
      <c r="G339" s="15">
        <v>25020</v>
      </c>
    </row>
    <row r="340" spans="1:7" ht="12.75">
      <c r="A340" s="30" t="str">
        <f>'De la BASE'!A336</f>
        <v>434</v>
      </c>
      <c r="B340" s="30">
        <f>'De la BASE'!B336</f>
        <v>12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0.57498472194</v>
      </c>
      <c r="F340" s="9">
        <f>IF('De la BASE'!F336&gt;0,'De la BASE'!F336,'De la BASE'!F336+0.001)</f>
        <v>5.36407470476</v>
      </c>
      <c r="G340" s="15">
        <v>25051</v>
      </c>
    </row>
    <row r="341" spans="1:7" ht="12.75">
      <c r="A341" s="30" t="str">
        <f>'De la BASE'!A337</f>
        <v>434</v>
      </c>
      <c r="B341" s="30">
        <f>'De la BASE'!B337</f>
        <v>12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0.79086306825</v>
      </c>
      <c r="F341" s="9">
        <f>IF('De la BASE'!F337&gt;0,'De la BASE'!F337,'De la BASE'!F337+0.001)</f>
        <v>6.68816298</v>
      </c>
      <c r="G341" s="15">
        <v>25082</v>
      </c>
    </row>
    <row r="342" spans="1:7" ht="12.75">
      <c r="A342" s="30" t="str">
        <f>'De la BASE'!A338</f>
        <v>434</v>
      </c>
      <c r="B342" s="30">
        <f>'De la BASE'!B338</f>
        <v>12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0.69354714195</v>
      </c>
      <c r="F342" s="9">
        <f>IF('De la BASE'!F338&gt;0,'De la BASE'!F338,'De la BASE'!F338+0.001)</f>
        <v>4.5960973767</v>
      </c>
      <c r="G342" s="15">
        <v>25112</v>
      </c>
    </row>
    <row r="343" spans="1:7" ht="12.75">
      <c r="A343" s="30" t="str">
        <f>'De la BASE'!A339</f>
        <v>434</v>
      </c>
      <c r="B343" s="30">
        <f>'De la BASE'!B339</f>
        <v>12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0.17136974995</v>
      </c>
      <c r="F343" s="9">
        <f>IF('De la BASE'!F339&gt;0,'De la BASE'!F339,'De la BASE'!F339+0.001)</f>
        <v>7.4316641494</v>
      </c>
      <c r="G343" s="15">
        <v>25143</v>
      </c>
    </row>
    <row r="344" spans="1:7" ht="12.75">
      <c r="A344" s="30" t="str">
        <f>'De la BASE'!A340</f>
        <v>434</v>
      </c>
      <c r="B344" s="30">
        <f>'De la BASE'!B340</f>
        <v>12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0.18045865075</v>
      </c>
      <c r="F344" s="9">
        <f>IF('De la BASE'!F340&gt;0,'De la BASE'!F340,'De la BASE'!F340+0.001)</f>
        <v>9.695099733120001</v>
      </c>
      <c r="G344" s="15">
        <v>25173</v>
      </c>
    </row>
    <row r="345" spans="1:7" ht="12.75">
      <c r="A345" s="30" t="str">
        <f>'De la BASE'!A341</f>
        <v>434</v>
      </c>
      <c r="B345" s="30">
        <f>'De la BASE'!B341</f>
        <v>12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0.603165304</v>
      </c>
      <c r="F345" s="9">
        <f>IF('De la BASE'!F341&gt;0,'De la BASE'!F341,'De la BASE'!F341+0.001)</f>
        <v>12.198710438249998</v>
      </c>
      <c r="G345" s="15">
        <v>25204</v>
      </c>
    </row>
    <row r="346" spans="1:7" ht="12.75">
      <c r="A346" s="30" t="str">
        <f>'De la BASE'!A342</f>
        <v>434</v>
      </c>
      <c r="B346" s="30">
        <f>'De la BASE'!B342</f>
        <v>12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0.39985905634</v>
      </c>
      <c r="F346" s="9">
        <f>IF('De la BASE'!F342&gt;0,'De la BASE'!F342,'De la BASE'!F342+0.001)</f>
        <v>8.828781772280001</v>
      </c>
      <c r="G346" s="15">
        <v>25235</v>
      </c>
    </row>
    <row r="347" spans="1:7" ht="12.75">
      <c r="A347" s="30" t="str">
        <f>'De la BASE'!A343</f>
        <v>434</v>
      </c>
      <c r="B347" s="30">
        <f>'De la BASE'!B343</f>
        <v>12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1.27906029254</v>
      </c>
      <c r="F347" s="9">
        <f>IF('De la BASE'!F343&gt;0,'De la BASE'!F343,'De la BASE'!F343+0.001)</f>
        <v>31.009813592169998</v>
      </c>
      <c r="G347" s="15">
        <v>25263</v>
      </c>
    </row>
    <row r="348" spans="1:7" ht="12.75">
      <c r="A348" s="30" t="str">
        <f>'De la BASE'!A344</f>
        <v>434</v>
      </c>
      <c r="B348" s="30">
        <f>'De la BASE'!B344</f>
        <v>12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0.788038869</v>
      </c>
      <c r="F348" s="9">
        <f>IF('De la BASE'!F344&gt;0,'De la BASE'!F344,'De la BASE'!F344+0.001)</f>
        <v>10.8880918755</v>
      </c>
      <c r="G348" s="15">
        <v>25294</v>
      </c>
    </row>
    <row r="349" spans="1:7" ht="12.75">
      <c r="A349" s="30" t="str">
        <f>'De la BASE'!A345</f>
        <v>434</v>
      </c>
      <c r="B349" s="30">
        <f>'De la BASE'!B345</f>
        <v>12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0.8173735734</v>
      </c>
      <c r="F349" s="9">
        <f>IF('De la BASE'!F345&gt;0,'De la BASE'!F345,'De la BASE'!F345+0.001)</f>
        <v>16.231382052999997</v>
      </c>
      <c r="G349" s="15">
        <v>25324</v>
      </c>
    </row>
    <row r="350" spans="1:7" ht="12.75">
      <c r="A350" s="30" t="str">
        <f>'De la BASE'!A346</f>
        <v>434</v>
      </c>
      <c r="B350" s="30">
        <f>'De la BASE'!B346</f>
        <v>12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0.78636118912</v>
      </c>
      <c r="F350" s="9">
        <f>IF('De la BASE'!F346&gt;0,'De la BASE'!F346,'De la BASE'!F346+0.001)</f>
        <v>8.258285592960002</v>
      </c>
      <c r="G350" s="15">
        <v>25355</v>
      </c>
    </row>
    <row r="351" spans="1:7" ht="12.75">
      <c r="A351" s="30" t="str">
        <f>'De la BASE'!A347</f>
        <v>434</v>
      </c>
      <c r="B351" s="30">
        <f>'De la BASE'!B347</f>
        <v>12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0.6708405204</v>
      </c>
      <c r="F351" s="9">
        <f>IF('De la BASE'!F347&gt;0,'De la BASE'!F347,'De la BASE'!F347+0.001)</f>
        <v>5.3467586892</v>
      </c>
      <c r="G351" s="15">
        <v>25385</v>
      </c>
    </row>
    <row r="352" spans="1:7" ht="12.75">
      <c r="A352" s="30" t="str">
        <f>'De la BASE'!A348</f>
        <v>434</v>
      </c>
      <c r="B352" s="30">
        <f>'De la BASE'!B348</f>
        <v>12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0.68586771843</v>
      </c>
      <c r="F352" s="9">
        <f>IF('De la BASE'!F348&gt;0,'De la BASE'!F348,'De la BASE'!F348+0.001)</f>
        <v>5.07604369626</v>
      </c>
      <c r="G352" s="15">
        <v>25416</v>
      </c>
    </row>
    <row r="353" spans="1:7" ht="12.75">
      <c r="A353" s="30" t="str">
        <f>'De la BASE'!A349</f>
        <v>434</v>
      </c>
      <c r="B353" s="30">
        <f>'De la BASE'!B349</f>
        <v>12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0.3471556168</v>
      </c>
      <c r="F353" s="9">
        <f>IF('De la BASE'!F349&gt;0,'De la BASE'!F349,'De la BASE'!F349+0.001)</f>
        <v>8.538195384509999</v>
      </c>
      <c r="G353" s="15">
        <v>25447</v>
      </c>
    </row>
    <row r="354" spans="1:7" ht="12.75">
      <c r="A354" s="30" t="str">
        <f>'De la BASE'!A350</f>
        <v>434</v>
      </c>
      <c r="B354" s="30">
        <f>'De la BASE'!B350</f>
        <v>12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0.8275205262</v>
      </c>
      <c r="F354" s="9">
        <f>IF('De la BASE'!F350&gt;0,'De la BASE'!F350,'De la BASE'!F350+0.001)</f>
        <v>8.5350410438</v>
      </c>
      <c r="G354" s="15">
        <v>25477</v>
      </c>
    </row>
    <row r="355" spans="1:7" ht="12.75">
      <c r="A355" s="30" t="str">
        <f>'De la BASE'!A351</f>
        <v>434</v>
      </c>
      <c r="B355" s="30">
        <f>'De la BASE'!B351</f>
        <v>12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0.23339526712</v>
      </c>
      <c r="F355" s="9">
        <f>IF('De la BASE'!F351&gt;0,'De la BASE'!F351,'De la BASE'!F351+0.001)</f>
        <v>5.820038564640001</v>
      </c>
      <c r="G355" s="15">
        <v>25508</v>
      </c>
    </row>
    <row r="356" spans="1:7" ht="12.75">
      <c r="A356" s="30" t="str">
        <f>'De la BASE'!A352</f>
        <v>434</v>
      </c>
      <c r="B356" s="30">
        <f>'De la BASE'!B352</f>
        <v>12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0.41493432372</v>
      </c>
      <c r="F356" s="9">
        <f>IF('De la BASE'!F352&gt;0,'De la BASE'!F352,'De la BASE'!F352+0.001)</f>
        <v>9.03769367584</v>
      </c>
      <c r="G356" s="15">
        <v>25538</v>
      </c>
    </row>
    <row r="357" spans="1:7" ht="12.75">
      <c r="A357" s="30" t="str">
        <f>'De la BASE'!A353</f>
        <v>434</v>
      </c>
      <c r="B357" s="30">
        <f>'De la BASE'!B353</f>
        <v>12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1.15994710641</v>
      </c>
      <c r="F357" s="9">
        <f>IF('De la BASE'!F353&gt;0,'De la BASE'!F353,'De la BASE'!F353+0.001)</f>
        <v>26.542202390150003</v>
      </c>
      <c r="G357" s="15">
        <v>25569</v>
      </c>
    </row>
    <row r="358" spans="1:7" ht="12.75">
      <c r="A358" s="30" t="str">
        <f>'De la BASE'!A354</f>
        <v>434</v>
      </c>
      <c r="B358" s="30">
        <f>'De la BASE'!B354</f>
        <v>12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2.1052459355</v>
      </c>
      <c r="F358" s="9">
        <f>IF('De la BASE'!F354&gt;0,'De la BASE'!F354,'De la BASE'!F354+0.001)</f>
        <v>14.584622306750001</v>
      </c>
      <c r="G358" s="15">
        <v>25600</v>
      </c>
    </row>
    <row r="359" spans="1:7" ht="12.75">
      <c r="A359" s="30" t="str">
        <f>'De la BASE'!A355</f>
        <v>434</v>
      </c>
      <c r="B359" s="30">
        <f>'De la BASE'!B355</f>
        <v>12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0.90577211736</v>
      </c>
      <c r="F359" s="9">
        <f>IF('De la BASE'!F355&gt;0,'De la BASE'!F355,'De la BASE'!F355+0.001)</f>
        <v>8.61916193556</v>
      </c>
      <c r="G359" s="15">
        <v>25628</v>
      </c>
    </row>
    <row r="360" spans="1:7" ht="12.75">
      <c r="A360" s="30" t="str">
        <f>'De la BASE'!A356</f>
        <v>434</v>
      </c>
      <c r="B360" s="30">
        <f>'De la BASE'!B356</f>
        <v>12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0.7171466358</v>
      </c>
      <c r="F360" s="9">
        <f>IF('De la BASE'!F356&gt;0,'De la BASE'!F356,'De la BASE'!F356+0.001)</f>
        <v>6.493503073250001</v>
      </c>
      <c r="G360" s="15">
        <v>25659</v>
      </c>
    </row>
    <row r="361" spans="1:7" ht="12.75">
      <c r="A361" s="30" t="str">
        <f>'De la BASE'!A357</f>
        <v>434</v>
      </c>
      <c r="B361" s="30">
        <f>'De la BASE'!B357</f>
        <v>12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0.33677583526</v>
      </c>
      <c r="F361" s="9">
        <f>IF('De la BASE'!F357&gt;0,'De la BASE'!F357,'De la BASE'!F357+0.001)</f>
        <v>6.9531068417599995</v>
      </c>
      <c r="G361" s="15">
        <v>25689</v>
      </c>
    </row>
    <row r="362" spans="1:7" ht="12.75">
      <c r="A362" s="30" t="str">
        <f>'De la BASE'!A358</f>
        <v>434</v>
      </c>
      <c r="B362" s="30">
        <f>'De la BASE'!B358</f>
        <v>12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0.283686837</v>
      </c>
      <c r="F362" s="9">
        <f>IF('De la BASE'!F358&gt;0,'De la BASE'!F358,'De la BASE'!F358+0.001)</f>
        <v>4.2254756725</v>
      </c>
      <c r="G362" s="15">
        <v>25720</v>
      </c>
    </row>
    <row r="363" spans="1:7" ht="12.75">
      <c r="A363" s="30" t="str">
        <f>'De la BASE'!A359</f>
        <v>434</v>
      </c>
      <c r="B363" s="30">
        <f>'De la BASE'!B359</f>
        <v>12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0.31977213821</v>
      </c>
      <c r="F363" s="9">
        <f>IF('De la BASE'!F359&gt;0,'De la BASE'!F359,'De la BASE'!F359+0.001)</f>
        <v>3.5649016027699996</v>
      </c>
      <c r="G363" s="15">
        <v>25750</v>
      </c>
    </row>
    <row r="364" spans="1:7" ht="12.75">
      <c r="A364" s="30" t="str">
        <f>'De la BASE'!A360</f>
        <v>434</v>
      </c>
      <c r="B364" s="30">
        <f>'De la BASE'!B360</f>
        <v>12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0.6981828816</v>
      </c>
      <c r="F364" s="9">
        <f>IF('De la BASE'!F360&gt;0,'De la BASE'!F360,'De la BASE'!F360+0.001)</f>
        <v>6.39454865985</v>
      </c>
      <c r="G364" s="15">
        <v>25781</v>
      </c>
    </row>
    <row r="365" spans="1:7" ht="12.75">
      <c r="A365" s="30" t="str">
        <f>'De la BASE'!A361</f>
        <v>434</v>
      </c>
      <c r="B365" s="30">
        <f>'De la BASE'!B361</f>
        <v>12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0.53477477508</v>
      </c>
      <c r="F365" s="9">
        <f>IF('De la BASE'!F361&gt;0,'De la BASE'!F361,'De la BASE'!F361+0.001)</f>
        <v>3.5971171163200006</v>
      </c>
      <c r="G365" s="15">
        <v>25812</v>
      </c>
    </row>
    <row r="366" spans="1:7" ht="12.75">
      <c r="A366" s="30" t="str">
        <f>'De la BASE'!A362</f>
        <v>434</v>
      </c>
      <c r="B366" s="30">
        <f>'De la BASE'!B362</f>
        <v>12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1.9767210155</v>
      </c>
      <c r="F366" s="9">
        <f>IF('De la BASE'!F362&gt;0,'De la BASE'!F362,'De la BASE'!F362+0.001)</f>
        <v>13.7489130604</v>
      </c>
      <c r="G366" s="15">
        <v>25842</v>
      </c>
    </row>
    <row r="367" spans="1:7" ht="12.75">
      <c r="A367" s="30" t="str">
        <f>'De la BASE'!A363</f>
        <v>434</v>
      </c>
      <c r="B367" s="30">
        <f>'De la BASE'!B363</f>
        <v>12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0.0777709946</v>
      </c>
      <c r="F367" s="9">
        <f>IF('De la BASE'!F363&gt;0,'De la BASE'!F363,'De la BASE'!F363+0.001)</f>
        <v>4.113480277160001</v>
      </c>
      <c r="G367" s="15">
        <v>25873</v>
      </c>
    </row>
    <row r="368" spans="1:7" ht="12.75">
      <c r="A368" s="30" t="str">
        <f>'De la BASE'!A364</f>
        <v>434</v>
      </c>
      <c r="B368" s="30">
        <f>'De la BASE'!B364</f>
        <v>12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0.1828721766</v>
      </c>
      <c r="F368" s="9">
        <f>IF('De la BASE'!F364&gt;0,'De la BASE'!F364,'De la BASE'!F364+0.001)</f>
        <v>5.6854863351</v>
      </c>
      <c r="G368" s="15">
        <v>25903</v>
      </c>
    </row>
    <row r="369" spans="1:7" ht="12.75">
      <c r="A369" s="30" t="str">
        <f>'De la BASE'!A365</f>
        <v>434</v>
      </c>
      <c r="B369" s="30">
        <f>'De la BASE'!B365</f>
        <v>12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0.16503099016</v>
      </c>
      <c r="F369" s="9">
        <f>IF('De la BASE'!F365&gt;0,'De la BASE'!F365,'De la BASE'!F365+0.001)</f>
        <v>6.75461575722</v>
      </c>
      <c r="G369" s="15">
        <v>25934</v>
      </c>
    </row>
    <row r="370" spans="1:7" ht="12.75">
      <c r="A370" s="30" t="str">
        <f>'De la BASE'!A366</f>
        <v>434</v>
      </c>
      <c r="B370" s="30">
        <f>'De la BASE'!B366</f>
        <v>12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0.3434501525</v>
      </c>
      <c r="F370" s="9">
        <f>IF('De la BASE'!F366&gt;0,'De la BASE'!F366,'De la BASE'!F366+0.001)</f>
        <v>5.12283939955</v>
      </c>
      <c r="G370" s="15">
        <v>25965</v>
      </c>
    </row>
    <row r="371" spans="1:7" ht="12.75">
      <c r="A371" s="30" t="str">
        <f>'De la BASE'!A367</f>
        <v>434</v>
      </c>
      <c r="B371" s="30">
        <f>'De la BASE'!B367</f>
        <v>12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0.28487353714</v>
      </c>
      <c r="F371" s="9">
        <f>IF('De la BASE'!F367&gt;0,'De la BASE'!F367,'De la BASE'!F367+0.001)</f>
        <v>5.86734949846</v>
      </c>
      <c r="G371" s="15">
        <v>25993</v>
      </c>
    </row>
    <row r="372" spans="1:7" ht="12.75">
      <c r="A372" s="30" t="str">
        <f>'De la BASE'!A368</f>
        <v>434</v>
      </c>
      <c r="B372" s="30">
        <f>'De la BASE'!B368</f>
        <v>12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0.33950518691</v>
      </c>
      <c r="F372" s="9">
        <f>IF('De la BASE'!F368&gt;0,'De la BASE'!F368,'De la BASE'!F368+0.001)</f>
        <v>11.478482408709999</v>
      </c>
      <c r="G372" s="15">
        <v>26024</v>
      </c>
    </row>
    <row r="373" spans="1:7" ht="12.75">
      <c r="A373" s="30" t="str">
        <f>'De la BASE'!A369</f>
        <v>434</v>
      </c>
      <c r="B373" s="30">
        <f>'De la BASE'!B369</f>
        <v>12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0.75996752503</v>
      </c>
      <c r="F373" s="9">
        <f>IF('De la BASE'!F369&gt;0,'De la BASE'!F369,'De la BASE'!F369+0.001)</f>
        <v>18.408484261279998</v>
      </c>
      <c r="G373" s="15">
        <v>26054</v>
      </c>
    </row>
    <row r="374" spans="1:7" ht="12.75">
      <c r="A374" s="30" t="str">
        <f>'De la BASE'!A370</f>
        <v>434</v>
      </c>
      <c r="B374" s="30">
        <f>'De la BASE'!B370</f>
        <v>12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1.23430114494</v>
      </c>
      <c r="F374" s="9">
        <f>IF('De la BASE'!F370&gt;0,'De la BASE'!F370,'De la BASE'!F370+0.001)</f>
        <v>14.932724712749998</v>
      </c>
      <c r="G374" s="15">
        <v>26085</v>
      </c>
    </row>
    <row r="375" spans="1:7" ht="12.75">
      <c r="A375" s="30" t="str">
        <f>'De la BASE'!A371</f>
        <v>434</v>
      </c>
      <c r="B375" s="30">
        <f>'De la BASE'!B371</f>
        <v>12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0.57288012678</v>
      </c>
      <c r="F375" s="9">
        <f>IF('De la BASE'!F371&gt;0,'De la BASE'!F371,'De la BASE'!F371+0.001)</f>
        <v>4.894978154040001</v>
      </c>
      <c r="G375" s="15">
        <v>26115</v>
      </c>
    </row>
    <row r="376" spans="1:7" ht="12.75">
      <c r="A376" s="30" t="str">
        <f>'De la BASE'!A372</f>
        <v>434</v>
      </c>
      <c r="B376" s="30">
        <f>'De la BASE'!B372</f>
        <v>12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0.595</v>
      </c>
      <c r="F376" s="9">
        <f>IF('De la BASE'!F372&gt;0,'De la BASE'!F372,'De la BASE'!F372+0.001)</f>
        <v>4.2035042775</v>
      </c>
      <c r="G376" s="15">
        <v>26146</v>
      </c>
    </row>
    <row r="377" spans="1:7" ht="12.75">
      <c r="A377" s="30" t="str">
        <f>'De la BASE'!A373</f>
        <v>434</v>
      </c>
      <c r="B377" s="30">
        <f>'De la BASE'!B373</f>
        <v>12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0.78277827124</v>
      </c>
      <c r="F377" s="9">
        <f>IF('De la BASE'!F373&gt;0,'De la BASE'!F373,'De la BASE'!F373+0.001)</f>
        <v>6.37835262988</v>
      </c>
      <c r="G377" s="15">
        <v>26177</v>
      </c>
    </row>
    <row r="378" spans="1:7" ht="12.75">
      <c r="A378" s="30" t="str">
        <f>'De la BASE'!A374</f>
        <v>434</v>
      </c>
      <c r="B378" s="30">
        <f>'De la BASE'!B374</f>
        <v>12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0.87036693209</v>
      </c>
      <c r="F378" s="9">
        <f>IF('De la BASE'!F374&gt;0,'De la BASE'!F374,'De la BASE'!F374+0.001)</f>
        <v>5.862471526070001</v>
      </c>
      <c r="G378" s="15">
        <v>26207</v>
      </c>
    </row>
    <row r="379" spans="1:7" ht="12.75">
      <c r="A379" s="30" t="str">
        <f>'De la BASE'!A375</f>
        <v>434</v>
      </c>
      <c r="B379" s="30">
        <f>'De la BASE'!B375</f>
        <v>12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0.41548501786</v>
      </c>
      <c r="F379" s="9">
        <f>IF('De la BASE'!F375&gt;0,'De la BASE'!F375,'De la BASE'!F375+0.001)</f>
        <v>7.0569500642600005</v>
      </c>
      <c r="G379" s="15">
        <v>26238</v>
      </c>
    </row>
    <row r="380" spans="1:7" ht="12.75">
      <c r="A380" s="30" t="str">
        <f>'De la BASE'!A376</f>
        <v>434</v>
      </c>
      <c r="B380" s="30">
        <f>'De la BASE'!B376</f>
        <v>12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0.11293562723</v>
      </c>
      <c r="F380" s="9">
        <f>IF('De la BASE'!F376&gt;0,'De la BASE'!F376,'De la BASE'!F376+0.001)</f>
        <v>4.32134961693</v>
      </c>
      <c r="G380" s="15">
        <v>26268</v>
      </c>
    </row>
    <row r="381" spans="1:7" ht="12.75">
      <c r="A381" s="30" t="str">
        <f>'De la BASE'!A377</f>
        <v>434</v>
      </c>
      <c r="B381" s="30">
        <f>'De la BASE'!B377</f>
        <v>12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0.20176072626</v>
      </c>
      <c r="F381" s="9">
        <f>IF('De la BASE'!F377&gt;0,'De la BASE'!F377,'De la BASE'!F377+0.001)</f>
        <v>6.67293934263</v>
      </c>
      <c r="G381" s="15">
        <v>26299</v>
      </c>
    </row>
    <row r="382" spans="1:7" ht="12.75">
      <c r="A382" s="30" t="str">
        <f>'De la BASE'!A378</f>
        <v>434</v>
      </c>
      <c r="B382" s="30">
        <f>'De la BASE'!B378</f>
        <v>12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0.64501610472</v>
      </c>
      <c r="F382" s="9">
        <f>IF('De la BASE'!F378&gt;0,'De la BASE'!F378,'De la BASE'!F378+0.001)</f>
        <v>28.015241932080002</v>
      </c>
      <c r="G382" s="15">
        <v>26330</v>
      </c>
    </row>
    <row r="383" spans="1:7" ht="12.75">
      <c r="A383" s="30" t="str">
        <f>'De la BASE'!A379</f>
        <v>434</v>
      </c>
      <c r="B383" s="30">
        <f>'De la BASE'!B379</f>
        <v>12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1.35224476928</v>
      </c>
      <c r="F383" s="9">
        <f>IF('De la BASE'!F379&gt;0,'De la BASE'!F379,'De la BASE'!F379+0.001)</f>
        <v>32.969727125320006</v>
      </c>
      <c r="G383" s="15">
        <v>26359</v>
      </c>
    </row>
    <row r="384" spans="1:7" ht="12.75">
      <c r="A384" s="30" t="str">
        <f>'De la BASE'!A380</f>
        <v>434</v>
      </c>
      <c r="B384" s="30">
        <f>'De la BASE'!B380</f>
        <v>12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1.28431968924</v>
      </c>
      <c r="F384" s="9">
        <f>IF('De la BASE'!F380&gt;0,'De la BASE'!F380,'De la BASE'!F380+0.001)</f>
        <v>17.21898610548</v>
      </c>
      <c r="G384" s="15">
        <v>26390</v>
      </c>
    </row>
    <row r="385" spans="1:7" ht="12.75">
      <c r="A385" s="30" t="str">
        <f>'De la BASE'!A381</f>
        <v>434</v>
      </c>
      <c r="B385" s="30">
        <f>'De la BASE'!B381</f>
        <v>12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0.5935044336</v>
      </c>
      <c r="F385" s="9">
        <f>IF('De la BASE'!F381&gt;0,'De la BASE'!F381,'De la BASE'!F381+0.001)</f>
        <v>12.432205780799999</v>
      </c>
      <c r="G385" s="15">
        <v>26420</v>
      </c>
    </row>
    <row r="386" spans="1:7" ht="12.75">
      <c r="A386" s="30" t="str">
        <f>'De la BASE'!A382</f>
        <v>434</v>
      </c>
      <c r="B386" s="30">
        <f>'De la BASE'!B382</f>
        <v>12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0.398429202</v>
      </c>
      <c r="F386" s="9">
        <f>IF('De la BASE'!F382&gt;0,'De la BASE'!F382,'De la BASE'!F382+0.001)</f>
        <v>7.2185619555</v>
      </c>
      <c r="G386" s="15">
        <v>26451</v>
      </c>
    </row>
    <row r="387" spans="1:7" ht="12.75">
      <c r="A387" s="30" t="str">
        <f>'De la BASE'!A383</f>
        <v>434</v>
      </c>
      <c r="B387" s="30">
        <f>'De la BASE'!B383</f>
        <v>12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0.3191573324</v>
      </c>
      <c r="F387" s="9">
        <f>IF('De la BASE'!F383&gt;0,'De la BASE'!F383,'De la BASE'!F383+0.001)</f>
        <v>4.434646380719999</v>
      </c>
      <c r="G387" s="15">
        <v>26481</v>
      </c>
    </row>
    <row r="388" spans="1:7" ht="12.75">
      <c r="A388" s="30" t="str">
        <f>'De la BASE'!A384</f>
        <v>434</v>
      </c>
      <c r="B388" s="30">
        <f>'De la BASE'!B384</f>
        <v>12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0.62456896773</v>
      </c>
      <c r="F388" s="9">
        <f>IF('De la BASE'!F384&gt;0,'De la BASE'!F384,'De la BASE'!F384+0.001)</f>
        <v>6.16043104101</v>
      </c>
      <c r="G388" s="15">
        <v>26512</v>
      </c>
    </row>
    <row r="389" spans="1:7" ht="12.75">
      <c r="A389" s="30" t="str">
        <f>'De la BASE'!A385</f>
        <v>434</v>
      </c>
      <c r="B389" s="30">
        <f>'De la BASE'!B385</f>
        <v>12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0.16057171086</v>
      </c>
      <c r="F389" s="9">
        <f>IF('De la BASE'!F385&gt;0,'De la BASE'!F385,'De la BASE'!F385+0.001)</f>
        <v>5.157215634340001</v>
      </c>
      <c r="G389" s="15">
        <v>26543</v>
      </c>
    </row>
    <row r="390" spans="1:7" ht="12.75">
      <c r="A390" s="30" t="str">
        <f>'De la BASE'!A386</f>
        <v>434</v>
      </c>
      <c r="B390" s="30">
        <f>'De la BASE'!B386</f>
        <v>12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0.29060642002</v>
      </c>
      <c r="F390" s="9">
        <f>IF('De la BASE'!F386&gt;0,'De la BASE'!F386,'De la BASE'!F386+0.001)</f>
        <v>12.316352092919999</v>
      </c>
      <c r="G390" s="15">
        <v>26573</v>
      </c>
    </row>
    <row r="391" spans="1:7" ht="12.75">
      <c r="A391" s="30" t="str">
        <f>'De la BASE'!A387</f>
        <v>434</v>
      </c>
      <c r="B391" s="30">
        <f>'De la BASE'!B387</f>
        <v>12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0.39452074651</v>
      </c>
      <c r="F391" s="9">
        <f>IF('De la BASE'!F387&gt;0,'De la BASE'!F387,'De la BASE'!F387+0.001)</f>
        <v>11.95855269994</v>
      </c>
      <c r="G391" s="15">
        <v>26604</v>
      </c>
    </row>
    <row r="392" spans="1:7" ht="12.75">
      <c r="A392" s="30" t="str">
        <f>'De la BASE'!A388</f>
        <v>434</v>
      </c>
      <c r="B392" s="30">
        <f>'De la BASE'!B388</f>
        <v>12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0.8558994123</v>
      </c>
      <c r="F392" s="9">
        <f>IF('De la BASE'!F388&gt;0,'De la BASE'!F388,'De la BASE'!F388+0.001)</f>
        <v>17.6271388173</v>
      </c>
      <c r="G392" s="15">
        <v>26634</v>
      </c>
    </row>
    <row r="393" spans="1:7" ht="12.75">
      <c r="A393" s="30" t="str">
        <f>'De la BASE'!A389</f>
        <v>434</v>
      </c>
      <c r="B393" s="30">
        <f>'De la BASE'!B389</f>
        <v>12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0.59804222408</v>
      </c>
      <c r="F393" s="9">
        <f>IF('De la BASE'!F389&gt;0,'De la BASE'!F389,'De la BASE'!F389+0.001)</f>
        <v>9.51199467032</v>
      </c>
      <c r="G393" s="15">
        <v>26665</v>
      </c>
    </row>
    <row r="394" spans="1:7" ht="12.75">
      <c r="A394" s="30" t="str">
        <f>'De la BASE'!A390</f>
        <v>434</v>
      </c>
      <c r="B394" s="30">
        <f>'De la BASE'!B390</f>
        <v>12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0.57274557808</v>
      </c>
      <c r="F394" s="9">
        <f>IF('De la BASE'!F390&gt;0,'De la BASE'!F390,'De la BASE'!F390+0.001)</f>
        <v>7.49476307632</v>
      </c>
      <c r="G394" s="15">
        <v>26696</v>
      </c>
    </row>
    <row r="395" spans="1:7" ht="12.75">
      <c r="A395" s="30" t="str">
        <f>'De la BASE'!A391</f>
        <v>434</v>
      </c>
      <c r="B395" s="30">
        <f>'De la BASE'!B391</f>
        <v>12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0.8206405488</v>
      </c>
      <c r="F395" s="9">
        <f>IF('De la BASE'!F391&gt;0,'De la BASE'!F391,'De la BASE'!F391+0.001)</f>
        <v>12.0850267329</v>
      </c>
      <c r="G395" s="15">
        <v>26724</v>
      </c>
    </row>
    <row r="396" spans="1:7" ht="12.75">
      <c r="A396" s="30" t="str">
        <f>'De la BASE'!A392</f>
        <v>434</v>
      </c>
      <c r="B396" s="30">
        <f>'De la BASE'!B392</f>
        <v>12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0.7647403264</v>
      </c>
      <c r="F396" s="9">
        <f>IF('De la BASE'!F392&gt;0,'De la BASE'!F392,'De la BASE'!F392+0.001)</f>
        <v>8.020052136799999</v>
      </c>
      <c r="G396" s="15">
        <v>26755</v>
      </c>
    </row>
    <row r="397" spans="1:7" ht="12.75">
      <c r="A397" s="30" t="str">
        <f>'De la BASE'!A393</f>
        <v>434</v>
      </c>
      <c r="B397" s="30">
        <f>'De la BASE'!B393</f>
        <v>12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0.25337936679</v>
      </c>
      <c r="F397" s="9">
        <f>IF('De la BASE'!F393&gt;0,'De la BASE'!F393,'De la BASE'!F393+0.001)</f>
        <v>8.00931597268</v>
      </c>
      <c r="G397" s="15">
        <v>26785</v>
      </c>
    </row>
    <row r="398" spans="1:7" ht="12.75">
      <c r="A398" s="30" t="str">
        <f>'De la BASE'!A394</f>
        <v>434</v>
      </c>
      <c r="B398" s="30">
        <f>'De la BASE'!B394</f>
        <v>12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0.2746615872</v>
      </c>
      <c r="F398" s="9">
        <f>IF('De la BASE'!F394&gt;0,'De la BASE'!F394,'De la BASE'!F394+0.001)</f>
        <v>6.377539347199999</v>
      </c>
      <c r="G398" s="15">
        <v>26816</v>
      </c>
    </row>
    <row r="399" spans="1:7" ht="12.75">
      <c r="A399" s="30" t="str">
        <f>'De la BASE'!A395</f>
        <v>434</v>
      </c>
      <c r="B399" s="30">
        <f>'De la BASE'!B395</f>
        <v>12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0.24444206392</v>
      </c>
      <c r="F399" s="9">
        <f>IF('De la BASE'!F395&gt;0,'De la BASE'!F395,'De la BASE'!F395+0.001)</f>
        <v>3.96081414732</v>
      </c>
      <c r="G399" s="15">
        <v>26846</v>
      </c>
    </row>
    <row r="400" spans="1:7" ht="12.75">
      <c r="A400" s="30" t="str">
        <f>'De la BASE'!A396</f>
        <v>434</v>
      </c>
      <c r="B400" s="30">
        <f>'De la BASE'!B396</f>
        <v>12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0.60198951141</v>
      </c>
      <c r="F400" s="9">
        <f>IF('De la BASE'!F396&gt;0,'De la BASE'!F396,'De la BASE'!F396+0.001)</f>
        <v>6.921917768649999</v>
      </c>
      <c r="G400" s="15">
        <v>26877</v>
      </c>
    </row>
    <row r="401" spans="1:7" ht="12.75">
      <c r="A401" s="30" t="str">
        <f>'De la BASE'!A397</f>
        <v>434</v>
      </c>
      <c r="B401" s="30">
        <f>'De la BASE'!B397</f>
        <v>12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1.05762711552</v>
      </c>
      <c r="F401" s="9">
        <f>IF('De la BASE'!F397&gt;0,'De la BASE'!F397,'De la BASE'!F397+0.001)</f>
        <v>7.5986440780799995</v>
      </c>
      <c r="G401" s="15">
        <v>26908</v>
      </c>
    </row>
    <row r="402" spans="1:7" ht="12.75">
      <c r="A402" s="30" t="str">
        <f>'De la BASE'!A398</f>
        <v>434</v>
      </c>
      <c r="B402" s="30">
        <f>'De la BASE'!B398</f>
        <v>12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0.16092353906</v>
      </c>
      <c r="F402" s="9">
        <f>IF('De la BASE'!F398&gt;0,'De la BASE'!F398,'De la BASE'!F398+0.001)</f>
        <v>4.44749299148</v>
      </c>
      <c r="G402" s="15">
        <v>26938</v>
      </c>
    </row>
    <row r="403" spans="1:7" ht="12.75">
      <c r="A403" s="30" t="str">
        <f>'De la BASE'!A399</f>
        <v>434</v>
      </c>
      <c r="B403" s="30">
        <f>'De la BASE'!B399</f>
        <v>12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0.1483454538</v>
      </c>
      <c r="F403" s="9">
        <f>IF('De la BASE'!F399&gt;0,'De la BASE'!F399,'De la BASE'!F399+0.001)</f>
        <v>4.907327265719999</v>
      </c>
      <c r="G403" s="15">
        <v>26969</v>
      </c>
    </row>
    <row r="404" spans="1:7" ht="12.75">
      <c r="A404" s="30" t="str">
        <f>'De la BASE'!A400</f>
        <v>434</v>
      </c>
      <c r="B404" s="30">
        <f>'De la BASE'!B400</f>
        <v>12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0.11073205716</v>
      </c>
      <c r="F404" s="9">
        <f>IF('De la BASE'!F400&gt;0,'De la BASE'!F400,'De la BASE'!F400+0.001)</f>
        <v>5.151175605360001</v>
      </c>
      <c r="G404" s="15">
        <v>26999</v>
      </c>
    </row>
    <row r="405" spans="1:7" ht="12.75">
      <c r="A405" s="30" t="str">
        <f>'De la BASE'!A401</f>
        <v>434</v>
      </c>
      <c r="B405" s="30">
        <f>'De la BASE'!B401</f>
        <v>12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0.53248332417</v>
      </c>
      <c r="F405" s="9">
        <f>IF('De la BASE'!F401&gt;0,'De la BASE'!F401,'De la BASE'!F401+0.001)</f>
        <v>12.06709848428</v>
      </c>
      <c r="G405" s="15">
        <v>27030</v>
      </c>
    </row>
    <row r="406" spans="1:7" ht="12.75">
      <c r="A406" s="30" t="str">
        <f>'De la BASE'!A402</f>
        <v>434</v>
      </c>
      <c r="B406" s="30">
        <f>'De la BASE'!B402</f>
        <v>12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0.9010763065</v>
      </c>
      <c r="F406" s="9">
        <f>IF('De la BASE'!F402&gt;0,'De la BASE'!F402,'De la BASE'!F402+0.001)</f>
        <v>16.1079268997</v>
      </c>
      <c r="G406" s="15">
        <v>27061</v>
      </c>
    </row>
    <row r="407" spans="1:7" ht="12.75">
      <c r="A407" s="30" t="str">
        <f>'De la BASE'!A403</f>
        <v>434</v>
      </c>
      <c r="B407" s="30">
        <f>'De la BASE'!B403</f>
        <v>12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1.23240238614</v>
      </c>
      <c r="F407" s="9">
        <f>IF('De la BASE'!F403&gt;0,'De la BASE'!F403,'De la BASE'!F403+0.001)</f>
        <v>18.3237310014</v>
      </c>
      <c r="G407" s="15">
        <v>27089</v>
      </c>
    </row>
    <row r="408" spans="1:7" ht="12.75">
      <c r="A408" s="30" t="str">
        <f>'De la BASE'!A404</f>
        <v>434</v>
      </c>
      <c r="B408" s="30">
        <f>'De la BASE'!B404</f>
        <v>12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0.945698166</v>
      </c>
      <c r="F408" s="9">
        <f>IF('De la BASE'!F404&gt;0,'De la BASE'!F404,'De la BASE'!F404+0.001)</f>
        <v>10.7257405068</v>
      </c>
      <c r="G408" s="15">
        <v>27120</v>
      </c>
    </row>
    <row r="409" spans="1:7" ht="12.75">
      <c r="A409" s="30" t="str">
        <f>'De la BASE'!A405</f>
        <v>434</v>
      </c>
      <c r="B409" s="30">
        <f>'De la BASE'!B405</f>
        <v>12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0.75810307998</v>
      </c>
      <c r="F409" s="9">
        <f>IF('De la BASE'!F405&gt;0,'De la BASE'!F405,'De la BASE'!F405+0.001)</f>
        <v>9.150570826409998</v>
      </c>
      <c r="G409" s="15">
        <v>27150</v>
      </c>
    </row>
    <row r="410" spans="1:7" ht="12.75">
      <c r="A410" s="30" t="str">
        <f>'De la BASE'!A406</f>
        <v>434</v>
      </c>
      <c r="B410" s="30">
        <f>'De la BASE'!B406</f>
        <v>12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0.2240906406</v>
      </c>
      <c r="F410" s="9">
        <f>IF('De la BASE'!F406&gt;0,'De la BASE'!F406,'De la BASE'!F406+0.001)</f>
        <v>4.41942023592</v>
      </c>
      <c r="G410" s="15">
        <v>27181</v>
      </c>
    </row>
    <row r="411" spans="1:7" ht="12.75">
      <c r="A411" s="30" t="str">
        <f>'De la BASE'!A407</f>
        <v>434</v>
      </c>
      <c r="B411" s="30">
        <f>'De la BASE'!B407</f>
        <v>12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0.33662405088</v>
      </c>
      <c r="F411" s="9">
        <f>IF('De la BASE'!F407&gt;0,'De la BASE'!F407,'De la BASE'!F407+0.001)</f>
        <v>4.133743328</v>
      </c>
      <c r="G411" s="15">
        <v>27211</v>
      </c>
    </row>
    <row r="412" spans="1:7" ht="12.75">
      <c r="A412" s="30" t="str">
        <f>'De la BASE'!A408</f>
        <v>434</v>
      </c>
      <c r="B412" s="30">
        <f>'De la BASE'!B408</f>
        <v>12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0.37973775213</v>
      </c>
      <c r="F412" s="9">
        <f>IF('De la BASE'!F408&gt;0,'De la BASE'!F408,'De la BASE'!F408+0.001)</f>
        <v>3.5996628267600004</v>
      </c>
      <c r="G412" s="15">
        <v>27242</v>
      </c>
    </row>
    <row r="413" spans="1:7" ht="12.75">
      <c r="A413" s="30" t="str">
        <f>'De la BASE'!A409</f>
        <v>434</v>
      </c>
      <c r="B413" s="30">
        <f>'De la BASE'!B409</f>
        <v>12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0.40384516653</v>
      </c>
      <c r="F413" s="9">
        <f>IF('De la BASE'!F409&gt;0,'De la BASE'!F409,'De la BASE'!F409+0.001)</f>
        <v>3.47847305364</v>
      </c>
      <c r="G413" s="15">
        <v>27273</v>
      </c>
    </row>
    <row r="414" spans="1:7" ht="12.75">
      <c r="A414" s="30" t="str">
        <f>'De la BASE'!A410</f>
        <v>434</v>
      </c>
      <c r="B414" s="30">
        <f>'De la BASE'!B410</f>
        <v>12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0.33475313763</v>
      </c>
      <c r="F414" s="9">
        <f>IF('De la BASE'!F410&gt;0,'De la BASE'!F410,'De la BASE'!F410+0.001)</f>
        <v>3.6438953964299996</v>
      </c>
      <c r="G414" s="15">
        <v>27303</v>
      </c>
    </row>
    <row r="415" spans="1:7" ht="12.75">
      <c r="A415" s="30" t="str">
        <f>'De la BASE'!A411</f>
        <v>434</v>
      </c>
      <c r="B415" s="30">
        <f>'De la BASE'!B411</f>
        <v>12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0.17283062649</v>
      </c>
      <c r="F415" s="9">
        <f>IF('De la BASE'!F411&gt;0,'De la BASE'!F411,'De la BASE'!F411+0.001)</f>
        <v>5.713381664909999</v>
      </c>
      <c r="G415" s="15">
        <v>27334</v>
      </c>
    </row>
    <row r="416" spans="1:7" ht="12.75">
      <c r="A416" s="30" t="str">
        <f>'De la BASE'!A412</f>
        <v>434</v>
      </c>
      <c r="B416" s="30">
        <f>'De la BASE'!B412</f>
        <v>12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0.86322925584</v>
      </c>
      <c r="F416" s="9">
        <f>IF('De la BASE'!F412&gt;0,'De la BASE'!F412,'De la BASE'!F412+0.001)</f>
        <v>7.492560218639999</v>
      </c>
      <c r="G416" s="15">
        <v>27364</v>
      </c>
    </row>
    <row r="417" spans="1:7" ht="12.75">
      <c r="A417" s="30" t="str">
        <f>'De la BASE'!A413</f>
        <v>434</v>
      </c>
      <c r="B417" s="30">
        <f>'De la BASE'!B413</f>
        <v>12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0.12506974101</v>
      </c>
      <c r="F417" s="9">
        <f>IF('De la BASE'!F413&gt;0,'De la BASE'!F413,'De la BASE'!F413+0.001)</f>
        <v>7.82003067174</v>
      </c>
      <c r="G417" s="15">
        <v>27395</v>
      </c>
    </row>
    <row r="418" spans="1:7" ht="12.75">
      <c r="A418" s="30" t="str">
        <f>'De la BASE'!A414</f>
        <v>434</v>
      </c>
      <c r="B418" s="30">
        <f>'De la BASE'!B414</f>
        <v>12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0.34700766338</v>
      </c>
      <c r="F418" s="9">
        <f>IF('De la BASE'!F414&gt;0,'De la BASE'!F414,'De la BASE'!F414+0.001)</f>
        <v>8.23199586594</v>
      </c>
      <c r="G418" s="15">
        <v>27426</v>
      </c>
    </row>
    <row r="419" spans="1:7" ht="12.75">
      <c r="A419" s="30" t="str">
        <f>'De la BASE'!A415</f>
        <v>434</v>
      </c>
      <c r="B419" s="30">
        <f>'De la BASE'!B415</f>
        <v>12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0.2805283219</v>
      </c>
      <c r="F419" s="9">
        <f>IF('De la BASE'!F415&gt;0,'De la BASE'!F415,'De la BASE'!F415+0.001)</f>
        <v>8.2770215745</v>
      </c>
      <c r="G419" s="15">
        <v>27454</v>
      </c>
    </row>
    <row r="420" spans="1:7" ht="12.75">
      <c r="A420" s="30" t="str">
        <f>'De la BASE'!A416</f>
        <v>434</v>
      </c>
      <c r="B420" s="30">
        <f>'De la BASE'!B416</f>
        <v>12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0.36264364975</v>
      </c>
      <c r="F420" s="9">
        <f>IF('De la BASE'!F416&gt;0,'De la BASE'!F416,'De la BASE'!F416+0.001)</f>
        <v>13.29991521641</v>
      </c>
      <c r="G420" s="15">
        <v>27485</v>
      </c>
    </row>
    <row r="421" spans="1:7" ht="12.75">
      <c r="A421" s="30" t="str">
        <f>'De la BASE'!A417</f>
        <v>434</v>
      </c>
      <c r="B421" s="30">
        <f>'De la BASE'!B417</f>
        <v>12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0.46969229034</v>
      </c>
      <c r="F421" s="9">
        <f>IF('De la BASE'!F417&gt;0,'De la BASE'!F417,'De la BASE'!F417+0.001)</f>
        <v>14.761682499719997</v>
      </c>
      <c r="G421" s="15">
        <v>27515</v>
      </c>
    </row>
    <row r="422" spans="1:7" ht="12.75">
      <c r="A422" s="30" t="str">
        <f>'De la BASE'!A418</f>
        <v>434</v>
      </c>
      <c r="B422" s="30">
        <f>'De la BASE'!B418</f>
        <v>12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0.49514151726</v>
      </c>
      <c r="F422" s="9">
        <f>IF('De la BASE'!F418&gt;0,'De la BASE'!F418,'De la BASE'!F418+0.001)</f>
        <v>9.05062601052</v>
      </c>
      <c r="G422" s="15">
        <v>27546</v>
      </c>
    </row>
    <row r="423" spans="1:7" ht="12.75">
      <c r="A423" s="30" t="str">
        <f>'De la BASE'!A419</f>
        <v>434</v>
      </c>
      <c r="B423" s="30">
        <f>'De la BASE'!B419</f>
        <v>12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0.61008619476</v>
      </c>
      <c r="F423" s="9">
        <f>IF('De la BASE'!F419&gt;0,'De la BASE'!F419,'De la BASE'!F419+0.001)</f>
        <v>7.192497093</v>
      </c>
      <c r="G423" s="15">
        <v>27576</v>
      </c>
    </row>
    <row r="424" spans="1:7" ht="12.75">
      <c r="A424" s="30" t="str">
        <f>'De la BASE'!A420</f>
        <v>434</v>
      </c>
      <c r="B424" s="30">
        <f>'De la BASE'!B420</f>
        <v>12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0.62029738902</v>
      </c>
      <c r="F424" s="9">
        <f>IF('De la BASE'!F420&gt;0,'De la BASE'!F420,'De la BASE'!F420+0.001)</f>
        <v>6.96139936857</v>
      </c>
      <c r="G424" s="15">
        <v>27607</v>
      </c>
    </row>
    <row r="425" spans="1:7" ht="12.75">
      <c r="A425" s="30" t="str">
        <f>'De la BASE'!A421</f>
        <v>434</v>
      </c>
      <c r="B425" s="30">
        <f>'De la BASE'!B421</f>
        <v>12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0.30825533396</v>
      </c>
      <c r="F425" s="9">
        <f>IF('De la BASE'!F421&gt;0,'De la BASE'!F421,'De la BASE'!F421+0.001)</f>
        <v>4.66498451083</v>
      </c>
      <c r="G425" s="15">
        <v>27638</v>
      </c>
    </row>
    <row r="426" spans="1:7" ht="12.75">
      <c r="A426" s="30" t="str">
        <f>'De la BASE'!A422</f>
        <v>434</v>
      </c>
      <c r="B426" s="30">
        <f>'De la BASE'!B422</f>
        <v>12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0.30467570094</v>
      </c>
      <c r="F426" s="9">
        <f>IF('De la BASE'!F422&gt;0,'De la BASE'!F422,'De la BASE'!F422+0.001)</f>
        <v>3.48621491322</v>
      </c>
      <c r="G426" s="15">
        <v>27668</v>
      </c>
    </row>
    <row r="427" spans="1:7" ht="12.75">
      <c r="A427" s="30" t="str">
        <f>'De la BASE'!A423</f>
        <v>434</v>
      </c>
      <c r="B427" s="30">
        <f>'De la BASE'!B423</f>
        <v>12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0.17500756787</v>
      </c>
      <c r="F427" s="9">
        <f>IF('De la BASE'!F423&gt;0,'De la BASE'!F423,'De la BASE'!F423+0.001)</f>
        <v>3.7162897322499995</v>
      </c>
      <c r="G427" s="15">
        <v>27699</v>
      </c>
    </row>
    <row r="428" spans="1:7" ht="12.75">
      <c r="A428" s="30" t="str">
        <f>'De la BASE'!A424</f>
        <v>434</v>
      </c>
      <c r="B428" s="30">
        <f>'De la BASE'!B424</f>
        <v>12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0.16169491485</v>
      </c>
      <c r="F428" s="9">
        <f>IF('De la BASE'!F424&gt;0,'De la BASE'!F424,'De la BASE'!F424+0.001)</f>
        <v>4.75715507688</v>
      </c>
      <c r="G428" s="15">
        <v>27729</v>
      </c>
    </row>
    <row r="429" spans="1:7" ht="12.75">
      <c r="A429" s="30" t="str">
        <f>'De la BASE'!A425</f>
        <v>434</v>
      </c>
      <c r="B429" s="30">
        <f>'De la BASE'!B425</f>
        <v>12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0.26983758065</v>
      </c>
      <c r="F429" s="9">
        <f>IF('De la BASE'!F425&gt;0,'De la BASE'!F425,'De la BASE'!F425+0.001)</f>
        <v>4.60935669589</v>
      </c>
      <c r="G429" s="15">
        <v>27760</v>
      </c>
    </row>
    <row r="430" spans="1:7" ht="12.75">
      <c r="A430" s="30" t="str">
        <f>'De la BASE'!A426</f>
        <v>434</v>
      </c>
      <c r="B430" s="30">
        <f>'De la BASE'!B426</f>
        <v>12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0.35493252246</v>
      </c>
      <c r="F430" s="9">
        <f>IF('De la BASE'!F426&gt;0,'De la BASE'!F426,'De la BASE'!F426+0.001)</f>
        <v>4.711110145560001</v>
      </c>
      <c r="G430" s="15">
        <v>27791</v>
      </c>
    </row>
    <row r="431" spans="1:7" ht="12.75">
      <c r="A431" s="30" t="str">
        <f>'De la BASE'!A427</f>
        <v>434</v>
      </c>
      <c r="B431" s="30">
        <f>'De la BASE'!B427</f>
        <v>12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0.34181546145</v>
      </c>
      <c r="F431" s="9">
        <f>IF('De la BASE'!F427&gt;0,'De la BASE'!F427,'De la BASE'!F427+0.001)</f>
        <v>6.383115645930001</v>
      </c>
      <c r="G431" s="15">
        <v>27820</v>
      </c>
    </row>
    <row r="432" spans="1:7" ht="12.75">
      <c r="A432" s="30" t="str">
        <f>'De la BASE'!A428</f>
        <v>434</v>
      </c>
      <c r="B432" s="30">
        <f>'De la BASE'!B428</f>
        <v>12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0.2339128264</v>
      </c>
      <c r="F432" s="9">
        <f>IF('De la BASE'!F428&gt;0,'De la BASE'!F428,'De la BASE'!F428+0.001)</f>
        <v>8.7811539464</v>
      </c>
      <c r="G432" s="15">
        <v>27851</v>
      </c>
    </row>
    <row r="433" spans="1:7" ht="12.75">
      <c r="A433" s="30" t="str">
        <f>'De la BASE'!A429</f>
        <v>434</v>
      </c>
      <c r="B433" s="30">
        <f>'De la BASE'!B429</f>
        <v>12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0.38954954916</v>
      </c>
      <c r="F433" s="9">
        <f>IF('De la BASE'!F429&gt;0,'De la BASE'!F429,'De la BASE'!F429+0.001)</f>
        <v>8.25016217544</v>
      </c>
      <c r="G433" s="15">
        <v>27881</v>
      </c>
    </row>
    <row r="434" spans="1:7" ht="12.75">
      <c r="A434" s="30" t="str">
        <f>'De la BASE'!A430</f>
        <v>434</v>
      </c>
      <c r="B434" s="30">
        <f>'De la BASE'!B430</f>
        <v>12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0.2838775524</v>
      </c>
      <c r="F434" s="9">
        <f>IF('De la BASE'!F430&gt;0,'De la BASE'!F430,'De la BASE'!F430+0.001)</f>
        <v>4.007448978389999</v>
      </c>
      <c r="G434" s="15">
        <v>27912</v>
      </c>
    </row>
    <row r="435" spans="1:7" ht="12.75">
      <c r="A435" s="30" t="str">
        <f>'De la BASE'!A431</f>
        <v>434</v>
      </c>
      <c r="B435" s="30">
        <f>'De la BASE'!B431</f>
        <v>12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0.22554150248</v>
      </c>
      <c r="F435" s="9">
        <f>IF('De la BASE'!F431&gt;0,'De la BASE'!F431,'De la BASE'!F431+0.001)</f>
        <v>4.8620464409599995</v>
      </c>
      <c r="G435" s="15">
        <v>27942</v>
      </c>
    </row>
    <row r="436" spans="1:7" ht="12.75">
      <c r="A436" s="30" t="str">
        <f>'De la BASE'!A432</f>
        <v>434</v>
      </c>
      <c r="B436" s="30">
        <f>'De la BASE'!B432</f>
        <v>12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0.23926213488</v>
      </c>
      <c r="F436" s="9">
        <f>IF('De la BASE'!F432&gt;0,'De la BASE'!F432,'De la BASE'!F432+0.001)</f>
        <v>4.86104853464</v>
      </c>
      <c r="G436" s="15">
        <v>27973</v>
      </c>
    </row>
    <row r="437" spans="1:7" ht="12.75">
      <c r="A437" s="30" t="str">
        <f>'De la BASE'!A433</f>
        <v>434</v>
      </c>
      <c r="B437" s="30">
        <f>'De la BASE'!B433</f>
        <v>12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0.15541288425</v>
      </c>
      <c r="F437" s="9">
        <f>IF('De la BASE'!F433&gt;0,'De la BASE'!F433,'De la BASE'!F433+0.001)</f>
        <v>3.2370489255000003</v>
      </c>
      <c r="G437" s="15">
        <v>28004</v>
      </c>
    </row>
    <row r="438" spans="1:7" ht="12.75">
      <c r="A438" s="30" t="str">
        <f>'De la BASE'!A434</f>
        <v>434</v>
      </c>
      <c r="B438" s="30">
        <f>'De la BASE'!B434</f>
        <v>12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0.14876355314</v>
      </c>
      <c r="F438" s="9">
        <f>IF('De la BASE'!F434&gt;0,'De la BASE'!F434,'De la BASE'!F434+0.001)</f>
        <v>5.457219629439999</v>
      </c>
      <c r="G438" s="15">
        <v>28034</v>
      </c>
    </row>
    <row r="439" spans="1:7" ht="12.75">
      <c r="A439" s="30" t="str">
        <f>'De la BASE'!A435</f>
        <v>434</v>
      </c>
      <c r="B439" s="30">
        <f>'De la BASE'!B435</f>
        <v>12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0.40776282382</v>
      </c>
      <c r="F439" s="9">
        <f>IF('De la BASE'!F435&gt;0,'De la BASE'!F435,'De la BASE'!F435+0.001)</f>
        <v>10.90609413936</v>
      </c>
      <c r="G439" s="15">
        <v>28065</v>
      </c>
    </row>
    <row r="440" spans="1:7" ht="12.75">
      <c r="A440" s="30" t="str">
        <f>'De la BASE'!A436</f>
        <v>434</v>
      </c>
      <c r="B440" s="30">
        <f>'De la BASE'!B436</f>
        <v>12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0.57954695223</v>
      </c>
      <c r="F440" s="9">
        <f>IF('De la BASE'!F436&gt;0,'De la BASE'!F436,'De la BASE'!F436+0.001)</f>
        <v>12.01917279548</v>
      </c>
      <c r="G440" s="15">
        <v>28095</v>
      </c>
    </row>
    <row r="441" spans="1:7" ht="12.75">
      <c r="A441" s="30" t="str">
        <f>'De la BASE'!A437</f>
        <v>434</v>
      </c>
      <c r="B441" s="30">
        <f>'De la BASE'!B437</f>
        <v>12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3.1303665894</v>
      </c>
      <c r="F441" s="9">
        <f>IF('De la BASE'!F437&gt;0,'De la BASE'!F437,'De la BASE'!F437+0.001)</f>
        <v>27.83508434545</v>
      </c>
      <c r="G441" s="15">
        <v>28126</v>
      </c>
    </row>
    <row r="442" spans="1:7" ht="12.75">
      <c r="A442" s="30" t="str">
        <f>'De la BASE'!A438</f>
        <v>434</v>
      </c>
      <c r="B442" s="30">
        <f>'De la BASE'!B438</f>
        <v>12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2.55062058054</v>
      </c>
      <c r="F442" s="9">
        <f>IF('De la BASE'!F438&gt;0,'De la BASE'!F438,'De la BASE'!F438+0.001)</f>
        <v>27.8299046328</v>
      </c>
      <c r="G442" s="15">
        <v>28157</v>
      </c>
    </row>
    <row r="443" spans="1:7" ht="12.75">
      <c r="A443" s="30" t="str">
        <f>'De la BASE'!A439</f>
        <v>434</v>
      </c>
      <c r="B443" s="30">
        <f>'De la BASE'!B439</f>
        <v>12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2.21053431549</v>
      </c>
      <c r="F443" s="9">
        <f>IF('De la BASE'!F439&gt;0,'De la BASE'!F439,'De la BASE'!F439+0.001)</f>
        <v>15.694185093720002</v>
      </c>
      <c r="G443" s="15">
        <v>28185</v>
      </c>
    </row>
    <row r="444" spans="1:7" ht="12.75">
      <c r="A444" s="30" t="str">
        <f>'De la BASE'!A440</f>
        <v>434</v>
      </c>
      <c r="B444" s="30">
        <f>'De la BASE'!B440</f>
        <v>12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1.28548597824</v>
      </c>
      <c r="F444" s="9">
        <f>IF('De la BASE'!F440&gt;0,'De la BASE'!F440,'De la BASE'!F440+0.001)</f>
        <v>11.218548711039999</v>
      </c>
      <c r="G444" s="15">
        <v>28216</v>
      </c>
    </row>
    <row r="445" spans="1:7" ht="12.75">
      <c r="A445" s="30" t="str">
        <f>'De la BASE'!A441</f>
        <v>434</v>
      </c>
      <c r="B445" s="30">
        <f>'De la BASE'!B441</f>
        <v>12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0.65347372326</v>
      </c>
      <c r="F445" s="9">
        <f>IF('De la BASE'!F441&gt;0,'De la BASE'!F441,'De la BASE'!F441+0.001)</f>
        <v>12.527436155719998</v>
      </c>
      <c r="G445" s="15">
        <v>28246</v>
      </c>
    </row>
    <row r="446" spans="1:7" ht="12.75">
      <c r="A446" s="30" t="str">
        <f>'De la BASE'!A442</f>
        <v>434</v>
      </c>
      <c r="B446" s="30">
        <f>'De la BASE'!B442</f>
        <v>12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0.84041321762</v>
      </c>
      <c r="F446" s="9">
        <f>IF('De la BASE'!F442&gt;0,'De la BASE'!F442,'De la BASE'!F442+0.001)</f>
        <v>13.66116067703</v>
      </c>
      <c r="G446" s="15">
        <v>28277</v>
      </c>
    </row>
    <row r="447" spans="1:7" ht="12.75">
      <c r="A447" s="30" t="str">
        <f>'De la BASE'!A443</f>
        <v>434</v>
      </c>
      <c r="B447" s="30">
        <f>'De la BASE'!B443</f>
        <v>12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0.56853250831</v>
      </c>
      <c r="F447" s="9">
        <f>IF('De la BASE'!F443&gt;0,'De la BASE'!F443,'De la BASE'!F443+0.001)</f>
        <v>8.0455390589</v>
      </c>
      <c r="G447" s="15">
        <v>28307</v>
      </c>
    </row>
    <row r="448" spans="1:7" ht="12.75">
      <c r="A448" s="30" t="str">
        <f>'De la BASE'!A444</f>
        <v>434</v>
      </c>
      <c r="B448" s="30">
        <f>'De la BASE'!B444</f>
        <v>12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0.49129239978</v>
      </c>
      <c r="F448" s="9">
        <f>IF('De la BASE'!F444&gt;0,'De la BASE'!F444,'De la BASE'!F444+0.001)</f>
        <v>5.0315909120099995</v>
      </c>
      <c r="G448" s="15">
        <v>28338</v>
      </c>
    </row>
    <row r="449" spans="1:7" ht="12.75">
      <c r="A449" s="30" t="str">
        <f>'De la BASE'!A445</f>
        <v>434</v>
      </c>
      <c r="B449" s="30">
        <f>'De la BASE'!B445</f>
        <v>12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0.47423315088</v>
      </c>
      <c r="F449" s="9">
        <f>IF('De la BASE'!F445&gt;0,'De la BASE'!F445,'De la BASE'!F445+0.001)</f>
        <v>4.52233527096</v>
      </c>
      <c r="G449" s="15">
        <v>28369</v>
      </c>
    </row>
    <row r="450" spans="1:7" ht="12.75">
      <c r="A450" s="30" t="str">
        <f>'De la BASE'!A446</f>
        <v>434</v>
      </c>
      <c r="B450" s="30">
        <f>'De la BASE'!B446</f>
        <v>12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0.233722078</v>
      </c>
      <c r="F450" s="9">
        <f>IF('De la BASE'!F446&gt;0,'De la BASE'!F446,'De la BASE'!F446+0.001)</f>
        <v>4.7261188477500005</v>
      </c>
      <c r="G450" s="15">
        <v>28399</v>
      </c>
    </row>
    <row r="451" spans="1:7" ht="12.75">
      <c r="A451" s="30" t="str">
        <f>'De la BASE'!A447</f>
        <v>434</v>
      </c>
      <c r="B451" s="30">
        <f>'De la BASE'!B447</f>
        <v>12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0.49350409605</v>
      </c>
      <c r="F451" s="9">
        <f>IF('De la BASE'!F447&gt;0,'De la BASE'!F447,'De la BASE'!F447+0.001)</f>
        <v>4.751687304749999</v>
      </c>
      <c r="G451" s="15">
        <v>28430</v>
      </c>
    </row>
    <row r="452" spans="1:7" ht="12.75">
      <c r="A452" s="30" t="str">
        <f>'De la BASE'!A448</f>
        <v>434</v>
      </c>
      <c r="B452" s="30">
        <f>'De la BASE'!B448</f>
        <v>12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0.26592247437</v>
      </c>
      <c r="F452" s="9">
        <f>IF('De la BASE'!F448&gt;0,'De la BASE'!F448,'De la BASE'!F448+0.001)</f>
        <v>9.00783978402</v>
      </c>
      <c r="G452" s="15">
        <v>28460</v>
      </c>
    </row>
    <row r="453" spans="1:7" ht="12.75">
      <c r="A453" s="30" t="str">
        <f>'De la BASE'!A449</f>
        <v>434</v>
      </c>
      <c r="B453" s="30">
        <f>'De la BASE'!B449</f>
        <v>12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0.6834157731</v>
      </c>
      <c r="F453" s="9">
        <f>IF('De la BASE'!F449&gt;0,'De la BASE'!F449,'De la BASE'!F449+0.001)</f>
        <v>13.8895040115</v>
      </c>
      <c r="G453" s="15">
        <v>28491</v>
      </c>
    </row>
    <row r="454" spans="1:7" ht="12.75">
      <c r="A454" s="30" t="str">
        <f>'De la BASE'!A450</f>
        <v>434</v>
      </c>
      <c r="B454" s="30">
        <f>'De la BASE'!B450</f>
        <v>12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1.23552191224</v>
      </c>
      <c r="F454" s="9">
        <f>IF('De la BASE'!F450&gt;0,'De la BASE'!F450,'De la BASE'!F450+0.001)</f>
        <v>25.79208134844</v>
      </c>
      <c r="G454" s="15">
        <v>28522</v>
      </c>
    </row>
    <row r="455" spans="1:7" ht="12.75">
      <c r="A455" s="30" t="str">
        <f>'De la BASE'!A451</f>
        <v>434</v>
      </c>
      <c r="B455" s="30">
        <f>'De la BASE'!B451</f>
        <v>12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2.22908802606</v>
      </c>
      <c r="F455" s="9">
        <f>IF('De la BASE'!F451&gt;0,'De la BASE'!F451,'De la BASE'!F451+0.001)</f>
        <v>26.903465465940005</v>
      </c>
      <c r="G455" s="15">
        <v>28550</v>
      </c>
    </row>
    <row r="456" spans="1:7" ht="12.75">
      <c r="A456" s="30" t="str">
        <f>'De la BASE'!A452</f>
        <v>434</v>
      </c>
      <c r="B456" s="30">
        <f>'De la BASE'!B452</f>
        <v>12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1.47255403842</v>
      </c>
      <c r="F456" s="9">
        <f>IF('De la BASE'!F452&gt;0,'De la BASE'!F452,'De la BASE'!F452+0.001)</f>
        <v>20.489110066440002</v>
      </c>
      <c r="G456" s="15">
        <v>28581</v>
      </c>
    </row>
    <row r="457" spans="1:7" ht="12.75">
      <c r="A457" s="30" t="str">
        <f>'De la BASE'!A453</f>
        <v>434</v>
      </c>
      <c r="B457" s="30">
        <f>'De la BASE'!B453</f>
        <v>12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1.91312791325</v>
      </c>
      <c r="F457" s="9">
        <f>IF('De la BASE'!F453&gt;0,'De la BASE'!F453,'De la BASE'!F453+0.001)</f>
        <v>22.096920489500004</v>
      </c>
      <c r="G457" s="15">
        <v>28611</v>
      </c>
    </row>
    <row r="458" spans="1:7" ht="12.75">
      <c r="A458" s="30" t="str">
        <f>'De la BASE'!A454</f>
        <v>434</v>
      </c>
      <c r="B458" s="30">
        <f>'De la BASE'!B454</f>
        <v>12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0.99853019132</v>
      </c>
      <c r="F458" s="9">
        <f>IF('De la BASE'!F454&gt;0,'De la BASE'!F454,'De la BASE'!F454+0.001)</f>
        <v>12.181778576360001</v>
      </c>
      <c r="G458" s="15">
        <v>28642</v>
      </c>
    </row>
    <row r="459" spans="1:7" ht="12.75">
      <c r="A459" s="30" t="str">
        <f>'De la BASE'!A455</f>
        <v>434</v>
      </c>
      <c r="B459" s="30">
        <f>'De la BASE'!B455</f>
        <v>12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0.74467518004</v>
      </c>
      <c r="F459" s="9">
        <f>IF('De la BASE'!F455&gt;0,'De la BASE'!F455,'De la BASE'!F455+0.001)</f>
        <v>6.25159410996</v>
      </c>
      <c r="G459" s="15">
        <v>28672</v>
      </c>
    </row>
    <row r="460" spans="1:7" ht="12.75">
      <c r="A460" s="30" t="str">
        <f>'De la BASE'!A456</f>
        <v>434</v>
      </c>
      <c r="B460" s="30">
        <f>'De la BASE'!B456</f>
        <v>12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0.58692837996</v>
      </c>
      <c r="F460" s="9">
        <f>IF('De la BASE'!F456&gt;0,'De la BASE'!F456,'De la BASE'!F456+0.001)</f>
        <v>4.633718909040001</v>
      </c>
      <c r="G460" s="15">
        <v>28703</v>
      </c>
    </row>
    <row r="461" spans="1:7" ht="12.75">
      <c r="A461" s="30" t="str">
        <f>'De la BASE'!A457</f>
        <v>434</v>
      </c>
      <c r="B461" s="30">
        <f>'De la BASE'!B457</f>
        <v>12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0.48595172769</v>
      </c>
      <c r="F461" s="9">
        <f>IF('De la BASE'!F457&gt;0,'De la BASE'!F457,'De la BASE'!F457+0.001)</f>
        <v>4.25185052292</v>
      </c>
      <c r="G461" s="15">
        <v>28734</v>
      </c>
    </row>
    <row r="462" spans="1:7" ht="12.75">
      <c r="A462" s="30" t="str">
        <f>'De la BASE'!A458</f>
        <v>434</v>
      </c>
      <c r="B462" s="30">
        <f>'De la BASE'!B458</f>
        <v>12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0.78151370418</v>
      </c>
      <c r="F462" s="9">
        <f>IF('De la BASE'!F458&gt;0,'De la BASE'!F458,'De la BASE'!F458+0.001)</f>
        <v>5.44870480946</v>
      </c>
      <c r="G462" s="15">
        <v>28764</v>
      </c>
    </row>
    <row r="463" spans="1:7" ht="12.75">
      <c r="A463" s="30" t="str">
        <f>'De la BASE'!A459</f>
        <v>434</v>
      </c>
      <c r="B463" s="30">
        <f>'De la BASE'!B459</f>
        <v>12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0.46556881756</v>
      </c>
      <c r="F463" s="9">
        <f>IF('De la BASE'!F459&gt;0,'De la BASE'!F459,'De la BASE'!F459+0.001)</f>
        <v>5.352148875919999</v>
      </c>
      <c r="G463" s="15">
        <v>28795</v>
      </c>
    </row>
    <row r="464" spans="1:7" ht="12.75">
      <c r="A464" s="30" t="str">
        <f>'De la BASE'!A460</f>
        <v>434</v>
      </c>
      <c r="B464" s="30">
        <f>'De la BASE'!B460</f>
        <v>12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0.16362027403</v>
      </c>
      <c r="F464" s="9">
        <f>IF('De la BASE'!F460&gt;0,'De la BASE'!F460,'De la BASE'!F460+0.001)</f>
        <v>5.18335175133</v>
      </c>
      <c r="G464" s="15">
        <v>28825</v>
      </c>
    </row>
    <row r="465" spans="1:7" ht="12.75">
      <c r="A465" s="30" t="str">
        <f>'De la BASE'!A461</f>
        <v>434</v>
      </c>
      <c r="B465" s="30">
        <f>'De la BASE'!B461</f>
        <v>12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0.59637871696</v>
      </c>
      <c r="F465" s="9">
        <f>IF('De la BASE'!F461&gt;0,'De la BASE'!F461,'De la BASE'!F461+0.001)</f>
        <v>10.66655346752</v>
      </c>
      <c r="G465" s="15">
        <v>28856</v>
      </c>
    </row>
    <row r="466" spans="1:7" ht="12.75">
      <c r="A466" s="30" t="str">
        <f>'De la BASE'!A462</f>
        <v>434</v>
      </c>
      <c r="B466" s="30">
        <f>'De la BASE'!B462</f>
        <v>12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2.91868056213</v>
      </c>
      <c r="F466" s="9">
        <f>IF('De la BASE'!F462&gt;0,'De la BASE'!F462,'De la BASE'!F462+0.001)</f>
        <v>29.862197275919996</v>
      </c>
      <c r="G466" s="15">
        <v>28887</v>
      </c>
    </row>
    <row r="467" spans="1:7" ht="12.75">
      <c r="A467" s="30" t="str">
        <f>'De la BASE'!A463</f>
        <v>434</v>
      </c>
      <c r="B467" s="30">
        <f>'De la BASE'!B463</f>
        <v>12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1.83585451662</v>
      </c>
      <c r="F467" s="9">
        <f>IF('De la BASE'!F463&gt;0,'De la BASE'!F463,'De la BASE'!F463+0.001)</f>
        <v>17.580191304689997</v>
      </c>
      <c r="G467" s="15">
        <v>28915</v>
      </c>
    </row>
    <row r="468" spans="1:7" ht="12.75">
      <c r="A468" s="30" t="str">
        <f>'De la BASE'!A464</f>
        <v>434</v>
      </c>
      <c r="B468" s="30">
        <f>'De la BASE'!B464</f>
        <v>12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2.20718263272</v>
      </c>
      <c r="F468" s="9">
        <f>IF('De la BASE'!F464&gt;0,'De la BASE'!F464,'De la BASE'!F464+0.001)</f>
        <v>22.33692246644</v>
      </c>
      <c r="G468" s="15">
        <v>28946</v>
      </c>
    </row>
    <row r="469" spans="1:7" ht="12.75">
      <c r="A469" s="30" t="str">
        <f>'De la BASE'!A465</f>
        <v>434</v>
      </c>
      <c r="B469" s="30">
        <f>'De la BASE'!B465</f>
        <v>12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0.40497498864</v>
      </c>
      <c r="F469" s="9">
        <f>IF('De la BASE'!F465&gt;0,'De la BASE'!F465,'De la BASE'!F465+0.001)</f>
        <v>4.19806437561</v>
      </c>
      <c r="G469" s="15">
        <v>28976</v>
      </c>
    </row>
    <row r="470" spans="1:7" ht="12.75">
      <c r="A470" s="30" t="str">
        <f>'De la BASE'!A466</f>
        <v>434</v>
      </c>
      <c r="B470" s="30">
        <f>'De la BASE'!B466</f>
        <v>12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0.2968071984</v>
      </c>
      <c r="F470" s="9">
        <f>IF('De la BASE'!F466&gt;0,'De la BASE'!F466,'De la BASE'!F466+0.001)</f>
        <v>3.4266237763500005</v>
      </c>
      <c r="G470" s="15">
        <v>29007</v>
      </c>
    </row>
    <row r="471" spans="1:7" ht="12.75">
      <c r="A471" s="30" t="str">
        <f>'De la BASE'!A467</f>
        <v>434</v>
      </c>
      <c r="B471" s="30">
        <f>'De la BASE'!B467</f>
        <v>12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0.3127963922</v>
      </c>
      <c r="F471" s="9">
        <f>IF('De la BASE'!F467&gt;0,'De la BASE'!F467,'De la BASE'!F467+0.001)</f>
        <v>3.0752319548000004</v>
      </c>
      <c r="G471" s="15">
        <v>29037</v>
      </c>
    </row>
    <row r="472" spans="1:7" ht="12.75">
      <c r="A472" s="30" t="str">
        <f>'De la BASE'!A468</f>
        <v>434</v>
      </c>
      <c r="B472" s="30">
        <f>'De la BASE'!B468</f>
        <v>12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0.56475</v>
      </c>
      <c r="F472" s="9">
        <f>IF('De la BASE'!F468&gt;0,'De la BASE'!F468,'De la BASE'!F468+0.001)</f>
        <v>4.456125</v>
      </c>
      <c r="G472" s="15">
        <v>29068</v>
      </c>
    </row>
    <row r="473" spans="1:7" ht="12.75">
      <c r="A473" s="30" t="str">
        <f>'De la BASE'!A469</f>
        <v>434</v>
      </c>
      <c r="B473" s="30">
        <f>'De la BASE'!B469</f>
        <v>12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0.38881677352</v>
      </c>
      <c r="F473" s="9">
        <f>IF('De la BASE'!F469&gt;0,'De la BASE'!F469,'De la BASE'!F469+0.001)</f>
        <v>5.77955049301</v>
      </c>
      <c r="G473" s="15">
        <v>29099</v>
      </c>
    </row>
    <row r="474" spans="1:7" ht="12.75">
      <c r="A474" s="30" t="str">
        <f>'De la BASE'!A470</f>
        <v>434</v>
      </c>
      <c r="B474" s="30">
        <f>'De la BASE'!B470</f>
        <v>12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0.33235604413</v>
      </c>
      <c r="F474" s="9">
        <f>IF('De la BASE'!F470&gt;0,'De la BASE'!F470,'De la BASE'!F470+0.001)</f>
        <v>11.298933207980001</v>
      </c>
      <c r="G474" s="15">
        <v>29129</v>
      </c>
    </row>
    <row r="475" spans="1:7" ht="12.75">
      <c r="A475" s="30" t="str">
        <f>'De la BASE'!A471</f>
        <v>434</v>
      </c>
      <c r="B475" s="30">
        <f>'De la BASE'!B471</f>
        <v>12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0.9622991271</v>
      </c>
      <c r="F475" s="9">
        <f>IF('De la BASE'!F471&gt;0,'De la BASE'!F471,'De la BASE'!F471+0.001)</f>
        <v>17.2230160726</v>
      </c>
      <c r="G475" s="15">
        <v>29160</v>
      </c>
    </row>
    <row r="476" spans="1:7" ht="12.75">
      <c r="A476" s="30" t="str">
        <f>'De la BASE'!A472</f>
        <v>434</v>
      </c>
      <c r="B476" s="30">
        <f>'De la BASE'!B472</f>
        <v>12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0.4485434564</v>
      </c>
      <c r="F476" s="9">
        <f>IF('De la BASE'!F472&gt;0,'De la BASE'!F472,'De la BASE'!F472+0.001)</f>
        <v>11.013061142849999</v>
      </c>
      <c r="G476" s="15">
        <v>29190</v>
      </c>
    </row>
    <row r="477" spans="1:7" ht="12.75">
      <c r="A477" s="30" t="str">
        <f>'De la BASE'!A473</f>
        <v>434</v>
      </c>
      <c r="B477" s="30">
        <f>'De la BASE'!B473</f>
        <v>12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0.830280825</v>
      </c>
      <c r="F477" s="9">
        <f>IF('De la BASE'!F473&gt;0,'De la BASE'!F473,'De la BASE'!F473+0.001)</f>
        <v>13.684371195</v>
      </c>
      <c r="G477" s="15">
        <v>29221</v>
      </c>
    </row>
    <row r="478" spans="1:7" ht="12.75">
      <c r="A478" s="30" t="str">
        <f>'De la BASE'!A474</f>
        <v>434</v>
      </c>
      <c r="B478" s="30">
        <f>'De la BASE'!B474</f>
        <v>12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0.61816567076</v>
      </c>
      <c r="F478" s="9">
        <f>IF('De la BASE'!F474&gt;0,'De la BASE'!F474,'De la BASE'!F474+0.001)</f>
        <v>10.291589412499999</v>
      </c>
      <c r="G478" s="15">
        <v>29252</v>
      </c>
    </row>
    <row r="479" spans="1:7" ht="12.75">
      <c r="A479" s="30" t="str">
        <f>'De la BASE'!A475</f>
        <v>434</v>
      </c>
      <c r="B479" s="30">
        <f>'De la BASE'!B475</f>
        <v>12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0.85784712552</v>
      </c>
      <c r="F479" s="9">
        <f>IF('De la BASE'!F475&gt;0,'De la BASE'!F475,'De la BASE'!F475+0.001)</f>
        <v>16.658528495760002</v>
      </c>
      <c r="G479" s="15">
        <v>29281</v>
      </c>
    </row>
    <row r="480" spans="1:7" ht="12.75">
      <c r="A480" s="30" t="str">
        <f>'De la BASE'!A476</f>
        <v>434</v>
      </c>
      <c r="B480" s="30">
        <f>'De la BASE'!B476</f>
        <v>12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1.41744986328</v>
      </c>
      <c r="F480" s="9">
        <f>IF('De la BASE'!F476&gt;0,'De la BASE'!F476,'De la BASE'!F476+0.001)</f>
        <v>19.57362266849</v>
      </c>
      <c r="G480" s="15">
        <v>29312</v>
      </c>
    </row>
    <row r="481" spans="1:7" ht="12.75">
      <c r="A481" s="30" t="str">
        <f>'De la BASE'!A477</f>
        <v>434</v>
      </c>
      <c r="B481" s="30">
        <f>'De la BASE'!B477</f>
        <v>12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1.28513758408</v>
      </c>
      <c r="F481" s="9">
        <f>IF('De la BASE'!F477&gt;0,'De la BASE'!F477,'De la BASE'!F477+0.001)</f>
        <v>23.97218379864</v>
      </c>
      <c r="G481" s="15">
        <v>29342</v>
      </c>
    </row>
    <row r="482" spans="1:7" ht="12.75">
      <c r="A482" s="30" t="str">
        <f>'De la BASE'!A478</f>
        <v>434</v>
      </c>
      <c r="B482" s="30">
        <f>'De la BASE'!B478</f>
        <v>12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0.933432562</v>
      </c>
      <c r="F482" s="9">
        <f>IF('De la BASE'!F478&gt;0,'De la BASE'!F478,'De la BASE'!F478+0.001)</f>
        <v>10.676491414</v>
      </c>
      <c r="G482" s="15">
        <v>29373</v>
      </c>
    </row>
    <row r="483" spans="1:7" ht="12.75">
      <c r="A483" s="30" t="str">
        <f>'De la BASE'!A479</f>
        <v>434</v>
      </c>
      <c r="B483" s="30">
        <f>'De la BASE'!B479</f>
        <v>12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0.51684421436</v>
      </c>
      <c r="F483" s="9">
        <f>IF('De la BASE'!F479&gt;0,'De la BASE'!F479,'De la BASE'!F479+0.001)</f>
        <v>4.319257779439999</v>
      </c>
      <c r="G483" s="15">
        <v>29403</v>
      </c>
    </row>
    <row r="484" spans="1:7" ht="12.75">
      <c r="A484" s="30" t="str">
        <f>'De la BASE'!A480</f>
        <v>434</v>
      </c>
      <c r="B484" s="30">
        <f>'De la BASE'!B480</f>
        <v>12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0.30072547518</v>
      </c>
      <c r="F484" s="9">
        <f>IF('De la BASE'!F480&gt;0,'De la BASE'!F480,'De la BASE'!F480+0.001)</f>
        <v>2.96633635961</v>
      </c>
      <c r="G484" s="15">
        <v>29434</v>
      </c>
    </row>
    <row r="485" spans="1:7" ht="12.75">
      <c r="A485" s="30" t="str">
        <f>'De la BASE'!A481</f>
        <v>434</v>
      </c>
      <c r="B485" s="30">
        <f>'De la BASE'!B481</f>
        <v>12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0.5227718671</v>
      </c>
      <c r="F485" s="9">
        <f>IF('De la BASE'!F481&gt;0,'De la BASE'!F481,'De la BASE'!F481+0.001)</f>
        <v>3.89924941134</v>
      </c>
      <c r="G485" s="15">
        <v>29465</v>
      </c>
    </row>
    <row r="486" spans="1:7" ht="12.75">
      <c r="A486" s="30" t="str">
        <f>'De la BASE'!A482</f>
        <v>434</v>
      </c>
      <c r="B486" s="30">
        <f>'De la BASE'!B482</f>
        <v>12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0.4853522037</v>
      </c>
      <c r="F486" s="9">
        <f>IF('De la BASE'!F482&gt;0,'De la BASE'!F482,'De la BASE'!F482+0.001)</f>
        <v>9.061794432600001</v>
      </c>
      <c r="G486" s="15">
        <v>29495</v>
      </c>
    </row>
    <row r="487" spans="1:7" ht="12.75">
      <c r="A487" s="30" t="str">
        <f>'De la BASE'!A483</f>
        <v>434</v>
      </c>
      <c r="B487" s="30">
        <f>'De la BASE'!B483</f>
        <v>12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0.53393852048</v>
      </c>
      <c r="F487" s="9">
        <f>IF('De la BASE'!F483&gt;0,'De la BASE'!F483,'De la BASE'!F483+0.001)</f>
        <v>8.36691022124</v>
      </c>
      <c r="G487" s="15">
        <v>29526</v>
      </c>
    </row>
    <row r="488" spans="1:7" ht="12.75">
      <c r="A488" s="30" t="str">
        <f>'De la BASE'!A484</f>
        <v>434</v>
      </c>
      <c r="B488" s="30">
        <f>'De la BASE'!B484</f>
        <v>12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0.26493905859</v>
      </c>
      <c r="F488" s="9">
        <f>IF('De la BASE'!F484&gt;0,'De la BASE'!F484,'De la BASE'!F484+0.001)</f>
        <v>5.7089379009300005</v>
      </c>
      <c r="G488" s="15">
        <v>29556</v>
      </c>
    </row>
    <row r="489" spans="1:7" ht="12.75">
      <c r="A489" s="30" t="str">
        <f>'De la BASE'!A485</f>
        <v>434</v>
      </c>
      <c r="B489" s="30">
        <f>'De la BASE'!B485</f>
        <v>12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0.61872040192</v>
      </c>
      <c r="F489" s="9">
        <f>IF('De la BASE'!F485&gt;0,'De la BASE'!F485,'De la BASE'!F485+0.001)</f>
        <v>6.030992439680001</v>
      </c>
      <c r="G489" s="15">
        <v>29587</v>
      </c>
    </row>
    <row r="490" spans="1:7" ht="12.75">
      <c r="A490" s="30" t="str">
        <f>'De la BASE'!A486</f>
        <v>434</v>
      </c>
      <c r="B490" s="30">
        <f>'De la BASE'!B486</f>
        <v>12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0.253802171</v>
      </c>
      <c r="F490" s="9">
        <f>IF('De la BASE'!F486&gt;0,'De la BASE'!F486,'De la BASE'!F486+0.001)</f>
        <v>4.5802744364</v>
      </c>
      <c r="G490" s="15">
        <v>29618</v>
      </c>
    </row>
    <row r="491" spans="1:7" ht="12.75">
      <c r="A491" s="30" t="str">
        <f>'De la BASE'!A487</f>
        <v>434</v>
      </c>
      <c r="B491" s="30">
        <f>'De la BASE'!B487</f>
        <v>12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0.25391457598</v>
      </c>
      <c r="F491" s="9">
        <f>IF('De la BASE'!F487&gt;0,'De la BASE'!F487,'De la BASE'!F487+0.001)</f>
        <v>8.57019931985</v>
      </c>
      <c r="G491" s="15">
        <v>29646</v>
      </c>
    </row>
    <row r="492" spans="1:7" ht="12.75">
      <c r="A492" s="30" t="str">
        <f>'De la BASE'!A488</f>
        <v>434</v>
      </c>
      <c r="B492" s="30">
        <f>'De la BASE'!B488</f>
        <v>12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0.4251097053</v>
      </c>
      <c r="F492" s="9">
        <f>IF('De la BASE'!F488&gt;0,'De la BASE'!F488,'De la BASE'!F488+0.001)</f>
        <v>12.986153702760001</v>
      </c>
      <c r="G492" s="15">
        <v>29677</v>
      </c>
    </row>
    <row r="493" spans="1:7" ht="12.75">
      <c r="A493" s="30" t="str">
        <f>'De la BASE'!A489</f>
        <v>434</v>
      </c>
      <c r="B493" s="30">
        <f>'De la BASE'!B489</f>
        <v>12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0.54774340114</v>
      </c>
      <c r="F493" s="9">
        <f>IF('De la BASE'!F489&gt;0,'De la BASE'!F489,'De la BASE'!F489+0.001)</f>
        <v>15.297008499499999</v>
      </c>
      <c r="G493" s="15">
        <v>29707</v>
      </c>
    </row>
    <row r="494" spans="1:7" ht="12.75">
      <c r="A494" s="30" t="str">
        <f>'De la BASE'!A490</f>
        <v>434</v>
      </c>
      <c r="B494" s="30">
        <f>'De la BASE'!B490</f>
        <v>12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0.38526611502</v>
      </c>
      <c r="F494" s="9">
        <f>IF('De la BASE'!F490&gt;0,'De la BASE'!F490,'De la BASE'!F490+0.001)</f>
        <v>6.659401257929999</v>
      </c>
      <c r="G494" s="15">
        <v>29738</v>
      </c>
    </row>
    <row r="495" spans="1:7" ht="12.75">
      <c r="A495" s="30" t="str">
        <f>'De la BASE'!A491</f>
        <v>434</v>
      </c>
      <c r="B495" s="30">
        <f>'De la BASE'!B491</f>
        <v>12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0.34758237353</v>
      </c>
      <c r="F495" s="9">
        <f>IF('De la BASE'!F491&gt;0,'De la BASE'!F491,'De la BASE'!F491+0.001)</f>
        <v>4.1021278277</v>
      </c>
      <c r="G495" s="15">
        <v>29768</v>
      </c>
    </row>
    <row r="496" spans="1:7" ht="12.75">
      <c r="A496" s="30" t="str">
        <f>'De la BASE'!A492</f>
        <v>434</v>
      </c>
      <c r="B496" s="30">
        <f>'De la BASE'!B492</f>
        <v>12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0.22397394204</v>
      </c>
      <c r="F496" s="9">
        <f>IF('De la BASE'!F492&gt;0,'De la BASE'!F492,'De la BASE'!F492+0.001)</f>
        <v>3.8025798068</v>
      </c>
      <c r="G496" s="15">
        <v>29799</v>
      </c>
    </row>
    <row r="497" spans="1:7" ht="12.75">
      <c r="A497" s="30" t="str">
        <f>'De la BASE'!A493</f>
        <v>434</v>
      </c>
      <c r="B497" s="30">
        <f>'De la BASE'!B493</f>
        <v>12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0.3158236652</v>
      </c>
      <c r="F497" s="9">
        <f>IF('De la BASE'!F493&gt;0,'De la BASE'!F493,'De la BASE'!F493+0.001)</f>
        <v>6.6149652013599995</v>
      </c>
      <c r="G497" s="15">
        <v>29830</v>
      </c>
    </row>
    <row r="498" spans="1:7" ht="12.75">
      <c r="A498" s="30" t="str">
        <f>'De la BASE'!A494</f>
        <v>434</v>
      </c>
      <c r="B498" s="30">
        <f>'De la BASE'!B494</f>
        <v>12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0.49907931948</v>
      </c>
      <c r="F498" s="9">
        <f>IF('De la BASE'!F494&gt;0,'De la BASE'!F494,'De la BASE'!F494+0.001)</f>
        <v>4.82213880666</v>
      </c>
      <c r="G498" s="15">
        <v>29860</v>
      </c>
    </row>
    <row r="499" spans="1:7" ht="12.75">
      <c r="A499" s="30" t="str">
        <f>'De la BASE'!A495</f>
        <v>434</v>
      </c>
      <c r="B499" s="30">
        <f>'De la BASE'!B495</f>
        <v>12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0.80469519917</v>
      </c>
      <c r="F499" s="9">
        <f>IF('De la BASE'!F495&gt;0,'De la BASE'!F495,'De la BASE'!F495+0.001)</f>
        <v>4.563942924189999</v>
      </c>
      <c r="G499" s="15">
        <v>29891</v>
      </c>
    </row>
    <row r="500" spans="1:7" ht="12.75">
      <c r="A500" s="30" t="str">
        <f>'De la BASE'!A496</f>
        <v>434</v>
      </c>
      <c r="B500" s="30">
        <f>'De la BASE'!B496</f>
        <v>12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0.27980182816</v>
      </c>
      <c r="F500" s="9">
        <f>IF('De la BASE'!F496&gt;0,'De la BASE'!F496,'De la BASE'!F496+0.001)</f>
        <v>8.19388882573</v>
      </c>
      <c r="G500" s="15">
        <v>29921</v>
      </c>
    </row>
    <row r="501" spans="1:7" ht="12.75">
      <c r="A501" s="30" t="str">
        <f>'De la BASE'!A497</f>
        <v>434</v>
      </c>
      <c r="B501" s="30">
        <f>'De la BASE'!B497</f>
        <v>12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0.97407263499</v>
      </c>
      <c r="F501" s="9">
        <f>IF('De la BASE'!F497&gt;0,'De la BASE'!F497,'De la BASE'!F497+0.001)</f>
        <v>7.41323681007</v>
      </c>
      <c r="G501" s="15">
        <v>29952</v>
      </c>
    </row>
    <row r="502" spans="1:7" ht="12.75">
      <c r="A502" s="30" t="str">
        <f>'De la BASE'!A498</f>
        <v>434</v>
      </c>
      <c r="B502" s="30">
        <f>'De la BASE'!B498</f>
        <v>12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0.50215356485</v>
      </c>
      <c r="F502" s="9">
        <f>IF('De la BASE'!F498&gt;0,'De la BASE'!F498,'De la BASE'!F498+0.001)</f>
        <v>5.77060452227</v>
      </c>
      <c r="G502" s="15">
        <v>29983</v>
      </c>
    </row>
    <row r="503" spans="1:7" ht="12.75">
      <c r="A503" s="30" t="str">
        <f>'De la BASE'!A499</f>
        <v>434</v>
      </c>
      <c r="B503" s="30">
        <f>'De la BASE'!B499</f>
        <v>12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1.11616696892</v>
      </c>
      <c r="F503" s="9">
        <f>IF('De la BASE'!F499&gt;0,'De la BASE'!F499,'De la BASE'!F499+0.001)</f>
        <v>7.552558351120001</v>
      </c>
      <c r="G503" s="15">
        <v>30011</v>
      </c>
    </row>
    <row r="504" spans="1:7" ht="12.75">
      <c r="A504" s="30" t="str">
        <f>'De la BASE'!A500</f>
        <v>434</v>
      </c>
      <c r="B504" s="30">
        <f>'De la BASE'!B500</f>
        <v>12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0.67932485312</v>
      </c>
      <c r="F504" s="9">
        <f>IF('De la BASE'!F500&gt;0,'De la BASE'!F500,'De la BASE'!F500+0.001)</f>
        <v>7.55690334058</v>
      </c>
      <c r="G504" s="15">
        <v>30042</v>
      </c>
    </row>
    <row r="505" spans="1:7" ht="12.75">
      <c r="A505" s="30" t="str">
        <f>'De la BASE'!A501</f>
        <v>434</v>
      </c>
      <c r="B505" s="30">
        <f>'De la BASE'!B501</f>
        <v>12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0.22689597944</v>
      </c>
      <c r="F505" s="9">
        <f>IF('De la BASE'!F501&gt;0,'De la BASE'!F501,'De la BASE'!F501+0.001)</f>
        <v>6.74187332364</v>
      </c>
      <c r="G505" s="15">
        <v>30072</v>
      </c>
    </row>
    <row r="506" spans="1:7" ht="12.75">
      <c r="A506" s="30" t="str">
        <f>'De la BASE'!A502</f>
        <v>434</v>
      </c>
      <c r="B506" s="30">
        <f>'De la BASE'!B502</f>
        <v>12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0.42178836623</v>
      </c>
      <c r="F506" s="9">
        <f>IF('De la BASE'!F502&gt;0,'De la BASE'!F502,'De la BASE'!F502+0.001)</f>
        <v>7.35652472627</v>
      </c>
      <c r="G506" s="15">
        <v>30103</v>
      </c>
    </row>
    <row r="507" spans="1:7" ht="12.75">
      <c r="A507" s="30" t="str">
        <f>'De la BASE'!A503</f>
        <v>434</v>
      </c>
      <c r="B507" s="30">
        <f>'De la BASE'!B503</f>
        <v>12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0.80076263232</v>
      </c>
      <c r="F507" s="9">
        <f>IF('De la BASE'!F503&gt;0,'De la BASE'!F503,'De la BASE'!F503+0.001)</f>
        <v>6.65593900608</v>
      </c>
      <c r="G507" s="15">
        <v>30133</v>
      </c>
    </row>
    <row r="508" spans="1:7" ht="12.75">
      <c r="A508" s="30" t="str">
        <f>'De la BASE'!A504</f>
        <v>434</v>
      </c>
      <c r="B508" s="30">
        <f>'De la BASE'!B504</f>
        <v>12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0.9070608729</v>
      </c>
      <c r="F508" s="9">
        <f>IF('De la BASE'!F504&gt;0,'De la BASE'!F504,'De la BASE'!F504+0.001)</f>
        <v>7.5988579734599995</v>
      </c>
      <c r="G508" s="15">
        <v>30164</v>
      </c>
    </row>
    <row r="509" spans="1:7" ht="12.75">
      <c r="A509" s="30" t="str">
        <f>'De la BASE'!A505</f>
        <v>434</v>
      </c>
      <c r="B509" s="30">
        <f>'De la BASE'!B505</f>
        <v>12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0.5549825801</v>
      </c>
      <c r="F509" s="9">
        <f>IF('De la BASE'!F505&gt;0,'De la BASE'!F505,'De la BASE'!F505+0.001)</f>
        <v>9.00585365655</v>
      </c>
      <c r="G509" s="15">
        <v>30195</v>
      </c>
    </row>
    <row r="510" spans="1:7" ht="12.75">
      <c r="A510" s="30" t="str">
        <f>'De la BASE'!A506</f>
        <v>434</v>
      </c>
      <c r="B510" s="30">
        <f>'De la BASE'!B506</f>
        <v>12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0.20201896064</v>
      </c>
      <c r="F510" s="9">
        <f>IF('De la BASE'!F506&gt;0,'De la BASE'!F506,'De la BASE'!F506+0.001)</f>
        <v>4.4639303072</v>
      </c>
      <c r="G510" s="15">
        <v>30225</v>
      </c>
    </row>
    <row r="511" spans="1:7" ht="12.75">
      <c r="A511" s="30" t="str">
        <f>'De la BASE'!A507</f>
        <v>434</v>
      </c>
      <c r="B511" s="30">
        <f>'De la BASE'!B507</f>
        <v>12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0.1192818285</v>
      </c>
      <c r="F511" s="9">
        <f>IF('De la BASE'!F507&gt;0,'De la BASE'!F507,'De la BASE'!F507+0.001)</f>
        <v>7.82053319331</v>
      </c>
      <c r="G511" s="15">
        <v>30256</v>
      </c>
    </row>
    <row r="512" spans="1:7" ht="12.75">
      <c r="A512" s="30" t="str">
        <f>'De la BASE'!A508</f>
        <v>434</v>
      </c>
      <c r="B512" s="30">
        <f>'De la BASE'!B508</f>
        <v>12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0.29000442596</v>
      </c>
      <c r="F512" s="9">
        <f>IF('De la BASE'!F508&gt;0,'De la BASE'!F508,'De la BASE'!F508+0.001)</f>
        <v>9.53632616092</v>
      </c>
      <c r="G512" s="15">
        <v>30286</v>
      </c>
    </row>
    <row r="513" spans="1:7" ht="12.75">
      <c r="A513" s="30" t="str">
        <f>'De la BASE'!A509</f>
        <v>434</v>
      </c>
      <c r="B513" s="30">
        <f>'De la BASE'!B509</f>
        <v>12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1.07753846112</v>
      </c>
      <c r="F513" s="9">
        <f>IF('De la BASE'!F509&gt;0,'De la BASE'!F509,'De la BASE'!F509+0.001)</f>
        <v>8.076307694399999</v>
      </c>
      <c r="G513" s="15">
        <v>30317</v>
      </c>
    </row>
    <row r="514" spans="1:7" ht="12.75">
      <c r="A514" s="30" t="str">
        <f>'De la BASE'!A510</f>
        <v>434</v>
      </c>
      <c r="B514" s="30">
        <f>'De la BASE'!B510</f>
        <v>12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0.3859064688</v>
      </c>
      <c r="F514" s="9">
        <f>IF('De la BASE'!F510&gt;0,'De la BASE'!F510,'De la BASE'!F510+0.001)</f>
        <v>4.7677129968</v>
      </c>
      <c r="G514" s="15">
        <v>30348</v>
      </c>
    </row>
    <row r="515" spans="1:7" ht="12.75">
      <c r="A515" s="30" t="str">
        <f>'De la BASE'!A511</f>
        <v>434</v>
      </c>
      <c r="B515" s="30">
        <f>'De la BASE'!B511</f>
        <v>12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0.62014129583</v>
      </c>
      <c r="F515" s="9">
        <f>IF('De la BASE'!F511&gt;0,'De la BASE'!F511,'De la BASE'!F511+0.001)</f>
        <v>5.84167730323</v>
      </c>
      <c r="G515" s="15">
        <v>30376</v>
      </c>
    </row>
    <row r="516" spans="1:7" ht="12.75">
      <c r="A516" s="30" t="str">
        <f>'De la BASE'!A512</f>
        <v>434</v>
      </c>
      <c r="B516" s="30">
        <f>'De la BASE'!B512</f>
        <v>12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0.22734044331</v>
      </c>
      <c r="F516" s="9">
        <f>IF('De la BASE'!F512&gt;0,'De la BASE'!F512,'De la BASE'!F512+0.001)</f>
        <v>9.30997853841</v>
      </c>
      <c r="G516" s="15">
        <v>30407</v>
      </c>
    </row>
    <row r="517" spans="1:7" ht="12.75">
      <c r="A517" s="30" t="str">
        <f>'De la BASE'!A513</f>
        <v>434</v>
      </c>
      <c r="B517" s="30">
        <f>'De la BASE'!B513</f>
        <v>12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0.57565001351</v>
      </c>
      <c r="F517" s="9">
        <f>IF('De la BASE'!F513&gt;0,'De la BASE'!F513,'De la BASE'!F513+0.001)</f>
        <v>13.94410532934</v>
      </c>
      <c r="G517" s="15">
        <v>30437</v>
      </c>
    </row>
    <row r="518" spans="1:7" ht="12.75">
      <c r="A518" s="30" t="str">
        <f>'De la BASE'!A514</f>
        <v>434</v>
      </c>
      <c r="B518" s="30">
        <f>'De la BASE'!B514</f>
        <v>12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0.37837081246</v>
      </c>
      <c r="F518" s="9">
        <f>IF('De la BASE'!F514&gt;0,'De la BASE'!F514,'De la BASE'!F514+0.001)</f>
        <v>6.80050335413</v>
      </c>
      <c r="G518" s="15">
        <v>30468</v>
      </c>
    </row>
    <row r="519" spans="1:7" ht="12.75">
      <c r="A519" s="30" t="str">
        <f>'De la BASE'!A515</f>
        <v>434</v>
      </c>
      <c r="B519" s="30">
        <f>'De la BASE'!B515</f>
        <v>12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0.40451171141</v>
      </c>
      <c r="F519" s="9">
        <f>IF('De la BASE'!F515&gt;0,'De la BASE'!F515,'De la BASE'!F515+0.001)</f>
        <v>5.058298451820001</v>
      </c>
      <c r="G519" s="15">
        <v>30498</v>
      </c>
    </row>
    <row r="520" spans="1:7" ht="12.75">
      <c r="A520" s="30" t="str">
        <f>'De la BASE'!A516</f>
        <v>434</v>
      </c>
      <c r="B520" s="30">
        <f>'De la BASE'!B516</f>
        <v>12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0.30190476384</v>
      </c>
      <c r="F520" s="9">
        <f>IF('De la BASE'!F516&gt;0,'De la BASE'!F516,'De la BASE'!F516+0.001)</f>
        <v>4.11619047498</v>
      </c>
      <c r="G520" s="15">
        <v>30529</v>
      </c>
    </row>
    <row r="521" spans="1:7" ht="12.75">
      <c r="A521" s="30" t="str">
        <f>'De la BASE'!A517</f>
        <v>434</v>
      </c>
      <c r="B521" s="30">
        <f>'De la BASE'!B517</f>
        <v>12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0.68685972273</v>
      </c>
      <c r="F521" s="9">
        <f>IF('De la BASE'!F517&gt;0,'De la BASE'!F517,'De la BASE'!F517+0.001)</f>
        <v>4.716774708659999</v>
      </c>
      <c r="G521" s="15">
        <v>30560</v>
      </c>
    </row>
    <row r="522" spans="1:7" ht="12.75">
      <c r="A522" s="30" t="str">
        <f>'De la BASE'!A518</f>
        <v>434</v>
      </c>
      <c r="B522" s="30">
        <f>'De la BASE'!B518</f>
        <v>12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0.90081448184</v>
      </c>
      <c r="F522" s="9">
        <f>IF('De la BASE'!F518&gt;0,'De la BASE'!F518,'De la BASE'!F518+0.001)</f>
        <v>6.2485067822400016</v>
      </c>
      <c r="G522" s="15">
        <v>30590</v>
      </c>
    </row>
    <row r="523" spans="1:7" ht="12.75">
      <c r="A523" s="30" t="str">
        <f>'De la BASE'!A519</f>
        <v>434</v>
      </c>
      <c r="B523" s="30">
        <f>'De la BASE'!B519</f>
        <v>12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0.1398811388</v>
      </c>
      <c r="F523" s="9">
        <f>IF('De la BASE'!F519&gt;0,'De la BASE'!F519,'De la BASE'!F519+0.001)</f>
        <v>5.1886143244000005</v>
      </c>
      <c r="G523" s="15">
        <v>30621</v>
      </c>
    </row>
    <row r="524" spans="1:7" ht="12.75">
      <c r="A524" s="30" t="str">
        <f>'De la BASE'!A520</f>
        <v>434</v>
      </c>
      <c r="B524" s="30">
        <f>'De la BASE'!B520</f>
        <v>12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0.18980188424</v>
      </c>
      <c r="F524" s="9">
        <f>IF('De la BASE'!F520&gt;0,'De la BASE'!F520,'De la BASE'!F520+0.001)</f>
        <v>4.912682310119999</v>
      </c>
      <c r="G524" s="15">
        <v>30651</v>
      </c>
    </row>
    <row r="525" spans="1:7" ht="12.75">
      <c r="A525" s="30" t="str">
        <f>'De la BASE'!A521</f>
        <v>434</v>
      </c>
      <c r="B525" s="30">
        <f>'De la BASE'!B521</f>
        <v>12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0.59650729632</v>
      </c>
      <c r="F525" s="9">
        <f>IF('De la BASE'!F521&gt;0,'De la BASE'!F521,'De la BASE'!F521+0.001)</f>
        <v>8.91890360595</v>
      </c>
      <c r="G525" s="15">
        <v>30682</v>
      </c>
    </row>
    <row r="526" spans="1:7" ht="12.75">
      <c r="A526" s="30" t="str">
        <f>'De la BASE'!A522</f>
        <v>434</v>
      </c>
      <c r="B526" s="30">
        <f>'De la BASE'!B522</f>
        <v>12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1.084308113</v>
      </c>
      <c r="F526" s="9">
        <f>IF('De la BASE'!F522&gt;0,'De la BASE'!F522,'De la BASE'!F522+0.001)</f>
        <v>7.9643967186</v>
      </c>
      <c r="G526" s="15">
        <v>30713</v>
      </c>
    </row>
    <row r="527" spans="1:7" ht="12.75">
      <c r="A527" s="30" t="str">
        <f>'De la BASE'!A523</f>
        <v>434</v>
      </c>
      <c r="B527" s="30">
        <f>'De la BASE'!B523</f>
        <v>12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0.73674284866</v>
      </c>
      <c r="F527" s="9">
        <f>IF('De la BASE'!F523&gt;0,'De la BASE'!F523,'De la BASE'!F523+0.001)</f>
        <v>11.766568368099998</v>
      </c>
      <c r="G527" s="15">
        <v>30742</v>
      </c>
    </row>
    <row r="528" spans="1:7" ht="12.75">
      <c r="A528" s="30" t="str">
        <f>'De la BASE'!A524</f>
        <v>434</v>
      </c>
      <c r="B528" s="30">
        <f>'De la BASE'!B524</f>
        <v>12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1.39611896944</v>
      </c>
      <c r="F528" s="9">
        <f>IF('De la BASE'!F524&gt;0,'De la BASE'!F524,'De la BASE'!F524+0.001)</f>
        <v>19.130002745880002</v>
      </c>
      <c r="G528" s="15">
        <v>30773</v>
      </c>
    </row>
    <row r="529" spans="1:7" ht="12.75">
      <c r="A529" s="30" t="str">
        <f>'De la BASE'!A525</f>
        <v>434</v>
      </c>
      <c r="B529" s="30">
        <f>'De la BASE'!B525</f>
        <v>12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1.67234548194</v>
      </c>
      <c r="F529" s="9">
        <f>IF('De la BASE'!F525&gt;0,'De la BASE'!F525,'De la BASE'!F525+0.001)</f>
        <v>21.35349117902</v>
      </c>
      <c r="G529" s="15">
        <v>30803</v>
      </c>
    </row>
    <row r="530" spans="1:7" ht="12.75">
      <c r="A530" s="30" t="str">
        <f>'De la BASE'!A526</f>
        <v>434</v>
      </c>
      <c r="B530" s="30">
        <f>'De la BASE'!B526</f>
        <v>12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1.52698019562</v>
      </c>
      <c r="F530" s="9">
        <f>IF('De la BASE'!F526&gt;0,'De la BASE'!F526,'De la BASE'!F526+0.001)</f>
        <v>14.069677441710002</v>
      </c>
      <c r="G530" s="15">
        <v>30834</v>
      </c>
    </row>
    <row r="531" spans="1:7" ht="12.75">
      <c r="A531" s="30" t="str">
        <f>'De la BASE'!A527</f>
        <v>434</v>
      </c>
      <c r="B531" s="30">
        <f>'De la BASE'!B527</f>
        <v>12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0.6763316336</v>
      </c>
      <c r="F531" s="9">
        <f>IF('De la BASE'!F527&gt;0,'De la BASE'!F527,'De la BASE'!F527+0.001)</f>
        <v>4.846892085</v>
      </c>
      <c r="G531" s="15">
        <v>30864</v>
      </c>
    </row>
    <row r="532" spans="1:7" ht="12.75">
      <c r="A532" s="30" t="str">
        <f>'De la BASE'!A528</f>
        <v>434</v>
      </c>
      <c r="B532" s="30">
        <f>'De la BASE'!B528</f>
        <v>12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0.61998864795</v>
      </c>
      <c r="F532" s="9">
        <f>IF('De la BASE'!F528&gt;0,'De la BASE'!F528,'De la BASE'!F528+0.001)</f>
        <v>4.36137343929</v>
      </c>
      <c r="G532" s="15">
        <v>30895</v>
      </c>
    </row>
    <row r="533" spans="1:7" ht="12.75">
      <c r="A533" s="30" t="str">
        <f>'De la BASE'!A529</f>
        <v>434</v>
      </c>
      <c r="B533" s="30">
        <f>'De la BASE'!B529</f>
        <v>12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0.54905964369</v>
      </c>
      <c r="F533" s="9">
        <f>IF('De la BASE'!F529&gt;0,'De la BASE'!F529,'De la BASE'!F529+0.001)</f>
        <v>3.8867087548800003</v>
      </c>
      <c r="G533" s="15">
        <v>30926</v>
      </c>
    </row>
    <row r="534" spans="1:7" ht="12.75">
      <c r="A534" s="30" t="str">
        <f>'De la BASE'!A530</f>
        <v>434</v>
      </c>
      <c r="B534" s="30">
        <f>'De la BASE'!B530</f>
        <v>12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0.30335415096</v>
      </c>
      <c r="F534" s="9">
        <f>IF('De la BASE'!F530&gt;0,'De la BASE'!F530,'De la BASE'!F530+0.001)</f>
        <v>5.855521854000001</v>
      </c>
      <c r="G534" s="15">
        <v>30956</v>
      </c>
    </row>
    <row r="535" spans="1:7" ht="12.75">
      <c r="A535" s="30" t="str">
        <f>'De la BASE'!A531</f>
        <v>434</v>
      </c>
      <c r="B535" s="30">
        <f>'De la BASE'!B531</f>
        <v>12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0.29954161224</v>
      </c>
      <c r="F535" s="9">
        <f>IF('De la BASE'!F531&gt;0,'De la BASE'!F531,'De la BASE'!F531+0.001)</f>
        <v>12.80111214684</v>
      </c>
      <c r="G535" s="15">
        <v>30987</v>
      </c>
    </row>
    <row r="536" spans="1:7" ht="12.75">
      <c r="A536" s="30" t="str">
        <f>'De la BASE'!A532</f>
        <v>434</v>
      </c>
      <c r="B536" s="30">
        <f>'De la BASE'!B532</f>
        <v>12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1.24888792745</v>
      </c>
      <c r="F536" s="9">
        <f>IF('De la BASE'!F532&gt;0,'De la BASE'!F532,'De la BASE'!F532+0.001)</f>
        <v>12.69147663476</v>
      </c>
      <c r="G536" s="15">
        <v>31017</v>
      </c>
    </row>
    <row r="537" spans="1:7" ht="12.75">
      <c r="A537" s="30" t="str">
        <f>'De la BASE'!A533</f>
        <v>434</v>
      </c>
      <c r="B537" s="30">
        <f>'De la BASE'!B533</f>
        <v>12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1.2771654324</v>
      </c>
      <c r="F537" s="9">
        <f>IF('De la BASE'!F533&gt;0,'De la BASE'!F533,'De la BASE'!F533+0.001)</f>
        <v>14.188364304399999</v>
      </c>
      <c r="G537" s="15">
        <v>31048</v>
      </c>
    </row>
    <row r="538" spans="1:7" ht="12.75">
      <c r="A538" s="30" t="str">
        <f>'De la BASE'!A534</f>
        <v>434</v>
      </c>
      <c r="B538" s="30">
        <f>'De la BASE'!B534</f>
        <v>12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1.25691726531</v>
      </c>
      <c r="F538" s="9">
        <f>IF('De la BASE'!F534&gt;0,'De la BASE'!F534,'De la BASE'!F534+0.001)</f>
        <v>15.149674186589998</v>
      </c>
      <c r="G538" s="15">
        <v>31079</v>
      </c>
    </row>
    <row r="539" spans="1:7" ht="12.75">
      <c r="A539" s="30" t="str">
        <f>'De la BASE'!A535</f>
        <v>434</v>
      </c>
      <c r="B539" s="30">
        <f>'De la BASE'!B535</f>
        <v>12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1.03439227866</v>
      </c>
      <c r="F539" s="9">
        <f>IF('De la BASE'!F535&gt;0,'De la BASE'!F535,'De la BASE'!F535+0.001)</f>
        <v>12.00788249544</v>
      </c>
      <c r="G539" s="15">
        <v>31107</v>
      </c>
    </row>
    <row r="540" spans="1:7" ht="12.75">
      <c r="A540" s="30" t="str">
        <f>'De la BASE'!A536</f>
        <v>434</v>
      </c>
      <c r="B540" s="30">
        <f>'De la BASE'!B536</f>
        <v>12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1.05531768335</v>
      </c>
      <c r="F540" s="9">
        <f>IF('De la BASE'!F536&gt;0,'De la BASE'!F536,'De la BASE'!F536+0.001)</f>
        <v>12.84794036365</v>
      </c>
      <c r="G540" s="15">
        <v>31138</v>
      </c>
    </row>
    <row r="541" spans="1:7" ht="12.75">
      <c r="A541" s="30" t="str">
        <f>'De la BASE'!A537</f>
        <v>434</v>
      </c>
      <c r="B541" s="30">
        <f>'De la BASE'!B537</f>
        <v>12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0.7027222986</v>
      </c>
      <c r="F541" s="9">
        <f>IF('De la BASE'!F537&gt;0,'De la BASE'!F537,'De la BASE'!F537+0.001)</f>
        <v>7.08158958066</v>
      </c>
      <c r="G541" s="15">
        <v>31168</v>
      </c>
    </row>
    <row r="542" spans="1:7" ht="12.75">
      <c r="A542" s="30" t="str">
        <f>'De la BASE'!A538</f>
        <v>434</v>
      </c>
      <c r="B542" s="30">
        <f>'De la BASE'!B538</f>
        <v>12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0.39960830656</v>
      </c>
      <c r="F542" s="9">
        <f>IF('De la BASE'!F538&gt;0,'De la BASE'!F538,'De la BASE'!F538+0.001)</f>
        <v>3.5485830477000007</v>
      </c>
      <c r="G542" s="15">
        <v>31199</v>
      </c>
    </row>
    <row r="543" spans="1:7" ht="12.75">
      <c r="A543" s="30" t="str">
        <f>'De la BASE'!A539</f>
        <v>434</v>
      </c>
      <c r="B543" s="30">
        <f>'De la BASE'!B539</f>
        <v>12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0.68460564276</v>
      </c>
      <c r="F543" s="9">
        <f>IF('De la BASE'!F539&gt;0,'De la BASE'!F539,'De la BASE'!F539+0.001)</f>
        <v>5.42636730028</v>
      </c>
      <c r="G543" s="15">
        <v>31229</v>
      </c>
    </row>
    <row r="544" spans="1:7" ht="12.75">
      <c r="A544" s="30" t="str">
        <f>'De la BASE'!A540</f>
        <v>434</v>
      </c>
      <c r="B544" s="30">
        <f>'De la BASE'!B540</f>
        <v>12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0.8162876463</v>
      </c>
      <c r="F544" s="9">
        <f>IF('De la BASE'!F540&gt;0,'De la BASE'!F540,'De la BASE'!F540+0.001)</f>
        <v>5.6351874603</v>
      </c>
      <c r="G544" s="15">
        <v>31260</v>
      </c>
    </row>
    <row r="545" spans="1:7" ht="12.75">
      <c r="A545" s="30" t="str">
        <f>'De la BASE'!A541</f>
        <v>434</v>
      </c>
      <c r="B545" s="30">
        <f>'De la BASE'!B541</f>
        <v>12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1.25248281452</v>
      </c>
      <c r="F545" s="9">
        <f>IF('De la BASE'!F541&gt;0,'De la BASE'!F541,'De la BASE'!F541+0.001)</f>
        <v>8.16065291608</v>
      </c>
      <c r="G545" s="15">
        <v>31291</v>
      </c>
    </row>
    <row r="546" spans="1:7" ht="12.75">
      <c r="A546" s="30" t="str">
        <f>'De la BASE'!A542</f>
        <v>434</v>
      </c>
      <c r="B546" s="30">
        <f>'De la BASE'!B542</f>
        <v>12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0.75437968874</v>
      </c>
      <c r="F546" s="9">
        <f>IF('De la BASE'!F542&gt;0,'De la BASE'!F542,'De la BASE'!F542+0.001)</f>
        <v>5.321015579139999</v>
      </c>
      <c r="G546" s="15">
        <v>31321</v>
      </c>
    </row>
    <row r="547" spans="1:7" ht="12.75">
      <c r="A547" s="30" t="str">
        <f>'De la BASE'!A543</f>
        <v>434</v>
      </c>
      <c r="B547" s="30">
        <f>'De la BASE'!B543</f>
        <v>12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0.11878928145</v>
      </c>
      <c r="F547" s="9">
        <f>IF('De la BASE'!F543&gt;0,'De la BASE'!F543,'De la BASE'!F543+0.001)</f>
        <v>3.13957988505</v>
      </c>
      <c r="G547" s="15">
        <v>31352</v>
      </c>
    </row>
    <row r="548" spans="1:7" ht="12.75">
      <c r="A548" s="30" t="str">
        <f>'De la BASE'!A544</f>
        <v>434</v>
      </c>
      <c r="B548" s="30">
        <f>'De la BASE'!B544</f>
        <v>12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0.16375926432</v>
      </c>
      <c r="F548" s="9">
        <f>IF('De la BASE'!F544&gt;0,'De la BASE'!F544,'De la BASE'!F544+0.001)</f>
        <v>4.7252854047</v>
      </c>
      <c r="G548" s="15">
        <v>31382</v>
      </c>
    </row>
    <row r="549" spans="1:7" ht="12.75">
      <c r="A549" s="30" t="str">
        <f>'De la BASE'!A545</f>
        <v>434</v>
      </c>
      <c r="B549" s="30">
        <f>'De la BASE'!B545</f>
        <v>12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0.37593680824</v>
      </c>
      <c r="F549" s="9">
        <f>IF('De la BASE'!F545&gt;0,'De la BASE'!F545,'De la BASE'!F545+0.001)</f>
        <v>6.826131816419999</v>
      </c>
      <c r="G549" s="15">
        <v>31413</v>
      </c>
    </row>
    <row r="550" spans="1:7" ht="12.75">
      <c r="A550" s="30" t="str">
        <f>'De la BASE'!A546</f>
        <v>434</v>
      </c>
      <c r="B550" s="30">
        <f>'De la BASE'!B546</f>
        <v>12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0.77483459196</v>
      </c>
      <c r="F550" s="9">
        <f>IF('De la BASE'!F546&gt;0,'De la BASE'!F546,'De la BASE'!F546+0.001)</f>
        <v>11.78952290604</v>
      </c>
      <c r="G550" s="15">
        <v>31444</v>
      </c>
    </row>
    <row r="551" spans="1:7" ht="12.75">
      <c r="A551" s="30" t="str">
        <f>'De la BASE'!A547</f>
        <v>434</v>
      </c>
      <c r="B551" s="30">
        <f>'De la BASE'!B547</f>
        <v>12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0.9955915145</v>
      </c>
      <c r="F551" s="9">
        <f>IF('De la BASE'!F547&gt;0,'De la BASE'!F547,'De la BASE'!F547+0.001)</f>
        <v>10.949493971279999</v>
      </c>
      <c r="G551" s="15">
        <v>31472</v>
      </c>
    </row>
    <row r="552" spans="1:7" ht="12.75">
      <c r="A552" s="30" t="str">
        <f>'De la BASE'!A548</f>
        <v>434</v>
      </c>
      <c r="B552" s="30">
        <f>'De la BASE'!B548</f>
        <v>12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0.93652564698</v>
      </c>
      <c r="F552" s="9">
        <f>IF('De la BASE'!F548&gt;0,'De la BASE'!F548,'De la BASE'!F548+0.001)</f>
        <v>13.2247168405</v>
      </c>
      <c r="G552" s="15">
        <v>31503</v>
      </c>
    </row>
    <row r="553" spans="1:7" ht="12.75">
      <c r="A553" s="30" t="str">
        <f>'De la BASE'!A549</f>
        <v>434</v>
      </c>
      <c r="B553" s="30">
        <f>'De la BASE'!B549</f>
        <v>12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0.75106212339</v>
      </c>
      <c r="F553" s="9">
        <f>IF('De la BASE'!F549&gt;0,'De la BASE'!F549,'De la BASE'!F549+0.001)</f>
        <v>12.2111243682</v>
      </c>
      <c r="G553" s="15">
        <v>31533</v>
      </c>
    </row>
    <row r="554" spans="1:7" ht="12.75">
      <c r="A554" s="30" t="str">
        <f>'De la BASE'!A550</f>
        <v>434</v>
      </c>
      <c r="B554" s="30">
        <f>'De la BASE'!B550</f>
        <v>12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0.37613256252</v>
      </c>
      <c r="F554" s="9">
        <f>IF('De la BASE'!F550&gt;0,'De la BASE'!F550,'De la BASE'!F550+0.001)</f>
        <v>4.1603931122299995</v>
      </c>
      <c r="G554" s="15">
        <v>31564</v>
      </c>
    </row>
    <row r="555" spans="1:7" ht="12.75">
      <c r="A555" s="30" t="str">
        <f>'De la BASE'!A551</f>
        <v>434</v>
      </c>
      <c r="B555" s="30">
        <f>'De la BASE'!B551</f>
        <v>12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0.54040502877</v>
      </c>
      <c r="F555" s="9">
        <f>IF('De la BASE'!F551&gt;0,'De la BASE'!F551,'De la BASE'!F551+0.001)</f>
        <v>5.147765850809999</v>
      </c>
      <c r="G555" s="15">
        <v>31594</v>
      </c>
    </row>
    <row r="556" spans="1:7" ht="12.75">
      <c r="A556" s="30" t="str">
        <f>'De la BASE'!A552</f>
        <v>434</v>
      </c>
      <c r="B556" s="30">
        <f>'De la BASE'!B552</f>
        <v>12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0.63536697243</v>
      </c>
      <c r="F556" s="9">
        <f>IF('De la BASE'!F552&gt;0,'De la BASE'!F552,'De la BASE'!F552+0.001)</f>
        <v>5.079798168839999</v>
      </c>
      <c r="G556" s="15">
        <v>31625</v>
      </c>
    </row>
    <row r="557" spans="1:7" ht="12.75">
      <c r="A557" s="30" t="str">
        <f>'De la BASE'!A553</f>
        <v>434</v>
      </c>
      <c r="B557" s="30">
        <f>'De la BASE'!B553</f>
        <v>12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0.41106849344</v>
      </c>
      <c r="F557" s="9">
        <f>IF('De la BASE'!F553&gt;0,'De la BASE'!F553,'De la BASE'!F553+0.001)</f>
        <v>7.006246572159999</v>
      </c>
      <c r="G557" s="15">
        <v>31656</v>
      </c>
    </row>
    <row r="558" spans="1:7" ht="12.75">
      <c r="A558" s="30" t="str">
        <f>'De la BASE'!A554</f>
        <v>434</v>
      </c>
      <c r="B558" s="30">
        <f>'De la BASE'!B554</f>
        <v>12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0.12461381025</v>
      </c>
      <c r="F558" s="9">
        <f>IF('De la BASE'!F554&gt;0,'De la BASE'!F554,'De la BASE'!F554+0.001)</f>
        <v>3.4402033144499997</v>
      </c>
      <c r="G558" s="15">
        <v>31686</v>
      </c>
    </row>
    <row r="559" spans="1:7" ht="12.75">
      <c r="A559" s="30" t="str">
        <f>'De la BASE'!A555</f>
        <v>434</v>
      </c>
      <c r="B559" s="30">
        <f>'De la BASE'!B555</f>
        <v>12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0.24244465239</v>
      </c>
      <c r="F559" s="9">
        <f>IF('De la BASE'!F555&gt;0,'De la BASE'!F555,'De la BASE'!F555+0.001)</f>
        <v>3.8508596340300003</v>
      </c>
      <c r="G559" s="15">
        <v>31717</v>
      </c>
    </row>
    <row r="560" spans="1:7" ht="12.75">
      <c r="A560" s="30" t="str">
        <f>'De la BASE'!A556</f>
        <v>434</v>
      </c>
      <c r="B560" s="30">
        <f>'De la BASE'!B556</f>
        <v>12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0.13232385679</v>
      </c>
      <c r="F560" s="9">
        <f>IF('De la BASE'!F556&gt;0,'De la BASE'!F556,'De la BASE'!F556+0.001)</f>
        <v>4.89934681228</v>
      </c>
      <c r="G560" s="15">
        <v>31747</v>
      </c>
    </row>
    <row r="561" spans="1:7" ht="12.75">
      <c r="A561" s="30" t="str">
        <f>'De la BASE'!A557</f>
        <v>434</v>
      </c>
      <c r="B561" s="30">
        <f>'De la BASE'!B557</f>
        <v>12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0.30555114084</v>
      </c>
      <c r="F561" s="9">
        <f>IF('De la BASE'!F557&gt;0,'De la BASE'!F557,'De la BASE'!F557+0.001)</f>
        <v>5.913523667699999</v>
      </c>
      <c r="G561" s="15">
        <v>31778</v>
      </c>
    </row>
    <row r="562" spans="1:7" ht="12.75">
      <c r="A562" s="30" t="str">
        <f>'De la BASE'!A558</f>
        <v>434</v>
      </c>
      <c r="B562" s="30">
        <f>'De la BASE'!B558</f>
        <v>12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0.7858459098</v>
      </c>
      <c r="F562" s="9">
        <f>IF('De la BASE'!F558&gt;0,'De la BASE'!F558,'De la BASE'!F558+0.001)</f>
        <v>12.325223109989999</v>
      </c>
      <c r="G562" s="15">
        <v>31809</v>
      </c>
    </row>
    <row r="563" spans="1:7" ht="12.75">
      <c r="A563" s="30" t="str">
        <f>'De la BASE'!A559</f>
        <v>434</v>
      </c>
      <c r="B563" s="30">
        <f>'De la BASE'!B559</f>
        <v>12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1.117139709</v>
      </c>
      <c r="F563" s="9">
        <f>IF('De la BASE'!F559&gt;0,'De la BASE'!F559,'De la BASE'!F559+0.001)</f>
        <v>9.96229772025</v>
      </c>
      <c r="G563" s="15">
        <v>31837</v>
      </c>
    </row>
    <row r="564" spans="1:7" ht="12.75">
      <c r="A564" s="30" t="str">
        <f>'De la BASE'!A560</f>
        <v>434</v>
      </c>
      <c r="B564" s="30">
        <f>'De la BASE'!B560</f>
        <v>12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0.68483370373</v>
      </c>
      <c r="F564" s="9">
        <f>IF('De la BASE'!F560&gt;0,'De la BASE'!F560,'De la BASE'!F560+0.001)</f>
        <v>11.27646476429</v>
      </c>
      <c r="G564" s="15">
        <v>31868</v>
      </c>
    </row>
    <row r="565" spans="1:7" ht="12.75">
      <c r="A565" s="30" t="str">
        <f>'De la BASE'!A561</f>
        <v>434</v>
      </c>
      <c r="B565" s="30">
        <f>'De la BASE'!B561</f>
        <v>12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0.42893019032</v>
      </c>
      <c r="F565" s="9">
        <f>IF('De la BASE'!F561&gt;0,'De la BASE'!F561,'De la BASE'!F561+0.001)</f>
        <v>6.286106332959999</v>
      </c>
      <c r="G565" s="15">
        <v>31898</v>
      </c>
    </row>
    <row r="566" spans="1:7" ht="12.75">
      <c r="A566" s="30" t="str">
        <f>'De la BASE'!A562</f>
        <v>434</v>
      </c>
      <c r="B566" s="30">
        <f>'De la BASE'!B562</f>
        <v>12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0.3271796416</v>
      </c>
      <c r="F566" s="9">
        <f>IF('De la BASE'!F562&gt;0,'De la BASE'!F562,'De la BASE'!F562+0.001)</f>
        <v>4.45436531008</v>
      </c>
      <c r="G566" s="15">
        <v>31929</v>
      </c>
    </row>
    <row r="567" spans="1:7" ht="12.75">
      <c r="A567" s="30" t="str">
        <f>'De la BASE'!A563</f>
        <v>434</v>
      </c>
      <c r="B567" s="30">
        <f>'De la BASE'!B563</f>
        <v>12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0.20583665973</v>
      </c>
      <c r="F567" s="9">
        <f>IF('De la BASE'!F563&gt;0,'De la BASE'!F563,'De la BASE'!F563+0.001)</f>
        <v>3.4916794567199996</v>
      </c>
      <c r="G567" s="15">
        <v>31959</v>
      </c>
    </row>
    <row r="568" spans="1:7" ht="12.75">
      <c r="A568" s="30" t="str">
        <f>'De la BASE'!A564</f>
        <v>434</v>
      </c>
      <c r="B568" s="30">
        <f>'De la BASE'!B564</f>
        <v>12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0.422724843</v>
      </c>
      <c r="F568" s="9">
        <f>IF('De la BASE'!F564&gt;0,'De la BASE'!F564,'De la BASE'!F564+0.001)</f>
        <v>2.7268210132799995</v>
      </c>
      <c r="G568" s="15">
        <v>31990</v>
      </c>
    </row>
    <row r="569" spans="1:7" ht="12.75">
      <c r="A569" s="30" t="str">
        <f>'De la BASE'!A565</f>
        <v>434</v>
      </c>
      <c r="B569" s="30">
        <f>'De la BASE'!B565</f>
        <v>12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0.19865260971</v>
      </c>
      <c r="F569" s="9">
        <f>IF('De la BASE'!F565&gt;0,'De la BASE'!F565,'De la BASE'!F565+0.001)</f>
        <v>2.5938930348900002</v>
      </c>
      <c r="G569" s="15">
        <v>32021</v>
      </c>
    </row>
    <row r="570" spans="1:7" ht="12.75">
      <c r="A570" s="30" t="str">
        <f>'De la BASE'!A566</f>
        <v>434</v>
      </c>
      <c r="B570" s="30">
        <f>'De la BASE'!B566</f>
        <v>12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0.07784528583</v>
      </c>
      <c r="F570" s="9">
        <f>IF('De la BASE'!F566&gt;0,'De la BASE'!F566,'De la BASE'!F566+0.001)</f>
        <v>2.48307575571</v>
      </c>
      <c r="G570" s="15">
        <v>32051</v>
      </c>
    </row>
    <row r="571" spans="1:7" ht="12.75">
      <c r="A571" s="30" t="str">
        <f>'De la BASE'!A567</f>
        <v>434</v>
      </c>
      <c r="B571" s="30">
        <f>'De la BASE'!B567</f>
        <v>12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0.16003450806</v>
      </c>
      <c r="F571" s="9">
        <f>IF('De la BASE'!F567&gt;0,'De la BASE'!F567,'De la BASE'!F567+0.001)</f>
        <v>3.69759731789</v>
      </c>
      <c r="G571" s="15">
        <v>32082</v>
      </c>
    </row>
    <row r="572" spans="1:7" ht="12.75">
      <c r="A572" s="30" t="str">
        <f>'De la BASE'!A568</f>
        <v>434</v>
      </c>
      <c r="B572" s="30">
        <f>'De la BASE'!B568</f>
        <v>12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0.22968212715</v>
      </c>
      <c r="F572" s="9">
        <f>IF('De la BASE'!F568&gt;0,'De la BASE'!F568,'De la BASE'!F568+0.001)</f>
        <v>9.43141898475</v>
      </c>
      <c r="G572" s="15">
        <v>32112</v>
      </c>
    </row>
    <row r="573" spans="1:7" ht="12.75">
      <c r="A573" s="30" t="str">
        <f>'De la BASE'!A569</f>
        <v>434</v>
      </c>
      <c r="B573" s="30">
        <f>'De la BASE'!B569</f>
        <v>12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0.4861299425</v>
      </c>
      <c r="F573" s="9">
        <f>IF('De la BASE'!F569&gt;0,'De la BASE'!F569,'De la BASE'!F569+0.001)</f>
        <v>10.709436347750001</v>
      </c>
      <c r="G573" s="15">
        <v>32143</v>
      </c>
    </row>
    <row r="574" spans="1:7" ht="12.75">
      <c r="A574" s="30" t="str">
        <f>'De la BASE'!A570</f>
        <v>434</v>
      </c>
      <c r="B574" s="30">
        <f>'De la BASE'!B570</f>
        <v>12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1.1476385016</v>
      </c>
      <c r="F574" s="9">
        <f>IF('De la BASE'!F570&gt;0,'De la BASE'!F570,'De la BASE'!F570+0.001)</f>
        <v>9.03057360288</v>
      </c>
      <c r="G574" s="15">
        <v>32174</v>
      </c>
    </row>
    <row r="575" spans="1:7" ht="12.75">
      <c r="A575" s="30" t="str">
        <f>'De la BASE'!A571</f>
        <v>434</v>
      </c>
      <c r="B575" s="30">
        <f>'De la BASE'!B571</f>
        <v>12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0.53686841568</v>
      </c>
      <c r="F575" s="9">
        <f>IF('De la BASE'!F571&gt;0,'De la BASE'!F571,'De la BASE'!F571+0.001)</f>
        <v>4.038010300559999</v>
      </c>
      <c r="G575" s="15">
        <v>32203</v>
      </c>
    </row>
    <row r="576" spans="1:7" ht="12.75">
      <c r="A576" s="30" t="str">
        <f>'De la BASE'!A572</f>
        <v>434</v>
      </c>
      <c r="B576" s="30">
        <f>'De la BASE'!B572</f>
        <v>12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0.63059109992</v>
      </c>
      <c r="F576" s="9">
        <f>IF('De la BASE'!F572&gt;0,'De la BASE'!F572,'De la BASE'!F572+0.001)</f>
        <v>12.732764033759999</v>
      </c>
      <c r="G576" s="15">
        <v>32234</v>
      </c>
    </row>
    <row r="577" spans="1:7" ht="12.75">
      <c r="A577" s="30" t="str">
        <f>'De la BASE'!A573</f>
        <v>434</v>
      </c>
      <c r="B577" s="30">
        <f>'De la BASE'!B573</f>
        <v>12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0.780986745</v>
      </c>
      <c r="F577" s="9">
        <f>IF('De la BASE'!F573&gt;0,'De la BASE'!F573,'De la BASE'!F573+0.001)</f>
        <v>11.817602877959999</v>
      </c>
      <c r="G577" s="15">
        <v>32264</v>
      </c>
    </row>
    <row r="578" spans="1:7" ht="12.75">
      <c r="A578" s="30" t="str">
        <f>'De la BASE'!A574</f>
        <v>434</v>
      </c>
      <c r="B578" s="30">
        <f>'De la BASE'!B574</f>
        <v>12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0.35689872232</v>
      </c>
      <c r="F578" s="9">
        <f>IF('De la BASE'!F574&gt;0,'De la BASE'!F574,'De la BASE'!F574+0.001)</f>
        <v>7.187713329639999</v>
      </c>
      <c r="G578" s="15">
        <v>32295</v>
      </c>
    </row>
    <row r="579" spans="1:7" ht="12.75">
      <c r="A579" s="30" t="str">
        <f>'De la BASE'!A575</f>
        <v>434</v>
      </c>
      <c r="B579" s="30">
        <f>'De la BASE'!B575</f>
        <v>12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0.76051082368</v>
      </c>
      <c r="F579" s="9">
        <f>IF('De la BASE'!F575&gt;0,'De la BASE'!F575,'De la BASE'!F575+0.001)</f>
        <v>6.49999093712</v>
      </c>
      <c r="G579" s="15">
        <v>32325</v>
      </c>
    </row>
    <row r="580" spans="1:7" ht="12.75">
      <c r="A580" s="30" t="str">
        <f>'De la BASE'!A576</f>
        <v>434</v>
      </c>
      <c r="B580" s="30">
        <f>'De la BASE'!B576</f>
        <v>12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0.31841584256</v>
      </c>
      <c r="F580" s="9">
        <f>IF('De la BASE'!F576&gt;0,'De la BASE'!F576,'De la BASE'!F576+0.001)</f>
        <v>2.29504950664</v>
      </c>
      <c r="G580" s="15">
        <v>32356</v>
      </c>
    </row>
    <row r="581" spans="1:7" ht="12.75">
      <c r="A581" s="30" t="str">
        <f>'De la BASE'!A577</f>
        <v>434</v>
      </c>
      <c r="B581" s="30">
        <f>'De la BASE'!B577</f>
        <v>12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0.3150543484</v>
      </c>
      <c r="F581" s="9">
        <f>IF('De la BASE'!F577&gt;0,'De la BASE'!F577,'De la BASE'!F577+0.001)</f>
        <v>2.1754891312</v>
      </c>
      <c r="G581" s="15">
        <v>32387</v>
      </c>
    </row>
    <row r="582" spans="1:7" ht="12.75">
      <c r="A582" s="30" t="str">
        <f>'De la BASE'!A578</f>
        <v>434</v>
      </c>
      <c r="B582" s="30">
        <f>'De la BASE'!B578</f>
        <v>12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0.10277995275</v>
      </c>
      <c r="F582" s="9">
        <f>IF('De la BASE'!F578&gt;0,'De la BASE'!F578,'De la BASE'!F578+0.001)</f>
        <v>2.24207126325</v>
      </c>
      <c r="G582" s="15">
        <v>32417</v>
      </c>
    </row>
    <row r="583" spans="1:7" ht="12.75">
      <c r="A583" s="30" t="str">
        <f>'De la BASE'!A579</f>
        <v>434</v>
      </c>
      <c r="B583" s="30">
        <f>'De la BASE'!B579</f>
        <v>12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0.136559412</v>
      </c>
      <c r="F583" s="9">
        <f>IF('De la BASE'!F579&gt;0,'De la BASE'!F579,'De la BASE'!F579+0.001)</f>
        <v>2.1894096774</v>
      </c>
      <c r="G583" s="15">
        <v>32448</v>
      </c>
    </row>
    <row r="584" spans="1:7" ht="12.75">
      <c r="A584" s="30" t="str">
        <f>'De la BASE'!A580</f>
        <v>434</v>
      </c>
      <c r="B584" s="30">
        <f>'De la BASE'!B580</f>
        <v>12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0.31286370567</v>
      </c>
      <c r="F584" s="9">
        <f>IF('De la BASE'!F580&gt;0,'De la BASE'!F580,'De la BASE'!F580+0.001)</f>
        <v>2.24566615615</v>
      </c>
      <c r="G584" s="15">
        <v>32478</v>
      </c>
    </row>
    <row r="585" spans="1:7" ht="12.75">
      <c r="A585" s="30" t="str">
        <f>'De la BASE'!A581</f>
        <v>434</v>
      </c>
      <c r="B585" s="30">
        <f>'De la BASE'!B581</f>
        <v>12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0.1386533664</v>
      </c>
      <c r="F585" s="9">
        <f>IF('De la BASE'!F581&gt;0,'De la BASE'!F581,'De la BASE'!F581+0.001)</f>
        <v>1.1890274303999997</v>
      </c>
      <c r="G585" s="15">
        <v>32509</v>
      </c>
    </row>
    <row r="586" spans="1:7" ht="12.75">
      <c r="A586" s="30" t="str">
        <f>'De la BASE'!A582</f>
        <v>434</v>
      </c>
      <c r="B586" s="30">
        <f>'De la BASE'!B582</f>
        <v>12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0.1678982448</v>
      </c>
      <c r="F586" s="9">
        <f>IF('De la BASE'!F582&gt;0,'De la BASE'!F582,'De la BASE'!F582+0.001)</f>
        <v>6.5860084752</v>
      </c>
      <c r="G586" s="15">
        <v>32540</v>
      </c>
    </row>
    <row r="587" spans="1:7" ht="12.75">
      <c r="A587" s="30" t="str">
        <f>'De la BASE'!A583</f>
        <v>434</v>
      </c>
      <c r="B587" s="30">
        <f>'De la BASE'!B583</f>
        <v>12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0.19899999964</v>
      </c>
      <c r="F587" s="9">
        <f>IF('De la BASE'!F583&gt;0,'De la BASE'!F583,'De la BASE'!F583+0.001)</f>
        <v>2.21399999976</v>
      </c>
      <c r="G587" s="15">
        <v>32568</v>
      </c>
    </row>
    <row r="588" spans="1:7" ht="12.75">
      <c r="A588" s="30" t="str">
        <f>'De la BASE'!A584</f>
        <v>434</v>
      </c>
      <c r="B588" s="30">
        <f>'De la BASE'!B584</f>
        <v>12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0.3449088394</v>
      </c>
      <c r="F588" s="9">
        <f>IF('De la BASE'!F584&gt;0,'De la BASE'!F584,'De la BASE'!F584+0.001)</f>
        <v>11.32000790875</v>
      </c>
      <c r="G588" s="15">
        <v>32599</v>
      </c>
    </row>
    <row r="589" spans="1:7" ht="12.75">
      <c r="A589" s="30" t="str">
        <f>'De la BASE'!A585</f>
        <v>434</v>
      </c>
      <c r="B589" s="30">
        <f>'De la BASE'!B585</f>
        <v>12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0.16470392224</v>
      </c>
      <c r="F589" s="9">
        <f>IF('De la BASE'!F585&gt;0,'De la BASE'!F585,'De la BASE'!F585+0.001)</f>
        <v>4.8260420449999994</v>
      </c>
      <c r="G589" s="15">
        <v>32629</v>
      </c>
    </row>
    <row r="590" spans="1:7" ht="12.75">
      <c r="A590" s="30" t="str">
        <f>'De la BASE'!A586</f>
        <v>434</v>
      </c>
      <c r="B590" s="30">
        <f>'De la BASE'!B586</f>
        <v>12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0.4725273728</v>
      </c>
      <c r="F590" s="9">
        <f>IF('De la BASE'!F586&gt;0,'De la BASE'!F586,'De la BASE'!F586+0.001)</f>
        <v>4.442958656640001</v>
      </c>
      <c r="G590" s="15">
        <v>32660</v>
      </c>
    </row>
    <row r="591" spans="1:7" ht="12.75">
      <c r="A591" s="30" t="str">
        <f>'De la BASE'!A587</f>
        <v>434</v>
      </c>
      <c r="B591" s="30">
        <f>'De la BASE'!B587</f>
        <v>12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0.21540675562</v>
      </c>
      <c r="F591" s="9">
        <f>IF('De la BASE'!F587&gt;0,'De la BASE'!F587,'De la BASE'!F587+0.001)</f>
        <v>2.1527929502800003</v>
      </c>
      <c r="G591" s="15">
        <v>32690</v>
      </c>
    </row>
    <row r="592" spans="1:7" ht="12.75">
      <c r="A592" s="30" t="str">
        <f>'De la BASE'!A588</f>
        <v>434</v>
      </c>
      <c r="B592" s="30">
        <f>'De la BASE'!B588</f>
        <v>12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0.31305838304</v>
      </c>
      <c r="F592" s="9">
        <f>IF('De la BASE'!F588&gt;0,'De la BASE'!F588,'De la BASE'!F588+0.001)</f>
        <v>2.0554900912</v>
      </c>
      <c r="G592" s="15">
        <v>32721</v>
      </c>
    </row>
    <row r="593" spans="1:7" ht="12.75">
      <c r="A593" s="30" t="str">
        <f>'De la BASE'!A589</f>
        <v>434</v>
      </c>
      <c r="B593" s="30">
        <f>'De la BASE'!B589</f>
        <v>12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0.079327521</v>
      </c>
      <c r="F593" s="9">
        <f>IF('De la BASE'!F589&gt;0,'De la BASE'!F589,'De la BASE'!F589+0.001)</f>
        <v>1.95359277568</v>
      </c>
      <c r="G593" s="15">
        <v>32752</v>
      </c>
    </row>
    <row r="594" spans="1:7" ht="12.75">
      <c r="A594" s="30" t="str">
        <f>'De la BASE'!A590</f>
        <v>434</v>
      </c>
      <c r="B594" s="30">
        <f>'De la BASE'!B590</f>
        <v>12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0.25516834</v>
      </c>
      <c r="F594" s="9">
        <f>IF('De la BASE'!F590&gt;0,'De la BASE'!F590,'De la BASE'!F590+0.001)</f>
        <v>1.9799173039999998</v>
      </c>
      <c r="G594" s="15">
        <v>32782</v>
      </c>
    </row>
    <row r="595" spans="1:7" ht="12.75">
      <c r="A595" s="30" t="str">
        <f>'De la BASE'!A591</f>
        <v>434</v>
      </c>
      <c r="B595" s="30">
        <f>'De la BASE'!B591</f>
        <v>12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0.05294394375</v>
      </c>
      <c r="F595" s="9">
        <f>IF('De la BASE'!F591&gt;0,'De la BASE'!F591,'De la BASE'!F591+0.001)</f>
        <v>3.745424595</v>
      </c>
      <c r="G595" s="15">
        <v>32813</v>
      </c>
    </row>
    <row r="596" spans="1:7" ht="12.75">
      <c r="A596" s="30" t="str">
        <f>'De la BASE'!A592</f>
        <v>434</v>
      </c>
      <c r="B596" s="30">
        <f>'De la BASE'!B592</f>
        <v>12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0.66689945275</v>
      </c>
      <c r="F596" s="9">
        <f>IF('De la BASE'!F592&gt;0,'De la BASE'!F592,'De la BASE'!F592+0.001)</f>
        <v>13.930446234809999</v>
      </c>
      <c r="G596" s="15">
        <v>32843</v>
      </c>
    </row>
    <row r="597" spans="1:7" ht="12.75">
      <c r="A597" s="30" t="str">
        <f>'De la BASE'!A593</f>
        <v>434</v>
      </c>
      <c r="B597" s="30">
        <f>'De la BASE'!B593</f>
        <v>12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0.6142044895</v>
      </c>
      <c r="F597" s="9">
        <f>IF('De la BASE'!F593&gt;0,'De la BASE'!F593,'De la BASE'!F593+0.001)</f>
        <v>5.641552324299999</v>
      </c>
      <c r="G597" s="15">
        <v>32874</v>
      </c>
    </row>
    <row r="598" spans="1:7" ht="12.75">
      <c r="A598" s="30" t="str">
        <f>'De la BASE'!A594</f>
        <v>434</v>
      </c>
      <c r="B598" s="30">
        <f>'De la BASE'!B594</f>
        <v>12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0.81360473536</v>
      </c>
      <c r="F598" s="9">
        <f>IF('De la BASE'!F594&gt;0,'De la BASE'!F594,'De la BASE'!F594+0.001)</f>
        <v>5.37638804544</v>
      </c>
      <c r="G598" s="15">
        <v>32905</v>
      </c>
    </row>
    <row r="599" spans="1:7" ht="12.75">
      <c r="A599" s="30" t="str">
        <f>'De la BASE'!A595</f>
        <v>434</v>
      </c>
      <c r="B599" s="30">
        <f>'De la BASE'!B595</f>
        <v>12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0.5213648832</v>
      </c>
      <c r="F599" s="9">
        <f>IF('De la BASE'!F595&gt;0,'De la BASE'!F595,'De la BASE'!F595+0.001)</f>
        <v>3.3189937771199998</v>
      </c>
      <c r="G599" s="15">
        <v>32933</v>
      </c>
    </row>
    <row r="600" spans="1:7" ht="12.75">
      <c r="A600" s="30" t="str">
        <f>'De la BASE'!A596</f>
        <v>434</v>
      </c>
      <c r="B600" s="30">
        <f>'De la BASE'!B596</f>
        <v>12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0.2327789541</v>
      </c>
      <c r="F600" s="9">
        <f>IF('De la BASE'!F596&gt;0,'De la BASE'!F596,'De la BASE'!F596+0.001)</f>
        <v>3.9716357816100003</v>
      </c>
      <c r="G600" s="15">
        <v>32964</v>
      </c>
    </row>
    <row r="601" spans="1:7" ht="12.75">
      <c r="A601" s="30" t="str">
        <f>'De la BASE'!A597</f>
        <v>434</v>
      </c>
      <c r="B601" s="30">
        <f>'De la BASE'!B597</f>
        <v>12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0.23617489161</v>
      </c>
      <c r="F601" s="9">
        <f>IF('De la BASE'!F597&gt;0,'De la BASE'!F597,'De la BASE'!F597+0.001)</f>
        <v>3.2916505747700002</v>
      </c>
      <c r="G601" s="15">
        <v>32994</v>
      </c>
    </row>
    <row r="602" spans="1:7" ht="12.75">
      <c r="A602" s="30" t="str">
        <f>'De la BASE'!A598</f>
        <v>434</v>
      </c>
      <c r="B602" s="30">
        <f>'De la BASE'!B598</f>
        <v>12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0.1396442883</v>
      </c>
      <c r="F602" s="9">
        <f>IF('De la BASE'!F598&gt;0,'De la BASE'!F598,'De la BASE'!F598+0.001)</f>
        <v>1.8589870407900002</v>
      </c>
      <c r="G602" s="15">
        <v>33025</v>
      </c>
    </row>
    <row r="603" spans="1:7" ht="12.75">
      <c r="A603" s="30" t="str">
        <f>'De la BASE'!A599</f>
        <v>434</v>
      </c>
      <c r="B603" s="30">
        <f>'De la BASE'!B599</f>
        <v>12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0.2004373173</v>
      </c>
      <c r="F603" s="9">
        <f>IF('De la BASE'!F599&gt;0,'De la BASE'!F599,'De la BASE'!F599+0.001)</f>
        <v>1.6339650162000003</v>
      </c>
      <c r="G603" s="15">
        <v>33055</v>
      </c>
    </row>
    <row r="604" spans="1:7" ht="12.75">
      <c r="A604" s="30" t="str">
        <f>'De la BASE'!A600</f>
        <v>434</v>
      </c>
      <c r="B604" s="30">
        <f>'De la BASE'!B600</f>
        <v>12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0.11762484331</v>
      </c>
      <c r="F604" s="9">
        <f>IF('De la BASE'!F600&gt;0,'De la BASE'!F600,'De la BASE'!F600+0.001)</f>
        <v>1.68050561718</v>
      </c>
      <c r="G604" s="15">
        <v>33086</v>
      </c>
    </row>
    <row r="605" spans="1:7" ht="12.75">
      <c r="A605" s="30" t="str">
        <f>'De la BASE'!A601</f>
        <v>434</v>
      </c>
      <c r="B605" s="30">
        <f>'De la BASE'!B601</f>
        <v>12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0.10618339113</v>
      </c>
      <c r="F605" s="9">
        <f>IF('De la BASE'!F601&gt;0,'De la BASE'!F601,'De la BASE'!F601+0.001)</f>
        <v>1.58174740551</v>
      </c>
      <c r="G605" s="15">
        <v>33117</v>
      </c>
    </row>
    <row r="606" spans="1:7" ht="12.75">
      <c r="A606" s="30" t="str">
        <f>'De la BASE'!A602</f>
        <v>434</v>
      </c>
      <c r="B606" s="30">
        <f>'De la BASE'!B602</f>
        <v>12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0.04244522267</v>
      </c>
      <c r="F606" s="9">
        <f>IF('De la BASE'!F602&gt;0,'De la BASE'!F602,'De la BASE'!F602+0.001)</f>
        <v>1.6666545624799998</v>
      </c>
      <c r="G606" s="15">
        <v>33147</v>
      </c>
    </row>
    <row r="607" spans="1:7" ht="12.75">
      <c r="A607" s="30" t="str">
        <f>'De la BASE'!A603</f>
        <v>434</v>
      </c>
      <c r="B607" s="30">
        <f>'De la BASE'!B603</f>
        <v>12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0.08036624536</v>
      </c>
      <c r="F607" s="9">
        <f>IF('De la BASE'!F603&gt;0,'De la BASE'!F603,'De la BASE'!F603+0.001)</f>
        <v>2.3136273474399998</v>
      </c>
      <c r="G607" s="15">
        <v>33178</v>
      </c>
    </row>
    <row r="608" spans="1:7" ht="12.75">
      <c r="A608" s="30" t="str">
        <f>'De la BASE'!A604</f>
        <v>434</v>
      </c>
      <c r="B608" s="30">
        <f>'De la BASE'!B604</f>
        <v>12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0.2828890593</v>
      </c>
      <c r="F608" s="9">
        <f>IF('De la BASE'!F604&gt;0,'De la BASE'!F604,'De la BASE'!F604+0.001)</f>
        <v>7.628008621500001</v>
      </c>
      <c r="G608" s="15">
        <v>33208</v>
      </c>
    </row>
    <row r="609" spans="1:7" ht="12.75">
      <c r="A609" s="30" t="str">
        <f>'De la BASE'!A605</f>
        <v>434</v>
      </c>
      <c r="B609" s="30">
        <f>'De la BASE'!B605</f>
        <v>12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0.3298317204</v>
      </c>
      <c r="F609" s="9">
        <f>IF('De la BASE'!F605&gt;0,'De la BASE'!F605,'De la BASE'!F605+0.001)</f>
        <v>5.854013257679999</v>
      </c>
      <c r="G609" s="15">
        <v>33239</v>
      </c>
    </row>
    <row r="610" spans="1:7" ht="12.75">
      <c r="A610" s="30" t="str">
        <f>'De la BASE'!A606</f>
        <v>434</v>
      </c>
      <c r="B610" s="30">
        <f>'De la BASE'!B606</f>
        <v>12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0.6378927884</v>
      </c>
      <c r="F610" s="9">
        <f>IF('De la BASE'!F606&gt;0,'De la BASE'!F606,'De la BASE'!F606+0.001)</f>
        <v>11.847008883499997</v>
      </c>
      <c r="G610" s="15">
        <v>33270</v>
      </c>
    </row>
    <row r="611" spans="1:7" ht="12.75">
      <c r="A611" s="30" t="str">
        <f>'De la BASE'!A607</f>
        <v>434</v>
      </c>
      <c r="B611" s="30">
        <f>'De la BASE'!B607</f>
        <v>12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1.2091854428</v>
      </c>
      <c r="F611" s="9">
        <f>IF('De la BASE'!F607&gt;0,'De la BASE'!F607,'De la BASE'!F607+0.001)</f>
        <v>32.5069857126</v>
      </c>
      <c r="G611" s="15">
        <v>33298</v>
      </c>
    </row>
    <row r="612" spans="1:7" ht="12.75">
      <c r="A612" s="30" t="str">
        <f>'De la BASE'!A608</f>
        <v>434</v>
      </c>
      <c r="B612" s="30">
        <f>'De la BASE'!B608</f>
        <v>12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1.34381054976</v>
      </c>
      <c r="F612" s="9">
        <f>IF('De la BASE'!F608&gt;0,'De la BASE'!F608,'De la BASE'!F608+0.001)</f>
        <v>21.172015257119995</v>
      </c>
      <c r="G612" s="15">
        <v>33329</v>
      </c>
    </row>
    <row r="613" spans="1:7" ht="12.75">
      <c r="A613" s="30" t="str">
        <f>'De la BASE'!A609</f>
        <v>434</v>
      </c>
      <c r="B613" s="30">
        <f>'De la BASE'!B609</f>
        <v>12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1.00862781064</v>
      </c>
      <c r="F613" s="9">
        <f>IF('De la BASE'!F609&gt;0,'De la BASE'!F609,'De la BASE'!F609+0.001)</f>
        <v>10.761029136600001</v>
      </c>
      <c r="G613" s="15">
        <v>33359</v>
      </c>
    </row>
    <row r="614" spans="1:7" ht="12.75">
      <c r="A614" s="30" t="str">
        <f>'De la BASE'!A610</f>
        <v>434</v>
      </c>
      <c r="B614" s="30">
        <f>'De la BASE'!B610</f>
        <v>12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0.6229185696</v>
      </c>
      <c r="F614" s="9">
        <f>IF('De la BASE'!F610&gt;0,'De la BASE'!F610,'De la BASE'!F610+0.001)</f>
        <v>7.601006416499999</v>
      </c>
      <c r="G614" s="15">
        <v>33390</v>
      </c>
    </row>
    <row r="615" spans="1:7" ht="12.75">
      <c r="A615" s="30" t="str">
        <f>'De la BASE'!A611</f>
        <v>434</v>
      </c>
      <c r="B615" s="30">
        <f>'De la BASE'!B611</f>
        <v>12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0.39890246894</v>
      </c>
      <c r="F615" s="9">
        <f>IF('De la BASE'!F611&gt;0,'De la BASE'!F611,'De la BASE'!F611+0.001)</f>
        <v>4.0590075751</v>
      </c>
      <c r="G615" s="15">
        <v>33420</v>
      </c>
    </row>
    <row r="616" spans="1:7" ht="12.75">
      <c r="A616" s="30" t="str">
        <f>'De la BASE'!A612</f>
        <v>434</v>
      </c>
      <c r="B616" s="30">
        <f>'De la BASE'!B612</f>
        <v>12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0.29812795263</v>
      </c>
      <c r="F616" s="9">
        <f>IF('De la BASE'!F612&gt;0,'De la BASE'!F612,'De la BASE'!F612+0.001)</f>
        <v>2.30699012694</v>
      </c>
      <c r="G616" s="15">
        <v>33451</v>
      </c>
    </row>
    <row r="617" spans="1:7" ht="12.75">
      <c r="A617" s="30" t="str">
        <f>'De la BASE'!A613</f>
        <v>434</v>
      </c>
      <c r="B617" s="30">
        <f>'De la BASE'!B613</f>
        <v>12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0.2532362284</v>
      </c>
      <c r="F617" s="9">
        <f>IF('De la BASE'!F613&gt;0,'De la BASE'!F613,'De la BASE'!F613+0.001)</f>
        <v>5.33998133264</v>
      </c>
      <c r="G617" s="15">
        <v>33482</v>
      </c>
    </row>
    <row r="618" spans="1:7" ht="12.75">
      <c r="A618" s="30" t="str">
        <f>'De la BASE'!A614</f>
        <v>434</v>
      </c>
      <c r="B618" s="30">
        <f>'De la BASE'!B614</f>
        <v>12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0.0759822558</v>
      </c>
      <c r="F618" s="9">
        <f>IF('De la BASE'!F614&gt;0,'De la BASE'!F614,'De la BASE'!F614+0.001)</f>
        <v>1.6440747790499999</v>
      </c>
      <c r="G618" s="15">
        <v>33512</v>
      </c>
    </row>
    <row r="619" spans="1:7" ht="12.75">
      <c r="A619" s="30" t="str">
        <f>'De la BASE'!A615</f>
        <v>434</v>
      </c>
      <c r="B619" s="30">
        <f>'De la BASE'!B615</f>
        <v>12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0.07304285</v>
      </c>
      <c r="F619" s="9">
        <f>IF('De la BASE'!F615&gt;0,'De la BASE'!F615,'De la BASE'!F615+0.001)</f>
        <v>1.994214428</v>
      </c>
      <c r="G619" s="15">
        <v>33543</v>
      </c>
    </row>
    <row r="620" spans="1:7" ht="12.75">
      <c r="A620" s="30" t="str">
        <f>'De la BASE'!A616</f>
        <v>434</v>
      </c>
      <c r="B620" s="30">
        <f>'De la BASE'!B616</f>
        <v>12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0.23192554511</v>
      </c>
      <c r="F620" s="9">
        <f>IF('De la BASE'!F616&gt;0,'De la BASE'!F616,'De la BASE'!F616+0.001)</f>
        <v>2.01175866766</v>
      </c>
      <c r="G620" s="15">
        <v>33573</v>
      </c>
    </row>
    <row r="621" spans="1:7" ht="12.75">
      <c r="A621" s="30" t="str">
        <f>'De la BASE'!A617</f>
        <v>434</v>
      </c>
      <c r="B621" s="30">
        <f>'De la BASE'!B617</f>
        <v>12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0.1757586705</v>
      </c>
      <c r="F621" s="9">
        <f>IF('De la BASE'!F617&gt;0,'De la BASE'!F617,'De la BASE'!F617+0.001)</f>
        <v>1.7360910402499998</v>
      </c>
      <c r="G621" s="15">
        <v>33604</v>
      </c>
    </row>
    <row r="622" spans="1:7" ht="12.75">
      <c r="A622" s="30" t="str">
        <f>'De la BASE'!A618</f>
        <v>434</v>
      </c>
      <c r="B622" s="30">
        <f>'De la BASE'!B618</f>
        <v>12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0.12265625</v>
      </c>
      <c r="F622" s="9">
        <f>IF('De la BASE'!F618&gt;0,'De la BASE'!F618,'De la BASE'!F618+0.001)</f>
        <v>1.56080078125</v>
      </c>
      <c r="G622" s="15">
        <v>33635</v>
      </c>
    </row>
    <row r="623" spans="1:7" ht="12.75">
      <c r="A623" s="30" t="str">
        <f>'De la BASE'!A619</f>
        <v>434</v>
      </c>
      <c r="B623" s="30">
        <f>'De la BASE'!B619</f>
        <v>12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0.11157534316</v>
      </c>
      <c r="F623" s="9">
        <f>IF('De la BASE'!F619&gt;0,'De la BASE'!F619,'De la BASE'!F619+0.001)</f>
        <v>1.80114481754</v>
      </c>
      <c r="G623" s="15">
        <v>33664</v>
      </c>
    </row>
    <row r="624" spans="1:7" ht="12.75">
      <c r="A624" s="30" t="str">
        <f>'De la BASE'!A620</f>
        <v>434</v>
      </c>
      <c r="B624" s="30">
        <f>'De la BASE'!B620</f>
        <v>12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0.1229097614</v>
      </c>
      <c r="F624" s="9">
        <f>IF('De la BASE'!F620&gt;0,'De la BASE'!F620,'De la BASE'!F620+0.001)</f>
        <v>2.83041129664</v>
      </c>
      <c r="G624" s="15">
        <v>33695</v>
      </c>
    </row>
    <row r="625" spans="1:7" ht="12.75">
      <c r="A625" s="30" t="str">
        <f>'De la BASE'!A621</f>
        <v>434</v>
      </c>
      <c r="B625" s="30">
        <f>'De la BASE'!B621</f>
        <v>12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0.05496928836</v>
      </c>
      <c r="F625" s="9">
        <f>IF('De la BASE'!F621&gt;0,'De la BASE'!F621,'De la BASE'!F621+0.001)</f>
        <v>2.27579852772</v>
      </c>
      <c r="G625" s="15">
        <v>33725</v>
      </c>
    </row>
    <row r="626" spans="1:7" ht="12.75">
      <c r="A626" s="30" t="str">
        <f>'De la BASE'!A622</f>
        <v>434</v>
      </c>
      <c r="B626" s="30">
        <f>'De la BASE'!B622</f>
        <v>12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0.08936871906</v>
      </c>
      <c r="F626" s="9">
        <f>IF('De la BASE'!F622&gt;0,'De la BASE'!F622,'De la BASE'!F622+0.001)</f>
        <v>3.38238562947</v>
      </c>
      <c r="G626" s="15">
        <v>33756</v>
      </c>
    </row>
    <row r="627" spans="1:7" ht="12.75">
      <c r="A627" s="30" t="str">
        <f>'De la BASE'!A623</f>
        <v>434</v>
      </c>
      <c r="B627" s="30">
        <f>'De la BASE'!B623</f>
        <v>12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0.13720612096</v>
      </c>
      <c r="F627" s="9">
        <f>IF('De la BASE'!F623&gt;0,'De la BASE'!F623,'De la BASE'!F623+0.001)</f>
        <v>1.82921523744</v>
      </c>
      <c r="G627" s="15">
        <v>33786</v>
      </c>
    </row>
    <row r="628" spans="1:7" ht="12.75">
      <c r="A628" s="30" t="str">
        <f>'De la BASE'!A624</f>
        <v>434</v>
      </c>
      <c r="B628" s="30">
        <f>'De la BASE'!B624</f>
        <v>12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0.07824368805</v>
      </c>
      <c r="F628" s="9">
        <f>IF('De la BASE'!F624&gt;0,'De la BASE'!F624,'De la BASE'!F624+0.001)</f>
        <v>1.64384193105</v>
      </c>
      <c r="G628" s="15">
        <v>33817</v>
      </c>
    </row>
    <row r="629" spans="1:7" ht="12.75">
      <c r="A629" s="30" t="str">
        <f>'De la BASE'!A625</f>
        <v>434</v>
      </c>
      <c r="B629" s="30">
        <f>'De la BASE'!B625</f>
        <v>12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0.1150289024</v>
      </c>
      <c r="F629" s="9">
        <f>IF('De la BASE'!F625&gt;0,'De la BASE'!F625,'De la BASE'!F625+0.001)</f>
        <v>1.5907514448</v>
      </c>
      <c r="G629" s="15">
        <v>33848</v>
      </c>
    </row>
    <row r="630" spans="1:7" ht="12.75">
      <c r="A630" s="30" t="str">
        <f>'De la BASE'!A626</f>
        <v>434</v>
      </c>
      <c r="B630" s="30">
        <f>'De la BASE'!B626</f>
        <v>12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0.1020785598</v>
      </c>
      <c r="F630" s="9">
        <f>IF('De la BASE'!F626&gt;0,'De la BASE'!F626,'De la BASE'!F626+0.001)</f>
        <v>3.7691734827600003</v>
      </c>
      <c r="G630" s="15">
        <v>33878</v>
      </c>
    </row>
    <row r="631" spans="1:7" ht="12.75">
      <c r="A631" s="30" t="str">
        <f>'De la BASE'!A627</f>
        <v>434</v>
      </c>
      <c r="B631" s="30">
        <f>'De la BASE'!B627</f>
        <v>12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0.68391638172</v>
      </c>
      <c r="F631" s="9">
        <f>IF('De la BASE'!F627&gt;0,'De la BASE'!F627,'De la BASE'!F627+0.001)</f>
        <v>5.856323205120001</v>
      </c>
      <c r="G631" s="15">
        <v>33909</v>
      </c>
    </row>
    <row r="632" spans="1:7" ht="12.75">
      <c r="A632" s="30" t="str">
        <f>'De la BASE'!A628</f>
        <v>434</v>
      </c>
      <c r="B632" s="30">
        <f>'De la BASE'!B628</f>
        <v>12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0.405001387</v>
      </c>
      <c r="F632" s="9">
        <f>IF('De la BASE'!F628&gt;0,'De la BASE'!F628,'De la BASE'!F628+0.001)</f>
        <v>6.9670573</v>
      </c>
      <c r="G632" s="15">
        <v>33939</v>
      </c>
    </row>
    <row r="633" spans="1:7" ht="12.75">
      <c r="A633" s="30" t="str">
        <f>'De la BASE'!A629</f>
        <v>434</v>
      </c>
      <c r="B633" s="30">
        <f>'De la BASE'!B629</f>
        <v>12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0.47942058974</v>
      </c>
      <c r="F633" s="9">
        <f>IF('De la BASE'!F629&gt;0,'De la BASE'!F629,'De la BASE'!F629+0.001)</f>
        <v>3.5825452645599998</v>
      </c>
      <c r="G633" s="15">
        <v>33970</v>
      </c>
    </row>
    <row r="634" spans="1:7" ht="12.75">
      <c r="A634" s="30" t="str">
        <f>'De la BASE'!A630</f>
        <v>434</v>
      </c>
      <c r="B634" s="30">
        <f>'De la BASE'!B630</f>
        <v>12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0.28700000082</v>
      </c>
      <c r="F634" s="9">
        <f>IF('De la BASE'!F630&gt;0,'De la BASE'!F630,'De la BASE'!F630+0.001)</f>
        <v>2.43779166612</v>
      </c>
      <c r="G634" s="15">
        <v>34001</v>
      </c>
    </row>
    <row r="635" spans="1:7" ht="12.75">
      <c r="A635" s="30" t="str">
        <f>'De la BASE'!A631</f>
        <v>434</v>
      </c>
      <c r="B635" s="30">
        <f>'De la BASE'!B631</f>
        <v>12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0.24034792764</v>
      </c>
      <c r="F635" s="9">
        <f>IF('De la BASE'!F631&gt;0,'De la BASE'!F631,'De la BASE'!F631+0.001)</f>
        <v>3.1208814192</v>
      </c>
      <c r="G635" s="15">
        <v>34029</v>
      </c>
    </row>
    <row r="636" spans="1:7" ht="12.75">
      <c r="A636" s="30" t="str">
        <f>'De la BASE'!A632</f>
        <v>434</v>
      </c>
      <c r="B636" s="30">
        <f>'De la BASE'!B632</f>
        <v>12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0.2639999982</v>
      </c>
      <c r="F636" s="9">
        <f>IF('De la BASE'!F632&gt;0,'De la BASE'!F632,'De la BASE'!F632+0.001)</f>
        <v>6.70900001085</v>
      </c>
      <c r="G636" s="15">
        <v>34060</v>
      </c>
    </row>
    <row r="637" spans="1:7" ht="12.75">
      <c r="A637" s="30" t="str">
        <f>'De la BASE'!A633</f>
        <v>434</v>
      </c>
      <c r="B637" s="30">
        <f>'De la BASE'!B633</f>
        <v>12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0.48707508192</v>
      </c>
      <c r="F637" s="9">
        <f>IF('De la BASE'!F633&gt;0,'De la BASE'!F633,'De la BASE'!F633+0.001)</f>
        <v>19.419993820640002</v>
      </c>
      <c r="G637" s="15">
        <v>34090</v>
      </c>
    </row>
    <row r="638" spans="1:7" ht="12.75">
      <c r="A638" s="30" t="str">
        <f>'De la BASE'!A634</f>
        <v>434</v>
      </c>
      <c r="B638" s="30">
        <f>'De la BASE'!B634</f>
        <v>12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0.25569320764</v>
      </c>
      <c r="F638" s="9">
        <f>IF('De la BASE'!F634&gt;0,'De la BASE'!F634,'De la BASE'!F634+0.001)</f>
        <v>4.909219275990001</v>
      </c>
      <c r="G638" s="15">
        <v>34121</v>
      </c>
    </row>
    <row r="639" spans="1:7" ht="12.75">
      <c r="A639" s="30" t="str">
        <f>'De la BASE'!A635</f>
        <v>434</v>
      </c>
      <c r="B639" s="30">
        <f>'De la BASE'!B635</f>
        <v>12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0.29856773016</v>
      </c>
      <c r="F639" s="9">
        <f>IF('De la BASE'!F635&gt;0,'De la BASE'!F635,'De la BASE'!F635+0.001)</f>
        <v>2.43665228514</v>
      </c>
      <c r="G639" s="15">
        <v>34151</v>
      </c>
    </row>
    <row r="640" spans="1:7" ht="12.75">
      <c r="A640" s="30" t="str">
        <f>'De la BASE'!A636</f>
        <v>434</v>
      </c>
      <c r="B640" s="30">
        <f>'De la BASE'!B636</f>
        <v>12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0.27805800825</v>
      </c>
      <c r="F640" s="9">
        <f>IF('De la BASE'!F636&gt;0,'De la BASE'!F636,'De la BASE'!F636+0.001)</f>
        <v>2.2282471619999997</v>
      </c>
      <c r="G640" s="15">
        <v>34182</v>
      </c>
    </row>
    <row r="641" spans="1:7" ht="12.75">
      <c r="A641" s="30" t="str">
        <f>'De la BASE'!A637</f>
        <v>434</v>
      </c>
      <c r="B641" s="30">
        <f>'De la BASE'!B637</f>
        <v>12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0.28144960414</v>
      </c>
      <c r="F641" s="9">
        <f>IF('De la BASE'!F637&gt;0,'De la BASE'!F637,'De la BASE'!F637+0.001)</f>
        <v>2.15654586614</v>
      </c>
      <c r="G641" s="15">
        <v>34213</v>
      </c>
    </row>
    <row r="642" spans="1:7" ht="12.75">
      <c r="A642" s="30" t="str">
        <f>'De la BASE'!A638</f>
        <v>434</v>
      </c>
      <c r="B642" s="30">
        <f>'De la BASE'!B638</f>
        <v>12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0.095726092</v>
      </c>
      <c r="F642" s="9">
        <f>IF('De la BASE'!F638&gt;0,'De la BASE'!F638,'De la BASE'!F638+0.001)</f>
        <v>3.66077297152</v>
      </c>
      <c r="G642" s="15">
        <v>34243</v>
      </c>
    </row>
    <row r="643" spans="1:7" ht="12.75">
      <c r="A643" s="30" t="str">
        <f>'De la BASE'!A639</f>
        <v>434</v>
      </c>
      <c r="B643" s="30">
        <f>'De la BASE'!B639</f>
        <v>12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0.36537271584</v>
      </c>
      <c r="F643" s="9">
        <f>IF('De la BASE'!F639&gt;0,'De la BASE'!F639,'De la BASE'!F639+0.001)</f>
        <v>4.93122363248</v>
      </c>
      <c r="G643" s="15">
        <v>34274</v>
      </c>
    </row>
    <row r="644" spans="1:7" ht="12.75">
      <c r="A644" s="30" t="str">
        <f>'De la BASE'!A640</f>
        <v>434</v>
      </c>
      <c r="B644" s="30">
        <f>'De la BASE'!B640</f>
        <v>12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0.4046666646</v>
      </c>
      <c r="F644" s="9">
        <f>IF('De la BASE'!F640&gt;0,'De la BASE'!F640,'De la BASE'!F640+0.001)</f>
        <v>4.8080000012</v>
      </c>
      <c r="G644" s="15">
        <v>34304</v>
      </c>
    </row>
    <row r="645" spans="1:7" ht="12.75">
      <c r="A645" s="30" t="str">
        <f>'De la BASE'!A641</f>
        <v>434</v>
      </c>
      <c r="B645" s="30">
        <f>'De la BASE'!B641</f>
        <v>12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0.6277498893</v>
      </c>
      <c r="F645" s="9">
        <f>IF('De la BASE'!F641&gt;0,'De la BASE'!F641,'De la BASE'!F641+0.001)</f>
        <v>11.525082429000001</v>
      </c>
      <c r="G645" s="15">
        <v>34335</v>
      </c>
    </row>
    <row r="646" spans="1:7" ht="12.75">
      <c r="A646" s="30" t="str">
        <f>'De la BASE'!A642</f>
        <v>434</v>
      </c>
      <c r="B646" s="30">
        <f>'De la BASE'!B642</f>
        <v>12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0.45155430656</v>
      </c>
      <c r="F646" s="9">
        <f>IF('De la BASE'!F642&gt;0,'De la BASE'!F642,'De la BASE'!F642+0.001)</f>
        <v>6.24299292084</v>
      </c>
      <c r="G646" s="15">
        <v>34366</v>
      </c>
    </row>
    <row r="647" spans="1:7" ht="12.75">
      <c r="A647" s="30" t="str">
        <f>'De la BASE'!A643</f>
        <v>434</v>
      </c>
      <c r="B647" s="30">
        <f>'De la BASE'!B643</f>
        <v>12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0.83076205387</v>
      </c>
      <c r="F647" s="9">
        <f>IF('De la BASE'!F643&gt;0,'De la BASE'!F643,'De la BASE'!F643+0.001)</f>
        <v>7.00478405053</v>
      </c>
      <c r="G647" s="15">
        <v>34394</v>
      </c>
    </row>
    <row r="648" spans="1:7" ht="12.75">
      <c r="A648" s="30" t="str">
        <f>'De la BASE'!A644</f>
        <v>434</v>
      </c>
      <c r="B648" s="30">
        <f>'De la BASE'!B644</f>
        <v>12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0.501579045</v>
      </c>
      <c r="F648" s="9">
        <f>IF('De la BASE'!F644&gt;0,'De la BASE'!F644,'De la BASE'!F644+0.001)</f>
        <v>3.7102916625</v>
      </c>
      <c r="G648" s="15">
        <v>34425</v>
      </c>
    </row>
    <row r="649" spans="1:7" ht="12.75">
      <c r="A649" s="30" t="str">
        <f>'De la BASE'!A645</f>
        <v>434</v>
      </c>
      <c r="B649" s="30">
        <f>'De la BASE'!B645</f>
        <v>12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0.21607592308</v>
      </c>
      <c r="F649" s="9">
        <f>IF('De la BASE'!F645&gt;0,'De la BASE'!F645,'De la BASE'!F645+0.001)</f>
        <v>6.5014697557600005</v>
      </c>
      <c r="G649" s="15">
        <v>34455</v>
      </c>
    </row>
    <row r="650" spans="1:7" ht="12.75">
      <c r="A650" s="30" t="str">
        <f>'De la BASE'!A646</f>
        <v>434</v>
      </c>
      <c r="B650" s="30">
        <f>'De la BASE'!B646</f>
        <v>12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0.3221579613</v>
      </c>
      <c r="F650" s="9">
        <f>IF('De la BASE'!F646&gt;0,'De la BASE'!F646,'De la BASE'!F646+0.001)</f>
        <v>3.0747876411000004</v>
      </c>
      <c r="G650" s="15">
        <v>34486</v>
      </c>
    </row>
    <row r="651" spans="1:7" ht="12.75">
      <c r="A651" s="30" t="str">
        <f>'De la BASE'!A647</f>
        <v>434</v>
      </c>
      <c r="B651" s="30">
        <f>'De la BASE'!B647</f>
        <v>12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0.32946802075</v>
      </c>
      <c r="F651" s="9">
        <f>IF('De la BASE'!F647&gt;0,'De la BASE'!F647,'De la BASE'!F647+0.001)</f>
        <v>2.62386431405</v>
      </c>
      <c r="G651" s="15">
        <v>34516</v>
      </c>
    </row>
    <row r="652" spans="1:7" ht="12.75">
      <c r="A652" s="30" t="str">
        <f>'De la BASE'!A648</f>
        <v>434</v>
      </c>
      <c r="B652" s="30">
        <f>'De la BASE'!B648</f>
        <v>12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0.38130841224</v>
      </c>
      <c r="F652" s="9">
        <f>IF('De la BASE'!F648&gt;0,'De la BASE'!F648,'De la BASE'!F648+0.001)</f>
        <v>2.4897196270800004</v>
      </c>
      <c r="G652" s="15">
        <v>34547</v>
      </c>
    </row>
    <row r="653" spans="1:7" ht="12.75">
      <c r="A653" s="30" t="str">
        <f>'De la BASE'!A649</f>
        <v>434</v>
      </c>
      <c r="B653" s="30">
        <f>'De la BASE'!B649</f>
        <v>12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0.23120769177</v>
      </c>
      <c r="F653" s="9">
        <f>IF('De la BASE'!F649&gt;0,'De la BASE'!F649,'De la BASE'!F649+0.001)</f>
        <v>2.3120769177</v>
      </c>
      <c r="G653" s="15">
        <v>34578</v>
      </c>
    </row>
    <row r="654" spans="1:7" ht="12.75">
      <c r="A654" s="30" t="str">
        <f>'De la BASE'!A650</f>
        <v>434</v>
      </c>
      <c r="B654" s="30">
        <f>'De la BASE'!B650</f>
        <v>12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0.0573361088</v>
      </c>
      <c r="F654" s="9">
        <f>IF('De la BASE'!F650&gt;0,'De la BASE'!F650,'De la BASE'!F650+0.001)</f>
        <v>2.31537287136</v>
      </c>
      <c r="G654" s="15">
        <v>34608</v>
      </c>
    </row>
    <row r="655" spans="1:7" ht="12.75">
      <c r="A655" s="30" t="str">
        <f>'De la BASE'!A651</f>
        <v>434</v>
      </c>
      <c r="B655" s="30">
        <f>'De la BASE'!B651</f>
        <v>12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0.13091618718</v>
      </c>
      <c r="F655" s="9">
        <f>IF('De la BASE'!F651&gt;0,'De la BASE'!F651,'De la BASE'!F651+0.001)</f>
        <v>4.969306341419999</v>
      </c>
      <c r="G655" s="15">
        <v>34639</v>
      </c>
    </row>
    <row r="656" spans="1:7" ht="12.75">
      <c r="A656" s="30" t="str">
        <f>'De la BASE'!A652</f>
        <v>434</v>
      </c>
      <c r="B656" s="30">
        <f>'De la BASE'!B652</f>
        <v>12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0.15253138135</v>
      </c>
      <c r="F656" s="9">
        <f>IF('De la BASE'!F652&gt;0,'De la BASE'!F652,'De la BASE'!F652+0.001)</f>
        <v>3.15806276904</v>
      </c>
      <c r="G656" s="15">
        <v>34669</v>
      </c>
    </row>
    <row r="657" spans="1:7" ht="12.75">
      <c r="A657" s="30" t="str">
        <f>'De la BASE'!A653</f>
        <v>434</v>
      </c>
      <c r="B657" s="30">
        <f>'De la BASE'!B653</f>
        <v>12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0.301988579</v>
      </c>
      <c r="F657" s="9">
        <f>IF('De la BASE'!F653&gt;0,'De la BASE'!F653,'De la BASE'!F653+0.001)</f>
        <v>5.3966243150599995</v>
      </c>
      <c r="G657" s="15">
        <v>34700</v>
      </c>
    </row>
    <row r="658" spans="1:7" ht="12.75">
      <c r="A658" s="30" t="str">
        <f>'De la BASE'!A654</f>
        <v>434</v>
      </c>
      <c r="B658" s="30">
        <f>'De la BASE'!B654</f>
        <v>12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0.40587331988</v>
      </c>
      <c r="F658" s="9">
        <f>IF('De la BASE'!F654&gt;0,'De la BASE'!F654,'De la BASE'!F654+0.001)</f>
        <v>8.088077381160002</v>
      </c>
      <c r="G658" s="15">
        <v>34731</v>
      </c>
    </row>
    <row r="659" spans="1:7" ht="12.75">
      <c r="A659" s="30" t="str">
        <f>'De la BASE'!A655</f>
        <v>434</v>
      </c>
      <c r="B659" s="30">
        <f>'De la BASE'!B655</f>
        <v>12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0.51204276074</v>
      </c>
      <c r="F659" s="9">
        <f>IF('De la BASE'!F655&gt;0,'De la BASE'!F655,'De la BASE'!F655+0.001)</f>
        <v>5.980127812259999</v>
      </c>
      <c r="G659" s="15">
        <v>34759</v>
      </c>
    </row>
    <row r="660" spans="1:7" ht="12.75">
      <c r="A660" s="30" t="str">
        <f>'De la BASE'!A656</f>
        <v>434</v>
      </c>
      <c r="B660" s="30">
        <f>'De la BASE'!B656</f>
        <v>12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0.22766218377</v>
      </c>
      <c r="F660" s="9">
        <f>IF('De la BASE'!F656&gt;0,'De la BASE'!F656,'De la BASE'!F656+0.001)</f>
        <v>2.9920029932800003</v>
      </c>
      <c r="G660" s="15">
        <v>34790</v>
      </c>
    </row>
    <row r="661" spans="1:7" ht="12.75">
      <c r="A661" s="30" t="str">
        <f>'De la BASE'!A657</f>
        <v>434</v>
      </c>
      <c r="B661" s="30">
        <f>'De la BASE'!B657</f>
        <v>12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0.2173037049</v>
      </c>
      <c r="F661" s="9">
        <f>IF('De la BASE'!F657&gt;0,'De la BASE'!F657,'De la BASE'!F657+0.001)</f>
        <v>3.4025481503999995</v>
      </c>
      <c r="G661" s="15">
        <v>34820</v>
      </c>
    </row>
    <row r="662" spans="1:7" ht="12.75">
      <c r="A662" s="30" t="str">
        <f>'De la BASE'!A658</f>
        <v>434</v>
      </c>
      <c r="B662" s="30">
        <f>'De la BASE'!B658</f>
        <v>12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0.19210084008</v>
      </c>
      <c r="F662" s="9">
        <f>IF('De la BASE'!F658&gt;0,'De la BASE'!F658,'De la BASE'!F658+0.001)</f>
        <v>2.5247538989200002</v>
      </c>
      <c r="G662" s="15">
        <v>34851</v>
      </c>
    </row>
    <row r="663" spans="1:7" ht="12.75">
      <c r="A663" s="30" t="str">
        <f>'De la BASE'!A659</f>
        <v>434</v>
      </c>
      <c r="B663" s="30">
        <f>'De la BASE'!B659</f>
        <v>12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0.32651901676</v>
      </c>
      <c r="F663" s="9">
        <f>IF('De la BASE'!F659&gt;0,'De la BASE'!F659,'De la BASE'!F659+0.001)</f>
        <v>2.5143187254799995</v>
      </c>
      <c r="G663" s="15">
        <v>34881</v>
      </c>
    </row>
    <row r="664" spans="1:7" ht="12.75">
      <c r="A664" s="30" t="str">
        <f>'De la BASE'!A660</f>
        <v>434</v>
      </c>
      <c r="B664" s="30">
        <f>'De la BASE'!B660</f>
        <v>12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0.3263980258</v>
      </c>
      <c r="F664" s="9">
        <f>IF('De la BASE'!F660&gt;0,'De la BASE'!F660,'De la BASE'!F660+0.001)</f>
        <v>2.4244791658500002</v>
      </c>
      <c r="G664" s="15">
        <v>34912</v>
      </c>
    </row>
    <row r="665" spans="1:7" ht="12.75">
      <c r="A665" s="30" t="str">
        <f>'De la BASE'!A661</f>
        <v>434</v>
      </c>
      <c r="B665" s="30">
        <f>'De la BASE'!B661</f>
        <v>12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0.14390334507</v>
      </c>
      <c r="F665" s="9">
        <f>IF('De la BASE'!F661&gt;0,'De la BASE'!F661,'De la BASE'!F661+0.001)</f>
        <v>2.35898699157</v>
      </c>
      <c r="G665" s="15">
        <v>34943</v>
      </c>
    </row>
    <row r="666" spans="1:7" ht="12.75">
      <c r="A666" s="30" t="str">
        <f>'De la BASE'!A662</f>
        <v>434</v>
      </c>
      <c r="B666" s="30">
        <f>'De la BASE'!B662</f>
        <v>12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0.19838532024</v>
      </c>
      <c r="F666" s="9">
        <f>IF('De la BASE'!F662&gt;0,'De la BASE'!F662,'De la BASE'!F662+0.001)</f>
        <v>2.02502752404</v>
      </c>
      <c r="G666" s="15">
        <v>34973</v>
      </c>
    </row>
    <row r="667" spans="1:7" ht="12.75">
      <c r="A667" s="30" t="str">
        <f>'De la BASE'!A663</f>
        <v>434</v>
      </c>
      <c r="B667" s="30">
        <f>'De la BASE'!B663</f>
        <v>12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0.05294239659</v>
      </c>
      <c r="F667" s="9">
        <f>IF('De la BASE'!F663&gt;0,'De la BASE'!F663,'De la BASE'!F663+0.001)</f>
        <v>2.06475345459</v>
      </c>
      <c r="G667" s="15">
        <v>35004</v>
      </c>
    </row>
    <row r="668" spans="1:7" ht="12.75">
      <c r="A668" s="30" t="str">
        <f>'De la BASE'!A664</f>
        <v>434</v>
      </c>
      <c r="B668" s="30">
        <f>'De la BASE'!B664</f>
        <v>12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0.17206750274</v>
      </c>
      <c r="F668" s="9">
        <f>IF('De la BASE'!F664&gt;0,'De la BASE'!F664,'De la BASE'!F664+0.001)</f>
        <v>4.5156608103</v>
      </c>
      <c r="G668" s="15">
        <v>35034</v>
      </c>
    </row>
    <row r="669" spans="1:7" ht="12.75">
      <c r="A669" s="30" t="str">
        <f>'De la BASE'!A665</f>
        <v>434</v>
      </c>
      <c r="B669" s="30">
        <f>'De la BASE'!B665</f>
        <v>12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0.7045842174</v>
      </c>
      <c r="F669" s="9">
        <f>IF('De la BASE'!F665&gt;0,'De la BASE'!F665,'De la BASE'!F665+0.001)</f>
        <v>18.62738990175</v>
      </c>
      <c r="G669" s="15">
        <v>35065</v>
      </c>
    </row>
    <row r="670" spans="1:7" ht="12.75">
      <c r="A670" s="30" t="str">
        <f>'De la BASE'!A666</f>
        <v>434</v>
      </c>
      <c r="B670" s="30">
        <f>'De la BASE'!B666</f>
        <v>12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0.90716956668</v>
      </c>
      <c r="F670" s="9">
        <f>IF('De la BASE'!F666&gt;0,'De la BASE'!F666,'De la BASE'!F666+0.001)</f>
        <v>10.45627561602</v>
      </c>
      <c r="G670" s="15">
        <v>35096</v>
      </c>
    </row>
    <row r="671" spans="1:7" ht="12.75">
      <c r="A671" s="30" t="str">
        <f>'De la BASE'!A667</f>
        <v>434</v>
      </c>
      <c r="B671" s="30">
        <f>'De la BASE'!B667</f>
        <v>12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0.67801299008</v>
      </c>
      <c r="F671" s="9">
        <f>IF('De la BASE'!F667&gt;0,'De la BASE'!F667,'De la BASE'!F667+0.001)</f>
        <v>7.704057384</v>
      </c>
      <c r="G671" s="15">
        <v>35125</v>
      </c>
    </row>
    <row r="672" spans="1:7" ht="12.75">
      <c r="A672" s="30" t="str">
        <f>'De la BASE'!A668</f>
        <v>434</v>
      </c>
      <c r="B672" s="30">
        <f>'De la BASE'!B668</f>
        <v>12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1.294498317</v>
      </c>
      <c r="F672" s="9">
        <f>IF('De la BASE'!F668&gt;0,'De la BASE'!F668,'De la BASE'!F668+0.001)</f>
        <v>14.051239013749997</v>
      </c>
      <c r="G672" s="15">
        <v>35156</v>
      </c>
    </row>
    <row r="673" spans="1:7" ht="12.75">
      <c r="A673" s="30" t="str">
        <f>'De la BASE'!A669</f>
        <v>434</v>
      </c>
      <c r="B673" s="30">
        <f>'De la BASE'!B669</f>
        <v>12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0.693146853</v>
      </c>
      <c r="F673" s="9">
        <f>IF('De la BASE'!F669&gt;0,'De la BASE'!F669,'De la BASE'!F669+0.001)</f>
        <v>10.443828675</v>
      </c>
      <c r="G673" s="15">
        <v>35186</v>
      </c>
    </row>
    <row r="674" spans="1:7" ht="12.75">
      <c r="A674" s="30" t="str">
        <f>'De la BASE'!A670</f>
        <v>434</v>
      </c>
      <c r="B674" s="30">
        <f>'De la BASE'!B670</f>
        <v>12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0.40890992105</v>
      </c>
      <c r="F674" s="9">
        <f>IF('De la BASE'!F670&gt;0,'De la BASE'!F670,'De la BASE'!F670+0.001)</f>
        <v>3.3180197476000006</v>
      </c>
      <c r="G674" s="15">
        <v>35217</v>
      </c>
    </row>
    <row r="675" spans="1:7" ht="12.75">
      <c r="A675" s="30" t="str">
        <f>'De la BASE'!A671</f>
        <v>434</v>
      </c>
      <c r="B675" s="30">
        <f>'De la BASE'!B671</f>
        <v>12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0.311529617</v>
      </c>
      <c r="F675" s="9">
        <f>IF('De la BASE'!F671&gt;0,'De la BASE'!F671,'De la BASE'!F671+0.001)</f>
        <v>2.33561344504</v>
      </c>
      <c r="G675" s="15">
        <v>35247</v>
      </c>
    </row>
    <row r="676" spans="1:7" ht="12.75">
      <c r="A676" s="30" t="str">
        <f>'De la BASE'!A672</f>
        <v>434</v>
      </c>
      <c r="B676" s="30">
        <f>'De la BASE'!B672</f>
        <v>12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0.31820628732</v>
      </c>
      <c r="F676" s="9">
        <f>IF('De la BASE'!F672&gt;0,'De la BASE'!F672,'De la BASE'!F672+0.001)</f>
        <v>2.54509690303</v>
      </c>
      <c r="G676" s="15">
        <v>35278</v>
      </c>
    </row>
    <row r="677" spans="1:7" ht="12.75">
      <c r="A677" s="30" t="str">
        <f>'De la BASE'!A673</f>
        <v>434</v>
      </c>
      <c r="B677" s="30">
        <f>'De la BASE'!B673</f>
        <v>12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0.33413517924</v>
      </c>
      <c r="F677" s="9">
        <f>IF('De la BASE'!F673&gt;0,'De la BASE'!F673,'De la BASE'!F673+0.001)</f>
        <v>3.24389568156</v>
      </c>
      <c r="G677" s="15">
        <v>35309</v>
      </c>
    </row>
    <row r="678" spans="1:7" ht="12.75">
      <c r="A678" s="30" t="str">
        <f>'De la BASE'!A674</f>
        <v>434</v>
      </c>
      <c r="B678" s="30">
        <f>'De la BASE'!B674</f>
        <v>12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0.25379495856</v>
      </c>
      <c r="F678" s="9">
        <f>IF('De la BASE'!F674&gt;0,'De la BASE'!F674,'De la BASE'!F674+0.001)</f>
        <v>2.8398117662200004</v>
      </c>
      <c r="G678" s="15">
        <v>35339</v>
      </c>
    </row>
    <row r="679" spans="1:7" ht="12.75">
      <c r="A679" s="30" t="str">
        <f>'De la BASE'!A675</f>
        <v>434</v>
      </c>
      <c r="B679" s="30">
        <f>'De la BASE'!B675</f>
        <v>12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0.1231665743</v>
      </c>
      <c r="F679" s="9">
        <f>IF('De la BASE'!F675&gt;0,'De la BASE'!F675,'De la BASE'!F675+0.001)</f>
        <v>3.46030184621</v>
      </c>
      <c r="G679" s="15">
        <v>35370</v>
      </c>
    </row>
    <row r="680" spans="1:7" ht="12.75">
      <c r="A680" s="30" t="str">
        <f>'De la BASE'!A676</f>
        <v>434</v>
      </c>
      <c r="B680" s="30">
        <f>'De la BASE'!B676</f>
        <v>12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0.34296324288</v>
      </c>
      <c r="F680" s="9">
        <f>IF('De la BASE'!F676&gt;0,'De la BASE'!F676,'De la BASE'!F676+0.001)</f>
        <v>9.39980049632</v>
      </c>
      <c r="G680" s="15">
        <v>35400</v>
      </c>
    </row>
    <row r="681" spans="1:7" ht="12.75">
      <c r="A681" s="30" t="str">
        <f>'De la BASE'!A677</f>
        <v>434</v>
      </c>
      <c r="B681" s="30">
        <f>'De la BASE'!B677</f>
        <v>12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1.57468544979</v>
      </c>
      <c r="F681" s="9">
        <f>IF('De la BASE'!F677&gt;0,'De la BASE'!F677,'De la BASE'!F677+0.001)</f>
        <v>20.776364189999995</v>
      </c>
      <c r="G681" s="15">
        <v>35431</v>
      </c>
    </row>
    <row r="682" spans="1:7" ht="12.75">
      <c r="A682" s="30" t="str">
        <f>'De la BASE'!A678</f>
        <v>434</v>
      </c>
      <c r="B682" s="30">
        <f>'De la BASE'!B678</f>
        <v>12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0.84637679408</v>
      </c>
      <c r="F682" s="9">
        <f>IF('De la BASE'!F678&gt;0,'De la BASE'!F678,'De la BASE'!F678+0.001)</f>
        <v>6.673476483079999</v>
      </c>
      <c r="G682" s="15">
        <v>35462</v>
      </c>
    </row>
    <row r="683" spans="1:7" ht="12.75">
      <c r="A683" s="30" t="str">
        <f>'De la BASE'!A679</f>
        <v>434</v>
      </c>
      <c r="B683" s="30">
        <f>'De la BASE'!B679</f>
        <v>12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0.53814671164</v>
      </c>
      <c r="F683" s="9">
        <f>IF('De la BASE'!F679&gt;0,'De la BASE'!F679,'De la BASE'!F679+0.001)</f>
        <v>4.23772722324</v>
      </c>
      <c r="G683" s="15">
        <v>35490</v>
      </c>
    </row>
    <row r="684" spans="1:7" ht="12.75">
      <c r="A684" s="30" t="str">
        <f>'De la BASE'!A680</f>
        <v>434</v>
      </c>
      <c r="B684" s="30">
        <f>'De la BASE'!B680</f>
        <v>12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0.24893313078</v>
      </c>
      <c r="F684" s="9">
        <f>IF('De la BASE'!F680&gt;0,'De la BASE'!F680,'De la BASE'!F680+0.001)</f>
        <v>3.37080442332</v>
      </c>
      <c r="G684" s="15">
        <v>35521</v>
      </c>
    </row>
    <row r="685" spans="1:7" ht="12.75">
      <c r="A685" s="30" t="str">
        <f>'De la BASE'!A681</f>
        <v>434</v>
      </c>
      <c r="B685" s="30">
        <f>'De la BASE'!B681</f>
        <v>12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0.17557857511</v>
      </c>
      <c r="F685" s="9">
        <f>IF('De la BASE'!F681&gt;0,'De la BASE'!F681,'De la BASE'!F681+0.001)</f>
        <v>3.45549072244</v>
      </c>
      <c r="G685" s="15">
        <v>35551</v>
      </c>
    </row>
    <row r="686" spans="1:7" ht="12.75">
      <c r="A686" s="30" t="str">
        <f>'De la BASE'!A682</f>
        <v>434</v>
      </c>
      <c r="B686" s="30">
        <f>'De la BASE'!B682</f>
        <v>12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0.34133495586</v>
      </c>
      <c r="F686" s="9">
        <f>IF('De la BASE'!F682&gt;0,'De la BASE'!F682,'De la BASE'!F682+0.001)</f>
        <v>3.99290394576</v>
      </c>
      <c r="G686" s="15">
        <v>35582</v>
      </c>
    </row>
    <row r="687" spans="1:7" ht="12.75">
      <c r="A687" s="30" t="str">
        <f>'De la BASE'!A683</f>
        <v>434</v>
      </c>
      <c r="B687" s="30">
        <f>'De la BASE'!B683</f>
        <v>12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0.1966437061</v>
      </c>
      <c r="F687" s="9">
        <f>IF('De la BASE'!F683&gt;0,'De la BASE'!F683,'De la BASE'!F683+0.001)</f>
        <v>2.61422175158</v>
      </c>
      <c r="G687" s="15">
        <v>35612</v>
      </c>
    </row>
    <row r="688" spans="1:7" ht="12.75">
      <c r="A688" s="30" t="str">
        <f>'De la BASE'!A684</f>
        <v>434</v>
      </c>
      <c r="B688" s="30">
        <f>'De la BASE'!B684</f>
        <v>12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0.21868367715</v>
      </c>
      <c r="F688" s="9">
        <f>IF('De la BASE'!F684&gt;0,'De la BASE'!F684,'De la BASE'!F684+0.001)</f>
        <v>2.39289624687</v>
      </c>
      <c r="G688" s="15">
        <v>35643</v>
      </c>
    </row>
    <row r="689" spans="1:7" ht="12.75">
      <c r="A689" s="30" t="str">
        <f>'De la BASE'!A685</f>
        <v>434</v>
      </c>
      <c r="B689" s="30">
        <f>'De la BASE'!B685</f>
        <v>12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0.22372194938</v>
      </c>
      <c r="F689" s="9">
        <f>IF('De la BASE'!F685&gt;0,'De la BASE'!F685,'De la BASE'!F685+0.001)</f>
        <v>2.12243021052</v>
      </c>
      <c r="G689" s="15">
        <v>35674</v>
      </c>
    </row>
    <row r="690" spans="1:7" ht="12.75">
      <c r="A690" s="30" t="str">
        <f>'De la BASE'!A686</f>
        <v>434</v>
      </c>
      <c r="B690" s="30">
        <f>'De la BASE'!B686</f>
        <v>12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0.09554756982</v>
      </c>
      <c r="F690" s="9">
        <f>IF('De la BASE'!F686&gt;0,'De la BASE'!F686,'De la BASE'!F686+0.001)</f>
        <v>2.48241686187</v>
      </c>
      <c r="G690" s="15">
        <v>35704</v>
      </c>
    </row>
    <row r="691" spans="1:7" ht="12.75">
      <c r="A691" s="30" t="str">
        <f>'De la BASE'!A687</f>
        <v>434</v>
      </c>
      <c r="B691" s="30">
        <f>'De la BASE'!B687</f>
        <v>12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0.4812310428</v>
      </c>
      <c r="F691" s="9">
        <f>IF('De la BASE'!F687&gt;0,'De la BASE'!F687,'De la BASE'!F687+0.001)</f>
        <v>11.052801079500002</v>
      </c>
      <c r="G691" s="15">
        <v>35735</v>
      </c>
    </row>
    <row r="692" spans="1:7" ht="12.75">
      <c r="A692" s="30" t="str">
        <f>'De la BASE'!A688</f>
        <v>434</v>
      </c>
      <c r="B692" s="30">
        <f>'De la BASE'!B688</f>
        <v>12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3.74485297932</v>
      </c>
      <c r="F692" s="9">
        <f>IF('De la BASE'!F688&gt;0,'De la BASE'!F688,'De la BASE'!F688+0.001)</f>
        <v>50.61901259304</v>
      </c>
      <c r="G692" s="15">
        <v>35765</v>
      </c>
    </row>
    <row r="693" spans="1:7" ht="12.75">
      <c r="A693" s="30" t="str">
        <f>'De la BASE'!A689</f>
        <v>434</v>
      </c>
      <c r="B693" s="30">
        <f>'De la BASE'!B689</f>
        <v>12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2.9695111026</v>
      </c>
      <c r="F693" s="9">
        <f>IF('De la BASE'!F689&gt;0,'De la BASE'!F689,'De la BASE'!F689+0.001)</f>
        <v>28.816959854200004</v>
      </c>
      <c r="G693" s="15">
        <v>35796</v>
      </c>
    </row>
    <row r="694" spans="1:7" ht="12.75">
      <c r="A694" s="30" t="str">
        <f>'De la BASE'!A690</f>
        <v>434</v>
      </c>
      <c r="B694" s="30">
        <f>'De la BASE'!B690</f>
        <v>12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0.85927027411</v>
      </c>
      <c r="F694" s="9">
        <f>IF('De la BASE'!F690&gt;0,'De la BASE'!F690,'De la BASE'!F690+0.001)</f>
        <v>7.022437340989999</v>
      </c>
      <c r="G694" s="15">
        <v>35827</v>
      </c>
    </row>
    <row r="695" spans="1:7" ht="12.75">
      <c r="A695" s="30" t="str">
        <f>'De la BASE'!A691</f>
        <v>434</v>
      </c>
      <c r="B695" s="30">
        <f>'De la BASE'!B691</f>
        <v>12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0.51167111383</v>
      </c>
      <c r="F695" s="9">
        <f>IF('De la BASE'!F691&gt;0,'De la BASE'!F691,'De la BASE'!F691+0.001)</f>
        <v>4.629956179019999</v>
      </c>
      <c r="G695" s="15">
        <v>35855</v>
      </c>
    </row>
    <row r="696" spans="1:7" ht="12.75">
      <c r="A696" s="30" t="str">
        <f>'De la BASE'!A692</f>
        <v>434</v>
      </c>
      <c r="B696" s="30">
        <f>'De la BASE'!B692</f>
        <v>12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0.36677260139</v>
      </c>
      <c r="F696" s="9">
        <f>IF('De la BASE'!F692&gt;0,'De la BASE'!F692,'De la BASE'!F692+0.001)</f>
        <v>6.08123353344</v>
      </c>
      <c r="G696" s="15">
        <v>35886</v>
      </c>
    </row>
    <row r="697" spans="1:7" ht="12.75">
      <c r="A697" s="30" t="str">
        <f>'De la BASE'!A693</f>
        <v>434</v>
      </c>
      <c r="B697" s="30">
        <f>'De la BASE'!B693</f>
        <v>12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0.47272018236</v>
      </c>
      <c r="F697" s="9">
        <f>IF('De la BASE'!F693&gt;0,'De la BASE'!F693,'De la BASE'!F693+0.001)</f>
        <v>8.182000904579999</v>
      </c>
      <c r="G697" s="15">
        <v>35916</v>
      </c>
    </row>
    <row r="698" spans="1:7" ht="12.75">
      <c r="A698" s="30" t="str">
        <f>'De la BASE'!A694</f>
        <v>434</v>
      </c>
      <c r="B698" s="30">
        <f>'De la BASE'!B694</f>
        <v>12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0.62530576016</v>
      </c>
      <c r="F698" s="9">
        <f>IF('De la BASE'!F694&gt;0,'De la BASE'!F694,'De la BASE'!F694+0.001)</f>
        <v>5.86909791008</v>
      </c>
      <c r="G698" s="15">
        <v>35947</v>
      </c>
    </row>
    <row r="699" spans="1:7" ht="12.75">
      <c r="A699" s="30" t="str">
        <f>'De la BASE'!A695</f>
        <v>434</v>
      </c>
      <c r="B699" s="30">
        <f>'De la BASE'!B695</f>
        <v>12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0.41575084928</v>
      </c>
      <c r="F699" s="9">
        <f>IF('De la BASE'!F695&gt;0,'De la BASE'!F695,'De la BASE'!F695+0.001)</f>
        <v>2.9271415372799994</v>
      </c>
      <c r="G699" s="15">
        <v>35977</v>
      </c>
    </row>
    <row r="700" spans="1:7" ht="12.75">
      <c r="A700" s="30" t="str">
        <f>'De la BASE'!A696</f>
        <v>434</v>
      </c>
      <c r="B700" s="30">
        <f>'De la BASE'!B696</f>
        <v>12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0.30684210616</v>
      </c>
      <c r="F700" s="9">
        <f>IF('De la BASE'!F696&gt;0,'De la BASE'!F696,'De la BASE'!F696+0.001)</f>
        <v>2.3857894701699998</v>
      </c>
      <c r="G700" s="15">
        <v>36008</v>
      </c>
    </row>
    <row r="701" spans="1:7" ht="12.75">
      <c r="A701" s="30" t="str">
        <f>'De la BASE'!A697</f>
        <v>434</v>
      </c>
      <c r="B701" s="30">
        <f>'De la BASE'!B697</f>
        <v>12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0.09334035172</v>
      </c>
      <c r="F701" s="9">
        <f>IF('De la BASE'!F697&gt;0,'De la BASE'!F697,'De la BASE'!F697+0.001)</f>
        <v>1.53258835884</v>
      </c>
      <c r="G701" s="15">
        <v>36039</v>
      </c>
    </row>
    <row r="702" spans="1:7" ht="12.75">
      <c r="A702" s="30" t="str">
        <f>'De la BASE'!A698</f>
        <v>434</v>
      </c>
      <c r="B702" s="30">
        <f>'De la BASE'!B698</f>
        <v>12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0.14613057291</v>
      </c>
      <c r="F702" s="9">
        <f>IF('De la BASE'!F698&gt;0,'De la BASE'!F698,'De la BASE'!F698+0.001)</f>
        <v>1.5987197443</v>
      </c>
      <c r="G702" s="15">
        <v>36069</v>
      </c>
    </row>
    <row r="703" spans="1:7" ht="12.75">
      <c r="A703" s="30" t="str">
        <f>'De la BASE'!A699</f>
        <v>434</v>
      </c>
      <c r="B703" s="30">
        <f>'De la BASE'!B699</f>
        <v>12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0.08214603708</v>
      </c>
      <c r="F703" s="9">
        <f>IF('De la BASE'!F699&gt;0,'De la BASE'!F699,'De la BASE'!F699+0.001)</f>
        <v>1.6334283150000004</v>
      </c>
      <c r="G703" s="15">
        <v>36100</v>
      </c>
    </row>
    <row r="704" spans="1:7" ht="12.75">
      <c r="A704" s="30" t="str">
        <f>'De la BASE'!A700</f>
        <v>434</v>
      </c>
      <c r="B704" s="30">
        <f>'De la BASE'!B700</f>
        <v>12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0.05571229473</v>
      </c>
      <c r="F704" s="9">
        <f>IF('De la BASE'!F700&gt;0,'De la BASE'!F700,'De la BASE'!F700+0.001)</f>
        <v>1.7855651908699999</v>
      </c>
      <c r="G704" s="15">
        <v>36130</v>
      </c>
    </row>
    <row r="705" spans="1:7" ht="12.75">
      <c r="A705" s="30" t="str">
        <f>'De la BASE'!A701</f>
        <v>434</v>
      </c>
      <c r="B705" s="30">
        <f>'De la BASE'!B701</f>
        <v>12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0.07958111434</v>
      </c>
      <c r="F705" s="9">
        <f>IF('De la BASE'!F701&gt;0,'De la BASE'!F701,'De la BASE'!F701+0.001)</f>
        <v>2.2035035856599996</v>
      </c>
      <c r="G705" s="15">
        <v>36161</v>
      </c>
    </row>
    <row r="706" spans="1:7" ht="12.75">
      <c r="A706" s="30" t="str">
        <f>'De la BASE'!A702</f>
        <v>434</v>
      </c>
      <c r="B706" s="30">
        <f>'De la BASE'!B702</f>
        <v>12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0.0881109086</v>
      </c>
      <c r="F706" s="9">
        <f>IF('De la BASE'!F702&gt;0,'De la BASE'!F702,'De la BASE'!F702+0.001)</f>
        <v>2.593082206</v>
      </c>
      <c r="G706" s="15">
        <v>36192</v>
      </c>
    </row>
    <row r="707" spans="1:7" ht="12.75">
      <c r="A707" s="30" t="str">
        <f>'De la BASE'!A703</f>
        <v>434</v>
      </c>
      <c r="B707" s="30">
        <f>'De la BASE'!B703</f>
        <v>12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0.16170224492</v>
      </c>
      <c r="F707" s="9">
        <f>IF('De la BASE'!F703&gt;0,'De la BASE'!F703,'De la BASE'!F703+0.001)</f>
        <v>4.9173927081999995</v>
      </c>
      <c r="G707" s="15">
        <v>36220</v>
      </c>
    </row>
    <row r="708" spans="1:7" ht="12.75">
      <c r="A708" s="30" t="str">
        <f>'De la BASE'!A704</f>
        <v>434</v>
      </c>
      <c r="B708" s="30">
        <f>'De la BASE'!B704</f>
        <v>12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0.19971039341</v>
      </c>
      <c r="F708" s="9">
        <f>IF('De la BASE'!F704&gt;0,'De la BASE'!F704,'De la BASE'!F704+0.001)</f>
        <v>6.15423339178</v>
      </c>
      <c r="G708" s="15">
        <v>36251</v>
      </c>
    </row>
    <row r="709" spans="1:7" ht="12.75">
      <c r="A709" s="30" t="str">
        <f>'De la BASE'!A705</f>
        <v>434</v>
      </c>
      <c r="B709" s="30">
        <f>'De la BASE'!B705</f>
        <v>12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0.20542675078</v>
      </c>
      <c r="F709" s="9">
        <f>IF('De la BASE'!F705&gt;0,'De la BASE'!F705,'De la BASE'!F705+0.001)</f>
        <v>7.11356586336</v>
      </c>
      <c r="G709" s="15">
        <v>36281</v>
      </c>
    </row>
    <row r="710" spans="1:7" ht="12.75">
      <c r="A710" s="30" t="str">
        <f>'De la BASE'!A706</f>
        <v>434</v>
      </c>
      <c r="B710" s="30">
        <f>'De la BASE'!B706</f>
        <v>12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0.2959294464</v>
      </c>
      <c r="F710" s="9">
        <f>IF('De la BASE'!F706&gt;0,'De la BASE'!F706,'De la BASE'!F706+0.001)</f>
        <v>4.456759471360001</v>
      </c>
      <c r="G710" s="15">
        <v>36312</v>
      </c>
    </row>
    <row r="711" spans="1:7" ht="12.75">
      <c r="A711" s="30" t="str">
        <f>'De la BASE'!A707</f>
        <v>434</v>
      </c>
      <c r="B711" s="30">
        <f>'De la BASE'!B707</f>
        <v>12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0.23694021481</v>
      </c>
      <c r="F711" s="9">
        <f>IF('De la BASE'!F707&gt;0,'De la BASE'!F707,'De la BASE'!F707+0.001)</f>
        <v>2.9714495227300004</v>
      </c>
      <c r="G711" s="15">
        <v>36342</v>
      </c>
    </row>
    <row r="712" spans="1:7" ht="12.75">
      <c r="A712" s="30" t="str">
        <f>'De la BASE'!A708</f>
        <v>434</v>
      </c>
      <c r="B712" s="30">
        <f>'De la BASE'!B708</f>
        <v>12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0.33338452996</v>
      </c>
      <c r="F712" s="9">
        <f>IF('De la BASE'!F708&gt;0,'De la BASE'!F708,'De la BASE'!F708+0.001)</f>
        <v>2.81351618492</v>
      </c>
      <c r="G712" s="15">
        <v>36373</v>
      </c>
    </row>
    <row r="713" spans="1:7" ht="12.75">
      <c r="A713" s="30" t="str">
        <f>'De la BASE'!A709</f>
        <v>434</v>
      </c>
      <c r="B713" s="30">
        <f>'De la BASE'!B709</f>
        <v>12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0.13021367519</v>
      </c>
      <c r="F713" s="9">
        <f>IF('De la BASE'!F709&gt;0,'De la BASE'!F709,'De la BASE'!F709+0.001)</f>
        <v>2.75947768687</v>
      </c>
      <c r="G713" s="15">
        <v>36404</v>
      </c>
    </row>
    <row r="714" spans="1:7" ht="12.75">
      <c r="A714" s="30" t="str">
        <f>'De la BASE'!A710</f>
        <v>434</v>
      </c>
      <c r="B714" s="30">
        <f>'De la BASE'!B710</f>
        <v>12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0.06751013345</v>
      </c>
      <c r="F714" s="9">
        <f>IF('De la BASE'!F710&gt;0,'De la BASE'!F710,'De la BASE'!F710+0.001)</f>
        <v>2.94286321545</v>
      </c>
      <c r="G714" s="15">
        <v>36434</v>
      </c>
    </row>
    <row r="715" spans="1:7" ht="12.75">
      <c r="A715" s="30" t="str">
        <f>'De la BASE'!A711</f>
        <v>434</v>
      </c>
      <c r="B715" s="30">
        <f>'De la BASE'!B711</f>
        <v>12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0.16233304335</v>
      </c>
      <c r="F715" s="9">
        <f>IF('De la BASE'!F711&gt;0,'De la BASE'!F711,'De la BASE'!F711+0.001)</f>
        <v>2.5371725870999997</v>
      </c>
      <c r="G715" s="15">
        <v>36465</v>
      </c>
    </row>
    <row r="716" spans="1:7" ht="12.75">
      <c r="A716" s="30" t="str">
        <f>'De la BASE'!A712</f>
        <v>434</v>
      </c>
      <c r="B716" s="30">
        <f>'De la BASE'!B712</f>
        <v>12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0.14517811534</v>
      </c>
      <c r="F716" s="9">
        <f>IF('De la BASE'!F712&gt;0,'De la BASE'!F712,'De la BASE'!F712+0.001)</f>
        <v>4.20829208264</v>
      </c>
      <c r="G716" s="15">
        <v>36495</v>
      </c>
    </row>
    <row r="717" spans="1:7" ht="12.75">
      <c r="A717" s="30" t="str">
        <f>'De la BASE'!A713</f>
        <v>434</v>
      </c>
      <c r="B717" s="30">
        <f>'De la BASE'!B713</f>
        <v>12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0.2754815196</v>
      </c>
      <c r="F717" s="9">
        <f>IF('De la BASE'!F713&gt;0,'De la BASE'!F713,'De la BASE'!F713+0.001)</f>
        <v>4.178136383400001</v>
      </c>
      <c r="G717" s="15">
        <v>36526</v>
      </c>
    </row>
    <row r="718" spans="1:7" ht="12.75">
      <c r="A718" s="30" t="str">
        <f>'De la BASE'!A714</f>
        <v>434</v>
      </c>
      <c r="B718" s="30">
        <f>'De la BASE'!B714</f>
        <v>12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0.20174510917</v>
      </c>
      <c r="F718" s="9">
        <f>IF('De la BASE'!F714&gt;0,'De la BASE'!F714,'De la BASE'!F714+0.001)</f>
        <v>3.51381723391</v>
      </c>
      <c r="G718" s="15">
        <v>36557</v>
      </c>
    </row>
    <row r="719" spans="1:7" ht="12.75">
      <c r="A719" s="30" t="str">
        <f>'De la BASE'!A715</f>
        <v>434</v>
      </c>
      <c r="B719" s="30">
        <f>'De la BASE'!B715</f>
        <v>12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0.1390463805</v>
      </c>
      <c r="F719" s="9">
        <f>IF('De la BASE'!F715&gt;0,'De la BASE'!F715,'De la BASE'!F715+0.001)</f>
        <v>3.7186822736100003</v>
      </c>
      <c r="G719" s="15">
        <v>36586</v>
      </c>
    </row>
    <row r="720" spans="1:7" ht="12.75">
      <c r="A720" s="30" t="str">
        <f>'De la BASE'!A716</f>
        <v>434</v>
      </c>
      <c r="B720" s="30">
        <f>'De la BASE'!B716</f>
        <v>12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0.27505571918</v>
      </c>
      <c r="F720" s="9">
        <f>IF('De la BASE'!F716&gt;0,'De la BASE'!F716,'De la BASE'!F716+0.001)</f>
        <v>10.844260850909999</v>
      </c>
      <c r="G720" s="15">
        <v>36617</v>
      </c>
    </row>
    <row r="721" spans="1:7" ht="12.75">
      <c r="A721" s="30" t="str">
        <f>'De la BASE'!A717</f>
        <v>434</v>
      </c>
      <c r="B721" s="30">
        <f>'De la BASE'!B717</f>
        <v>12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0.39960070722</v>
      </c>
      <c r="F721" s="9">
        <f>IF('De la BASE'!F717&gt;0,'De la BASE'!F717,'De la BASE'!F717+0.001)</f>
        <v>8.676616904280001</v>
      </c>
      <c r="G721" s="15">
        <v>36647</v>
      </c>
    </row>
    <row r="722" spans="1:7" ht="12.75">
      <c r="A722" s="30" t="str">
        <f>'De la BASE'!A718</f>
        <v>434</v>
      </c>
      <c r="B722" s="30">
        <f>'De la BASE'!B718</f>
        <v>12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0.4011087157</v>
      </c>
      <c r="F722" s="9">
        <f>IF('De la BASE'!F718&gt;0,'De la BASE'!F718,'De la BASE'!F718+0.001)</f>
        <v>4.03866338909</v>
      </c>
      <c r="G722" s="15">
        <v>36678</v>
      </c>
    </row>
    <row r="723" spans="1:7" ht="12.75">
      <c r="A723" s="30" t="str">
        <f>'De la BASE'!A719</f>
        <v>434</v>
      </c>
      <c r="B723" s="30">
        <f>'De la BASE'!B719</f>
        <v>12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0.37988207712</v>
      </c>
      <c r="F723" s="9">
        <f>IF('De la BASE'!F719&gt;0,'De la BASE'!F719,'De la BASE'!F719+0.001)</f>
        <v>3.48056603505</v>
      </c>
      <c r="G723" s="15">
        <v>36708</v>
      </c>
    </row>
    <row r="724" spans="1:7" ht="12.75">
      <c r="A724" s="30" t="str">
        <f>'De la BASE'!A720</f>
        <v>434</v>
      </c>
      <c r="B724" s="30">
        <f>'De la BASE'!B720</f>
        <v>12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0.72081730809</v>
      </c>
      <c r="F724" s="9">
        <f>IF('De la BASE'!F720&gt;0,'De la BASE'!F720,'De la BASE'!F720+0.001)</f>
        <v>5.11283172719</v>
      </c>
      <c r="G724" s="15">
        <v>36739</v>
      </c>
    </row>
    <row r="725" spans="1:7" ht="12.75">
      <c r="A725" s="30" t="str">
        <f>'De la BASE'!A721</f>
        <v>434</v>
      </c>
      <c r="B725" s="30">
        <f>'De la BASE'!B721</f>
        <v>12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0.42084233425</v>
      </c>
      <c r="F725" s="9">
        <f>IF('De la BASE'!F721&gt;0,'De la BASE'!F721,'De la BASE'!F721+0.001)</f>
        <v>4.29633260893</v>
      </c>
      <c r="G725" s="15">
        <v>36770</v>
      </c>
    </row>
    <row r="726" spans="1:7" ht="12.75">
      <c r="A726" s="30" t="str">
        <f>'De la BASE'!A722</f>
        <v>434</v>
      </c>
      <c r="B726" s="30">
        <f>'De la BASE'!B722</f>
        <v>12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0.22223975711</v>
      </c>
      <c r="F726" s="9">
        <f>IF('De la BASE'!F722&gt;0,'De la BASE'!F722,'De la BASE'!F722+0.001)</f>
        <v>4.771950068129999</v>
      </c>
      <c r="G726" s="15">
        <v>36800</v>
      </c>
    </row>
    <row r="727" spans="1:7" ht="12.75">
      <c r="A727" s="30" t="str">
        <f>'De la BASE'!A723</f>
        <v>434</v>
      </c>
      <c r="B727" s="30">
        <f>'De la BASE'!B723</f>
        <v>12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0.19671948</v>
      </c>
      <c r="F727" s="9">
        <f>IF('De la BASE'!F723&gt;0,'De la BASE'!F723,'De la BASE'!F723+0.001)</f>
        <v>7.1765810064</v>
      </c>
      <c r="G727" s="15">
        <v>36831</v>
      </c>
    </row>
    <row r="728" spans="1:7" ht="12.75">
      <c r="A728" s="30" t="str">
        <f>'De la BASE'!A724</f>
        <v>434</v>
      </c>
      <c r="B728" s="30">
        <f>'De la BASE'!B724</f>
        <v>12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0.4554616224</v>
      </c>
      <c r="F728" s="9">
        <f>IF('De la BASE'!F724&gt;0,'De la BASE'!F724,'De la BASE'!F724+0.001)</f>
        <v>11.11167777335</v>
      </c>
      <c r="G728" s="15">
        <v>36861</v>
      </c>
    </row>
    <row r="729" spans="1:7" ht="12.75">
      <c r="A729" s="30" t="str">
        <f>'De la BASE'!A725</f>
        <v>434</v>
      </c>
      <c r="B729" s="30">
        <f>'De la BASE'!B725</f>
        <v>12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2.4766905888</v>
      </c>
      <c r="F729" s="9">
        <f>IF('De la BASE'!F725&gt;0,'De la BASE'!F725,'De la BASE'!F725+0.001)</f>
        <v>27.634844119500002</v>
      </c>
      <c r="G729" s="15">
        <v>36892</v>
      </c>
    </row>
    <row r="730" spans="1:7" ht="12.75">
      <c r="A730" s="30" t="str">
        <f>'De la BASE'!A726</f>
        <v>434</v>
      </c>
      <c r="B730" s="30">
        <f>'De la BASE'!B726</f>
        <v>12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1.8654012897</v>
      </c>
      <c r="F730" s="9">
        <f>IF('De la BASE'!F726&gt;0,'De la BASE'!F726,'De la BASE'!F726+0.001)</f>
        <v>15.003484895400002</v>
      </c>
      <c r="G730" s="15">
        <v>36923</v>
      </c>
    </row>
    <row r="731" spans="1:7" ht="12.75">
      <c r="A731" s="30" t="str">
        <f>'De la BASE'!A727</f>
        <v>434</v>
      </c>
      <c r="B731" s="30">
        <f>'De la BASE'!B727</f>
        <v>12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1.73748876756</v>
      </c>
      <c r="F731" s="9">
        <f>IF('De la BASE'!F727&gt;0,'De la BASE'!F727,'De la BASE'!F727+0.001)</f>
        <v>17.15526331792</v>
      </c>
      <c r="G731" s="15">
        <v>36951</v>
      </c>
    </row>
    <row r="732" spans="1:7" ht="12.75">
      <c r="A732" s="30" t="str">
        <f>'De la BASE'!A728</f>
        <v>434</v>
      </c>
      <c r="B732" s="30">
        <f>'De la BASE'!B728</f>
        <v>12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0.76216559226</v>
      </c>
      <c r="F732" s="9">
        <f>IF('De la BASE'!F728&gt;0,'De la BASE'!F728,'De la BASE'!F728+0.001)</f>
        <v>5.28002719692</v>
      </c>
      <c r="G732" s="15">
        <v>36982</v>
      </c>
    </row>
    <row r="733" spans="1:7" ht="12.75">
      <c r="A733" s="30" t="str">
        <f>'De la BASE'!A729</f>
        <v>434</v>
      </c>
      <c r="B733" s="30">
        <f>'De la BASE'!B729</f>
        <v>12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0.33915369075</v>
      </c>
      <c r="F733" s="9">
        <f>IF('De la BASE'!F729&gt;0,'De la BASE'!F729,'De la BASE'!F729+0.001)</f>
        <v>3.2433111494399998</v>
      </c>
      <c r="G733" s="15">
        <v>37012</v>
      </c>
    </row>
    <row r="734" spans="1:7" ht="12.75">
      <c r="A734" s="30" t="str">
        <f>'De la BASE'!A730</f>
        <v>434</v>
      </c>
      <c r="B734" s="30">
        <f>'De la BASE'!B730</f>
        <v>12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0.28807597323</v>
      </c>
      <c r="F734" s="9">
        <f>IF('De la BASE'!F730&gt;0,'De la BASE'!F730,'De la BASE'!F730+0.001)</f>
        <v>2.76731006832</v>
      </c>
      <c r="G734" s="15">
        <v>37043</v>
      </c>
    </row>
    <row r="735" spans="1:7" ht="12.75">
      <c r="A735" s="30" t="str">
        <f>'De la BASE'!A731</f>
        <v>434</v>
      </c>
      <c r="B735" s="30">
        <f>'De la BASE'!B731</f>
        <v>12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0.27746703477</v>
      </c>
      <c r="F735" s="9">
        <f>IF('De la BASE'!F731&gt;0,'De la BASE'!F731,'De la BASE'!F731+0.001)</f>
        <v>2.78802667953</v>
      </c>
      <c r="G735" s="15">
        <v>37073</v>
      </c>
    </row>
    <row r="736" spans="1:7" ht="12.75">
      <c r="A736" s="30" t="str">
        <f>'De la BASE'!A732</f>
        <v>434</v>
      </c>
      <c r="B736" s="30">
        <f>'De la BASE'!B732</f>
        <v>12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0.42012879594</v>
      </c>
      <c r="F736" s="9">
        <f>IF('De la BASE'!F732&gt;0,'De la BASE'!F732,'De la BASE'!F732+0.001)</f>
        <v>2.9066421337800006</v>
      </c>
      <c r="G736" s="15">
        <v>37104</v>
      </c>
    </row>
    <row r="737" spans="1:7" ht="12.75">
      <c r="A737" s="30" t="str">
        <f>'De la BASE'!A733</f>
        <v>434</v>
      </c>
      <c r="B737" s="30">
        <f>'De la BASE'!B733</f>
        <v>12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0.36956642536</v>
      </c>
      <c r="F737" s="9">
        <f>IF('De la BASE'!F733&gt;0,'De la BASE'!F733,'De la BASE'!F733+0.001)</f>
        <v>3.16123136142</v>
      </c>
      <c r="G737" s="15">
        <v>37135</v>
      </c>
    </row>
    <row r="738" spans="1:7" ht="12.75">
      <c r="A738" s="30" t="str">
        <f>'De la BASE'!A734</f>
        <v>434</v>
      </c>
      <c r="B738" s="30">
        <f>'De la BASE'!B734</f>
        <v>12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0.0888714029</v>
      </c>
      <c r="F738" s="9">
        <f>IF('De la BASE'!F734&gt;0,'De la BASE'!F734,'De la BASE'!F734+0.001)</f>
        <v>3.42154903223</v>
      </c>
      <c r="G738" s="15">
        <v>37165</v>
      </c>
    </row>
    <row r="739" spans="1:7" ht="12.75">
      <c r="A739" s="30" t="str">
        <f>'De la BASE'!A735</f>
        <v>434</v>
      </c>
      <c r="B739" s="30">
        <f>'De la BASE'!B735</f>
        <v>12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0.49178425219</v>
      </c>
      <c r="F739" s="9">
        <f>IF('De la BASE'!F735&gt;0,'De la BASE'!F735,'De la BASE'!F735+0.001)</f>
        <v>3.39096950178</v>
      </c>
      <c r="G739" s="15">
        <v>37196</v>
      </c>
    </row>
    <row r="740" spans="1:7" ht="12.75">
      <c r="A740" s="30" t="str">
        <f>'De la BASE'!A736</f>
        <v>434</v>
      </c>
      <c r="B740" s="30">
        <f>'De la BASE'!B736</f>
        <v>12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0.5358247416</v>
      </c>
      <c r="F740" s="9">
        <f>IF('De la BASE'!F736&gt;0,'De la BASE'!F736,'De la BASE'!F736+0.001)</f>
        <v>3.5582474304000002</v>
      </c>
      <c r="G740" s="15">
        <v>37226</v>
      </c>
    </row>
    <row r="741" spans="1:7" ht="12.75">
      <c r="A741" s="30" t="str">
        <f>'De la BASE'!A737</f>
        <v>434</v>
      </c>
      <c r="B741" s="30">
        <f>'De la BASE'!B737</f>
        <v>12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0.17335665935</v>
      </c>
      <c r="F741" s="9">
        <f>IF('De la BASE'!F737&gt;0,'De la BASE'!F737,'De la BASE'!F737+0.001)</f>
        <v>4.13504029165</v>
      </c>
      <c r="G741" s="15">
        <v>37257</v>
      </c>
    </row>
    <row r="742" spans="1:7" ht="12.75">
      <c r="A742" s="30" t="str">
        <f>'De la BASE'!A738</f>
        <v>434</v>
      </c>
      <c r="B742" s="30">
        <f>'De la BASE'!B738</f>
        <v>12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0.2196835642</v>
      </c>
      <c r="F742" s="9">
        <f>IF('De la BASE'!F738&gt;0,'De la BASE'!F738,'De la BASE'!F738+0.001)</f>
        <v>3.4721878112899995</v>
      </c>
      <c r="G742" s="15">
        <v>37288</v>
      </c>
    </row>
    <row r="743" spans="1:7" ht="12.75">
      <c r="A743" s="30" t="str">
        <f>'De la BASE'!A739</f>
        <v>434</v>
      </c>
      <c r="B743" s="30">
        <f>'De la BASE'!B739</f>
        <v>12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0.1847278116</v>
      </c>
      <c r="F743" s="9">
        <f>IF('De la BASE'!F739&gt;0,'De la BASE'!F739,'De la BASE'!F739+0.001)</f>
        <v>5.1158737498499995</v>
      </c>
      <c r="G743" s="15">
        <v>37316</v>
      </c>
    </row>
    <row r="744" spans="1:7" ht="12.75">
      <c r="A744" s="30" t="str">
        <f>'De la BASE'!A740</f>
        <v>434</v>
      </c>
      <c r="B744" s="30">
        <f>'De la BASE'!B740</f>
        <v>12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0.19479948636</v>
      </c>
      <c r="F744" s="9">
        <f>IF('De la BASE'!F740&gt;0,'De la BASE'!F740,'De la BASE'!F740+0.001)</f>
        <v>5.89484891715</v>
      </c>
      <c r="G744" s="15">
        <v>37347</v>
      </c>
    </row>
    <row r="745" spans="1:7" ht="12.75">
      <c r="A745" s="30" t="str">
        <f>'De la BASE'!A741</f>
        <v>434</v>
      </c>
      <c r="B745" s="30">
        <f>'De la BASE'!B741</f>
        <v>12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0.24189991078</v>
      </c>
      <c r="F745" s="9">
        <f>IF('De la BASE'!F741&gt;0,'De la BASE'!F741,'De la BASE'!F741+0.001)</f>
        <v>5.81090263985</v>
      </c>
      <c r="G745" s="15">
        <v>37377</v>
      </c>
    </row>
    <row r="746" spans="1:7" ht="12.75">
      <c r="A746" s="30" t="str">
        <f>'De la BASE'!A742</f>
        <v>434</v>
      </c>
      <c r="B746" s="30">
        <f>'De la BASE'!B742</f>
        <v>12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0.2282604213</v>
      </c>
      <c r="F746" s="9">
        <f>IF('De la BASE'!F742&gt;0,'De la BASE'!F742,'De la BASE'!F742+0.001)</f>
        <v>5.412370125779999</v>
      </c>
      <c r="G746" s="15">
        <v>37408</v>
      </c>
    </row>
    <row r="747" spans="1:7" ht="12.75">
      <c r="A747" s="30" t="str">
        <f>'De la BASE'!A743</f>
        <v>434</v>
      </c>
      <c r="B747" s="30">
        <f>'De la BASE'!B743</f>
        <v>12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0.43526894202</v>
      </c>
      <c r="F747" s="9">
        <f>IF('De la BASE'!F743&gt;0,'De la BASE'!F743,'De la BASE'!F743+0.001)</f>
        <v>3.35666859792</v>
      </c>
      <c r="G747" s="15">
        <v>37438</v>
      </c>
    </row>
    <row r="748" spans="1:7" ht="12.75">
      <c r="A748" s="30" t="str">
        <f>'De la BASE'!A744</f>
        <v>434</v>
      </c>
      <c r="B748" s="30">
        <f>'De la BASE'!B744</f>
        <v>12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0.2550881952</v>
      </c>
      <c r="F748" s="9">
        <f>IF('De la BASE'!F744&gt;0,'De la BASE'!F744,'De la BASE'!F744+0.001)</f>
        <v>3.1793758463999997</v>
      </c>
      <c r="G748" s="15">
        <v>37469</v>
      </c>
    </row>
    <row r="749" spans="1:7" ht="12.75">
      <c r="A749" s="30" t="str">
        <f>'De la BASE'!A745</f>
        <v>434</v>
      </c>
      <c r="B749" s="30">
        <f>'De la BASE'!B745</f>
        <v>12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0.18652388814</v>
      </c>
      <c r="F749" s="9">
        <f>IF('De la BASE'!F745&gt;0,'De la BASE'!F745,'De la BASE'!F745+0.001)</f>
        <v>3.04487643348</v>
      </c>
      <c r="G749" s="15">
        <v>37500</v>
      </c>
    </row>
    <row r="750" spans="1:7" ht="12.75">
      <c r="A750" s="30" t="str">
        <f>'De la BASE'!A746</f>
        <v>434</v>
      </c>
      <c r="B750" s="30">
        <f>'De la BASE'!B746</f>
        <v>12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0.17039133551</v>
      </c>
      <c r="F750" s="9">
        <f>IF('De la BASE'!F746&gt;0,'De la BASE'!F746,'De la BASE'!F746+0.001)</f>
        <v>4.051383653129999</v>
      </c>
      <c r="G750" s="15">
        <v>37530</v>
      </c>
    </row>
    <row r="751" spans="1:7" ht="12.75">
      <c r="A751" s="30" t="str">
        <f>'De la BASE'!A747</f>
        <v>434</v>
      </c>
      <c r="B751" s="30">
        <f>'De la BASE'!B747</f>
        <v>12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0.3206500826</v>
      </c>
      <c r="F751" s="9">
        <f>IF('De la BASE'!F747&gt;0,'De la BASE'!F747,'De la BASE'!F747+0.001)</f>
        <v>6.40295720754</v>
      </c>
      <c r="G751" s="15">
        <v>37561</v>
      </c>
    </row>
    <row r="752" spans="1:7" ht="12.75">
      <c r="A752" s="30" t="str">
        <f>'De la BASE'!A748</f>
        <v>434</v>
      </c>
      <c r="B752" s="30">
        <f>'De la BASE'!B748</f>
        <v>12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0.79376063405</v>
      </c>
      <c r="F752" s="9">
        <f>IF('De la BASE'!F748&gt;0,'De la BASE'!F748,'De la BASE'!F748+0.001)</f>
        <v>8.89460167485</v>
      </c>
      <c r="G752" s="15">
        <v>37591</v>
      </c>
    </row>
    <row r="753" spans="1:7" ht="12.75">
      <c r="A753" s="30" t="str">
        <f>'De la BASE'!A749</f>
        <v>434</v>
      </c>
      <c r="B753" s="30">
        <f>'De la BASE'!B749</f>
        <v>12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2.43005649778</v>
      </c>
      <c r="F753" s="9">
        <f>IF('De la BASE'!F749&gt;0,'De la BASE'!F749,'De la BASE'!F749+0.001)</f>
        <v>20.971345825750003</v>
      </c>
      <c r="G753" s="15">
        <v>37622</v>
      </c>
    </row>
    <row r="754" spans="1:7" ht="12.75">
      <c r="A754" s="30" t="str">
        <f>'De la BASE'!A750</f>
        <v>434</v>
      </c>
      <c r="B754" s="30">
        <f>'De la BASE'!B750</f>
        <v>12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0.95200354088</v>
      </c>
      <c r="F754" s="9">
        <f>IF('De la BASE'!F750&gt;0,'De la BASE'!F750,'De la BASE'!F750+0.001)</f>
        <v>7.346841115040001</v>
      </c>
      <c r="G754" s="15">
        <v>37653</v>
      </c>
    </row>
    <row r="755" spans="1:7" ht="12.75">
      <c r="A755" s="30" t="str">
        <f>'De la BASE'!A751</f>
        <v>434</v>
      </c>
      <c r="B755" s="30">
        <f>'De la BASE'!B751</f>
        <v>12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0.83558687317</v>
      </c>
      <c r="F755" s="9">
        <f>IF('De la BASE'!F751&gt;0,'De la BASE'!F751,'De la BASE'!F751+0.001)</f>
        <v>8.265467323400001</v>
      </c>
      <c r="G755" s="15">
        <v>37681</v>
      </c>
    </row>
    <row r="756" spans="1:7" ht="12.75">
      <c r="A756" s="30" t="str">
        <f>'De la BASE'!A752</f>
        <v>434</v>
      </c>
      <c r="B756" s="30">
        <f>'De la BASE'!B752</f>
        <v>12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0.74213727653</v>
      </c>
      <c r="F756" s="9">
        <f>IF('De la BASE'!F752&gt;0,'De la BASE'!F752,'De la BASE'!F752+0.001)</f>
        <v>6.61128869235</v>
      </c>
      <c r="G756" s="15">
        <v>37712</v>
      </c>
    </row>
    <row r="757" spans="1:7" ht="12.75">
      <c r="A757" s="30" t="str">
        <f>'De la BASE'!A753</f>
        <v>434</v>
      </c>
      <c r="B757" s="30">
        <f>'De la BASE'!B753</f>
        <v>12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0.88750849376</v>
      </c>
      <c r="F757" s="9">
        <f>IF('De la BASE'!F753&gt;0,'De la BASE'!F753,'De la BASE'!F753+0.001)</f>
        <v>7.7713359550400005</v>
      </c>
      <c r="G757" s="15">
        <v>37742</v>
      </c>
    </row>
    <row r="758" spans="1:7" ht="12.75">
      <c r="A758" s="30" t="str">
        <f>'De la BASE'!A754</f>
        <v>434</v>
      </c>
      <c r="B758" s="30">
        <f>'De la BASE'!B754</f>
        <v>12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0.46113024584</v>
      </c>
      <c r="F758" s="9">
        <f>IF('De la BASE'!F754&gt;0,'De la BASE'!F754,'De la BASE'!F754+0.001)</f>
        <v>3.1536357098400005</v>
      </c>
      <c r="G758" s="15">
        <v>37773</v>
      </c>
    </row>
    <row r="759" spans="1:7" ht="12.75">
      <c r="A759" s="30" t="str">
        <f>'De la BASE'!A755</f>
        <v>434</v>
      </c>
      <c r="B759" s="30">
        <f>'De la BASE'!B755</f>
        <v>12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0.45218942214</v>
      </c>
      <c r="F759" s="9">
        <f>IF('De la BASE'!F755&gt;0,'De la BASE'!F755,'De la BASE'!F755+0.001)</f>
        <v>2.8742066420700003</v>
      </c>
      <c r="G759" s="15">
        <v>37803</v>
      </c>
    </row>
    <row r="760" spans="1:7" ht="12.75">
      <c r="A760" s="30" t="str">
        <f>'De la BASE'!A756</f>
        <v>434</v>
      </c>
      <c r="B760" s="30">
        <f>'De la BASE'!B756</f>
        <v>12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0.29320056425</v>
      </c>
      <c r="F760" s="9">
        <f>IF('De la BASE'!F756&gt;0,'De la BASE'!F756,'De la BASE'!F756+0.001)</f>
        <v>2.726212027</v>
      </c>
      <c r="G760" s="15">
        <v>37834</v>
      </c>
    </row>
    <row r="761" spans="1:7" ht="12.75">
      <c r="A761" s="30" t="str">
        <f>'De la BASE'!A757</f>
        <v>434</v>
      </c>
      <c r="B761" s="30">
        <f>'De la BASE'!B757</f>
        <v>12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0.2242236018</v>
      </c>
      <c r="F761" s="9">
        <f>IF('De la BASE'!F757&gt;0,'De la BASE'!F757,'De la BASE'!F757+0.001)</f>
        <v>2.8322981341499998</v>
      </c>
      <c r="G761" s="15">
        <v>37865</v>
      </c>
    </row>
    <row r="762" spans="1:7" ht="12.75">
      <c r="A762" s="30" t="str">
        <f>'De la BASE'!A758</f>
        <v>434</v>
      </c>
      <c r="B762" s="30">
        <f>'De la BASE'!B758</f>
        <v>12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0.16760905584</v>
      </c>
      <c r="F762" s="9">
        <f>IF('De la BASE'!F758&gt;0,'De la BASE'!F758,'De la BASE'!F758+0.001)</f>
        <v>3.6444399199199995</v>
      </c>
      <c r="G762" s="15">
        <v>37895</v>
      </c>
    </row>
    <row r="763" spans="1:7" ht="12.75">
      <c r="A763" s="30" t="str">
        <f>'De la BASE'!A759</f>
        <v>434</v>
      </c>
      <c r="B763" s="30">
        <f>'De la BASE'!B759</f>
        <v>12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0.3283220292</v>
      </c>
      <c r="F763" s="9">
        <f>IF('De la BASE'!F759&gt;0,'De la BASE'!F759,'De la BASE'!F759+0.001)</f>
        <v>5.673379295699999</v>
      </c>
      <c r="G763" s="15">
        <v>37926</v>
      </c>
    </row>
    <row r="764" spans="1:7" ht="12.75">
      <c r="A764" s="30" t="str">
        <f>'De la BASE'!A760</f>
        <v>434</v>
      </c>
      <c r="B764" s="30">
        <f>'De la BASE'!B760</f>
        <v>12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0.697952529</v>
      </c>
      <c r="F764" s="9">
        <f>IF('De la BASE'!F760&gt;0,'De la BASE'!F760,'De la BASE'!F760+0.001)</f>
        <v>8.945370539999999</v>
      </c>
      <c r="G764" s="15">
        <v>37956</v>
      </c>
    </row>
    <row r="765" spans="1:7" ht="12.75">
      <c r="A765" s="30" t="str">
        <f>'De la BASE'!A761</f>
        <v>434</v>
      </c>
      <c r="B765" s="30">
        <f>'De la BASE'!B761</f>
        <v>12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0.54322434531</v>
      </c>
      <c r="F765" s="9">
        <f>IF('De la BASE'!F761&gt;0,'De la BASE'!F761,'De la BASE'!F761+0.001)</f>
        <v>9.229258155330001</v>
      </c>
      <c r="G765" s="15">
        <v>37987</v>
      </c>
    </row>
    <row r="766" spans="1:7" ht="12.75">
      <c r="A766" s="30" t="str">
        <f>'De la BASE'!A762</f>
        <v>434</v>
      </c>
      <c r="B766" s="30">
        <f>'De la BASE'!B762</f>
        <v>12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0.57817851958</v>
      </c>
      <c r="F766" s="9">
        <f>IF('De la BASE'!F762&gt;0,'De la BASE'!F762,'De la BASE'!F762+0.001)</f>
        <v>7.41579893304</v>
      </c>
      <c r="G766" s="15">
        <v>38018</v>
      </c>
    </row>
    <row r="767" spans="1:7" ht="12.75">
      <c r="A767" s="30" t="str">
        <f>'De la BASE'!A763</f>
        <v>434</v>
      </c>
      <c r="B767" s="30">
        <f>'De la BASE'!B763</f>
        <v>12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0.4786803705</v>
      </c>
      <c r="F767" s="9">
        <f>IF('De la BASE'!F763&gt;0,'De la BASE'!F763,'De la BASE'!F763+0.001)</f>
        <v>9.30464835218</v>
      </c>
      <c r="G767" s="15">
        <v>38047</v>
      </c>
    </row>
    <row r="768" spans="1:7" ht="12.75">
      <c r="A768" s="30" t="str">
        <f>'De la BASE'!A764</f>
        <v>434</v>
      </c>
      <c r="B768" s="30">
        <f>'De la BASE'!B764</f>
        <v>12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0.73816527204</v>
      </c>
      <c r="F768" s="9">
        <f>IF('De la BASE'!F764&gt;0,'De la BASE'!F764,'De la BASE'!F764+0.001)</f>
        <v>9.5829931852</v>
      </c>
      <c r="G768" s="15">
        <v>38078</v>
      </c>
    </row>
    <row r="769" spans="1:7" ht="12.75">
      <c r="A769" s="30" t="str">
        <f>'De la BASE'!A765</f>
        <v>434</v>
      </c>
      <c r="B769" s="30">
        <f>'De la BASE'!B765</f>
        <v>12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0.55595377728</v>
      </c>
      <c r="F769" s="9">
        <f>IF('De la BASE'!F765&gt;0,'De la BASE'!F765,'De la BASE'!F765+0.001)</f>
        <v>10.0743543472</v>
      </c>
      <c r="G769" s="15">
        <v>38108</v>
      </c>
    </row>
    <row r="770" spans="1:7" ht="12.75">
      <c r="A770" s="30" t="str">
        <f>'De la BASE'!A766</f>
        <v>434</v>
      </c>
      <c r="B770" s="30">
        <f>'De la BASE'!B766</f>
        <v>12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0.39870344871</v>
      </c>
      <c r="F770" s="9">
        <f>IF('De la BASE'!F766&gt;0,'De la BASE'!F766,'De la BASE'!F766+0.001)</f>
        <v>4.23855938793</v>
      </c>
      <c r="G770" s="15">
        <v>38139</v>
      </c>
    </row>
    <row r="771" spans="1:7" ht="12.75">
      <c r="A771" s="30" t="str">
        <f>'De la BASE'!A767</f>
        <v>434</v>
      </c>
      <c r="B771" s="30">
        <f>'De la BASE'!B767</f>
        <v>12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0.31193048106</v>
      </c>
      <c r="F771" s="9">
        <f>IF('De la BASE'!F767&gt;0,'De la BASE'!F767,'De la BASE'!F767+0.001)</f>
        <v>2.94557839686</v>
      </c>
      <c r="G771" s="15">
        <v>38169</v>
      </c>
    </row>
    <row r="772" spans="1:7" ht="12.75">
      <c r="A772" s="30" t="str">
        <f>'De la BASE'!A768</f>
        <v>434</v>
      </c>
      <c r="B772" s="30">
        <f>'De la BASE'!B768</f>
        <v>12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0.22242252356</v>
      </c>
      <c r="F772" s="9">
        <f>IF('De la BASE'!F768&gt;0,'De la BASE'!F768,'De la BASE'!F768+0.001)</f>
        <v>2.76254405196</v>
      </c>
      <c r="G772" s="15">
        <v>38200</v>
      </c>
    </row>
    <row r="773" spans="1:7" ht="12.75">
      <c r="A773" s="30" t="str">
        <f>'De la BASE'!A769</f>
        <v>434</v>
      </c>
      <c r="B773" s="30">
        <f>'De la BASE'!B769</f>
        <v>12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0.34024200842</v>
      </c>
      <c r="F773" s="9">
        <f>IF('De la BASE'!F769&gt;0,'De la BASE'!F769,'De la BASE'!F769+0.001)</f>
        <v>2.66297716653</v>
      </c>
      <c r="G773" s="15">
        <v>38231</v>
      </c>
    </row>
    <row r="774" spans="1:7" ht="12.75">
      <c r="A774" s="30" t="str">
        <f>'De la BASE'!A770</f>
        <v>434</v>
      </c>
      <c r="B774" s="30">
        <f>'De la BASE'!B770</f>
        <v>12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0.07273508832</v>
      </c>
      <c r="F774" s="9">
        <f>IF('De la BASE'!F770&gt;0,'De la BASE'!F770,'De la BASE'!F770+0.001)</f>
        <v>2.874067704</v>
      </c>
      <c r="G774" s="15">
        <v>38261</v>
      </c>
    </row>
    <row r="775" spans="1:7" ht="12.75">
      <c r="A775" s="30" t="str">
        <f>'De la BASE'!A771</f>
        <v>434</v>
      </c>
      <c r="B775" s="30">
        <f>'De la BASE'!B771</f>
        <v>12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0.21732898992</v>
      </c>
      <c r="F775" s="9">
        <f>IF('De la BASE'!F771&gt;0,'De la BASE'!F771,'De la BASE'!F771+0.001)</f>
        <v>3.34280129904</v>
      </c>
      <c r="G775" s="15">
        <v>38292</v>
      </c>
    </row>
    <row r="776" spans="1:7" ht="12.75">
      <c r="A776" s="30" t="str">
        <f>'De la BASE'!A772</f>
        <v>434</v>
      </c>
      <c r="B776" s="30">
        <f>'De la BASE'!B772</f>
        <v>12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0.2367043436</v>
      </c>
      <c r="F776" s="9">
        <f>IF('De la BASE'!F772&gt;0,'De la BASE'!F772,'De la BASE'!F772+0.001)</f>
        <v>3.44147531916</v>
      </c>
      <c r="G776" s="15">
        <v>38322</v>
      </c>
    </row>
    <row r="777" spans="1:7" ht="12.75">
      <c r="A777" s="30" t="str">
        <f>'De la BASE'!A773</f>
        <v>434</v>
      </c>
      <c r="B777" s="30">
        <f>'De la BASE'!B773</f>
        <v>12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0.52071954096</v>
      </c>
      <c r="F777" s="9">
        <f>IF('De la BASE'!F773&gt;0,'De la BASE'!F773,'De la BASE'!F773+0.001)</f>
        <v>3.44016353172</v>
      </c>
      <c r="G777" s="15">
        <v>38353</v>
      </c>
    </row>
    <row r="778" spans="1:7" ht="12.75">
      <c r="A778" s="30" t="str">
        <f>'De la BASE'!A774</f>
        <v>434</v>
      </c>
      <c r="B778" s="30">
        <f>'De la BASE'!B774</f>
        <v>12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0.37818709362</v>
      </c>
      <c r="F778" s="9">
        <f>IF('De la BASE'!F774&gt;0,'De la BASE'!F774,'De la BASE'!F774+0.001)</f>
        <v>3.15002174568</v>
      </c>
      <c r="G778" s="15">
        <v>38384</v>
      </c>
    </row>
    <row r="779" spans="1:7" ht="12.75">
      <c r="A779" s="30" t="str">
        <f>'De la BASE'!A775</f>
        <v>434</v>
      </c>
      <c r="B779" s="30">
        <f>'De la BASE'!B775</f>
        <v>12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0.2033367135</v>
      </c>
      <c r="F779" s="9">
        <f>IF('De la BASE'!F775&gt;0,'De la BASE'!F775,'De la BASE'!F775+0.001)</f>
        <v>4.87388184117</v>
      </c>
      <c r="G779" s="15">
        <v>38412</v>
      </c>
    </row>
    <row r="780" spans="1:7" ht="12.75">
      <c r="A780" s="30" t="str">
        <f>'De la BASE'!A776</f>
        <v>434</v>
      </c>
      <c r="B780" s="30">
        <f>'De la BASE'!B776</f>
        <v>12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0.24867492434</v>
      </c>
      <c r="F780" s="9">
        <f>IF('De la BASE'!F776&gt;0,'De la BASE'!F776,'De la BASE'!F776+0.001)</f>
        <v>5.640158915279999</v>
      </c>
      <c r="G780" s="15">
        <v>38443</v>
      </c>
    </row>
    <row r="781" spans="1:7" ht="12.75">
      <c r="A781" s="30" t="str">
        <f>'De la BASE'!A777</f>
        <v>434</v>
      </c>
      <c r="B781" s="30">
        <f>'De la BASE'!B777</f>
        <v>12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0.17224677594</v>
      </c>
      <c r="F781" s="9">
        <f>IF('De la BASE'!F777&gt;0,'De la BASE'!F777,'De la BASE'!F777+0.001)</f>
        <v>4.21615100961</v>
      </c>
      <c r="G781" s="15">
        <v>38473</v>
      </c>
    </row>
    <row r="782" spans="1:7" ht="12.75">
      <c r="A782" s="30" t="str">
        <f>'De la BASE'!A778</f>
        <v>434</v>
      </c>
      <c r="B782" s="30">
        <f>'De la BASE'!B778</f>
        <v>12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0.30883654818</v>
      </c>
      <c r="F782" s="9">
        <f>IF('De la BASE'!F778&gt;0,'De la BASE'!F778,'De la BASE'!F778+0.001)</f>
        <v>2.88522701286</v>
      </c>
      <c r="G782" s="15">
        <v>38504</v>
      </c>
    </row>
    <row r="783" spans="1:7" ht="12.75">
      <c r="A783" s="30" t="str">
        <f>'De la BASE'!A779</f>
        <v>434</v>
      </c>
      <c r="B783" s="30">
        <f>'De la BASE'!B779</f>
        <v>12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0.43954205509</v>
      </c>
      <c r="F783" s="9">
        <f>IF('De la BASE'!F779&gt;0,'De la BASE'!F779,'De la BASE'!F779+0.001)</f>
        <v>2.5363738347300004</v>
      </c>
      <c r="G783" s="15">
        <v>38534</v>
      </c>
    </row>
    <row r="784" spans="1:7" ht="12.75">
      <c r="A784" s="30" t="str">
        <f>'De la BASE'!A780</f>
        <v>434</v>
      </c>
      <c r="B784" s="30">
        <f>'De la BASE'!B780</f>
        <v>12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0.41307017539</v>
      </c>
      <c r="F784" s="9">
        <f>IF('De la BASE'!F780&gt;0,'De la BASE'!F780,'De la BASE'!F780+0.001)</f>
        <v>2.7384122800700004</v>
      </c>
      <c r="G784" s="15">
        <v>38565</v>
      </c>
    </row>
    <row r="785" spans="1:7" ht="12.75">
      <c r="A785" s="30" t="str">
        <f>'De la BASE'!A781</f>
        <v>434</v>
      </c>
      <c r="B785" s="30">
        <f>'De la BASE'!B781</f>
        <v>12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0.47018498408</v>
      </c>
      <c r="F785" s="9">
        <f>IF('De la BASE'!F781&gt;0,'De la BASE'!F781,'De la BASE'!F781+0.001)</f>
        <v>2.94433079464</v>
      </c>
      <c r="G785" s="15">
        <v>38596</v>
      </c>
    </row>
    <row r="786" spans="1:7" ht="12.75">
      <c r="A786" s="30" t="str">
        <f>'De la BASE'!A782</f>
        <v>434</v>
      </c>
      <c r="B786" s="30">
        <f>'De la BASE'!B782</f>
        <v>12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0.12912035958</v>
      </c>
      <c r="F786" s="9">
        <f>IF('De la BASE'!F782&gt;0,'De la BASE'!F782,'De la BASE'!F782+0.001)</f>
        <v>3.4432096199399997</v>
      </c>
      <c r="G786" s="15">
        <v>38626</v>
      </c>
    </row>
    <row r="787" spans="1:7" ht="12.75">
      <c r="A787" s="30" t="str">
        <f>'De la BASE'!A783</f>
        <v>434</v>
      </c>
      <c r="B787" s="30">
        <f>'De la BASE'!B783</f>
        <v>12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0.3419212069</v>
      </c>
      <c r="F787" s="9">
        <f>IF('De la BASE'!F783&gt;0,'De la BASE'!F783,'De la BASE'!F783+0.001)</f>
        <v>4.521177542699999</v>
      </c>
      <c r="G787" s="15">
        <v>38657</v>
      </c>
    </row>
    <row r="788" spans="1:7" ht="12.75">
      <c r="A788" s="30" t="str">
        <f>'De la BASE'!A784</f>
        <v>434</v>
      </c>
      <c r="B788" s="30">
        <f>'De la BASE'!B784</f>
        <v>12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0.3488104387</v>
      </c>
      <c r="F788" s="9">
        <f>IF('De la BASE'!F784&gt;0,'De la BASE'!F784,'De la BASE'!F784+0.001)</f>
        <v>5.02416218505</v>
      </c>
      <c r="G788" s="15">
        <v>38687</v>
      </c>
    </row>
    <row r="789" spans="1:7" ht="12.75">
      <c r="A789" s="30" t="str">
        <f>'De la BASE'!A785</f>
        <v>434</v>
      </c>
      <c r="B789" s="30">
        <f>'De la BASE'!B785</f>
        <v>12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0.74001708226</v>
      </c>
      <c r="F789" s="9">
        <f>IF('De la BASE'!F785&gt;0,'De la BASE'!F785,'De la BASE'!F785+0.001)</f>
        <v>5.1719302535399985</v>
      </c>
      <c r="G789" s="15">
        <v>38718</v>
      </c>
    </row>
    <row r="790" spans="1:7" ht="12.75">
      <c r="A790" s="30" t="str">
        <f>'De la BASE'!A786</f>
        <v>434</v>
      </c>
      <c r="B790" s="30">
        <f>'De la BASE'!B786</f>
        <v>12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0.42348802659</v>
      </c>
      <c r="F790" s="9">
        <f>IF('De la BASE'!F786&gt;0,'De la BASE'!F786,'De la BASE'!F786+0.001)</f>
        <v>3.9294134990000003</v>
      </c>
      <c r="G790" s="15">
        <v>38749</v>
      </c>
    </row>
    <row r="791" spans="1:7" ht="12.75">
      <c r="A791" s="30" t="str">
        <f>'De la BASE'!A787</f>
        <v>434</v>
      </c>
      <c r="B791" s="30">
        <f>'De la BASE'!B787</f>
        <v>12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1.25842696189</v>
      </c>
      <c r="F791" s="9">
        <f>IF('De la BASE'!F787&gt;0,'De la BASE'!F787,'De la BASE'!F787+0.001)</f>
        <v>10.468539320469999</v>
      </c>
      <c r="G791" s="15">
        <v>38777</v>
      </c>
    </row>
    <row r="792" spans="1:7" ht="12.75">
      <c r="A792" s="30" t="str">
        <f>'De la BASE'!A788</f>
        <v>434</v>
      </c>
      <c r="B792" s="30">
        <f>'De la BASE'!B788</f>
        <v>12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0.79064557234</v>
      </c>
      <c r="F792" s="9">
        <f>IF('De la BASE'!F788&gt;0,'De la BASE'!F788,'De la BASE'!F788+0.001)</f>
        <v>8.86769204125</v>
      </c>
      <c r="G792" s="15">
        <v>38808</v>
      </c>
    </row>
    <row r="793" spans="1:7" ht="12.75">
      <c r="A793" s="30" t="str">
        <f>'De la BASE'!A789</f>
        <v>434</v>
      </c>
      <c r="B793" s="30">
        <f>'De la BASE'!B789</f>
        <v>12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0.47956564136</v>
      </c>
      <c r="F793" s="9">
        <f>IF('De la BASE'!F789&gt;0,'De la BASE'!F789,'De la BASE'!F789+0.001)</f>
        <v>5.292275555189999</v>
      </c>
      <c r="G793" s="15">
        <v>38838</v>
      </c>
    </row>
    <row r="794" spans="1:7" ht="12.75">
      <c r="A794" s="30" t="str">
        <f>'De la BASE'!A790</f>
        <v>434</v>
      </c>
      <c r="B794" s="30">
        <f>'De la BASE'!B790</f>
        <v>12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0.19420308411</v>
      </c>
      <c r="F794" s="9">
        <f>IF('De la BASE'!F790&gt;0,'De la BASE'!F790,'De la BASE'!F790+0.001)</f>
        <v>2.87463583231</v>
      </c>
      <c r="G794" s="15">
        <v>38869</v>
      </c>
    </row>
    <row r="795" spans="1:7" ht="12.75">
      <c r="A795" s="30" t="str">
        <f>'De la BASE'!A791</f>
        <v>434</v>
      </c>
      <c r="B795" s="30">
        <f>'De la BASE'!B791</f>
        <v>12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0.359064993</v>
      </c>
      <c r="F795" s="9">
        <f>IF('De la BASE'!F791&gt;0,'De la BASE'!F791,'De la BASE'!F791+0.001)</f>
        <v>2.6517331770399997</v>
      </c>
      <c r="G795" s="15">
        <v>38899</v>
      </c>
    </row>
    <row r="796" spans="1:7" ht="12.75">
      <c r="A796" s="30" t="str">
        <f>'De la BASE'!A792</f>
        <v>434</v>
      </c>
      <c r="B796" s="30">
        <f>'De la BASE'!B792</f>
        <v>12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0.43158751824</v>
      </c>
      <c r="F796" s="9">
        <f>IF('De la BASE'!F792&gt;0,'De la BASE'!F792,'De la BASE'!F792+0.001)</f>
        <v>2.8066033466</v>
      </c>
      <c r="G796" s="15">
        <v>38930</v>
      </c>
    </row>
    <row r="797" spans="1:7" ht="12.75">
      <c r="A797" s="30" t="str">
        <f>'De la BASE'!A793</f>
        <v>434</v>
      </c>
      <c r="B797" s="30">
        <f>'De la BASE'!B793</f>
        <v>12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0.25313464443</v>
      </c>
      <c r="F797" s="9">
        <f>IF('De la BASE'!F793&gt;0,'De la BASE'!F793,'De la BASE'!F793+0.001)</f>
        <v>3.50970651008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434 - Arroyo de los Adjuntos desde cabecera hasta confluencia con arroyo de las Bragadas y arroyo de las Bragadas desde cabecera hasta confluencia con río Duratón.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1.5987197443</v>
      </c>
      <c r="C4" s="1">
        <f aca="true" t="shared" si="0" ref="C4:M4">MIN(C18:C83)</f>
        <v>1.6334283150000004</v>
      </c>
      <c r="D4" s="1">
        <f t="shared" si="0"/>
        <v>1.7855651908699999</v>
      </c>
      <c r="E4" s="1">
        <f t="shared" si="0"/>
        <v>1.1890274303999997</v>
      </c>
      <c r="F4" s="1">
        <f t="shared" si="0"/>
        <v>1.56080078125</v>
      </c>
      <c r="G4" s="1">
        <f t="shared" si="0"/>
        <v>1.80114481754</v>
      </c>
      <c r="H4" s="1">
        <f t="shared" si="0"/>
        <v>2.83041129664</v>
      </c>
      <c r="I4" s="1">
        <f t="shared" si="0"/>
        <v>2.27579852772</v>
      </c>
      <c r="J4" s="1">
        <f t="shared" si="0"/>
        <v>1.8589870407900002</v>
      </c>
      <c r="K4" s="1">
        <f t="shared" si="0"/>
        <v>1.6339650162000003</v>
      </c>
      <c r="L4" s="1">
        <f t="shared" si="0"/>
        <v>1.64384193105</v>
      </c>
      <c r="M4" s="1">
        <f t="shared" si="0"/>
        <v>1.4857536765</v>
      </c>
      <c r="N4" s="1">
        <f>MIN(N18:N83)</f>
        <v>24.30048858087</v>
      </c>
    </row>
    <row r="5" spans="1:14" ht="12.75">
      <c r="A5" s="13" t="s">
        <v>94</v>
      </c>
      <c r="B5" s="1">
        <f>MAX(B18:B83)</f>
        <v>24.29089714624</v>
      </c>
      <c r="C5" s="1">
        <f aca="true" t="shared" si="1" ref="C5:M5">MAX(C18:C83)</f>
        <v>65.65763511704</v>
      </c>
      <c r="D5" s="1">
        <f t="shared" si="1"/>
        <v>50.61901259304</v>
      </c>
      <c r="E5" s="1">
        <f t="shared" si="1"/>
        <v>63.858841100069995</v>
      </c>
      <c r="F5" s="1">
        <f t="shared" si="1"/>
        <v>60.21776498904</v>
      </c>
      <c r="G5" s="1">
        <f t="shared" si="1"/>
        <v>53.93891946114</v>
      </c>
      <c r="H5" s="1">
        <f t="shared" si="1"/>
        <v>33.75674943396</v>
      </c>
      <c r="I5" s="1">
        <f t="shared" si="1"/>
        <v>45.76150960609</v>
      </c>
      <c r="J5" s="1">
        <f t="shared" si="1"/>
        <v>14.932724712749998</v>
      </c>
      <c r="K5" s="1">
        <f t="shared" si="1"/>
        <v>8.0455390589</v>
      </c>
      <c r="L5" s="1">
        <f t="shared" si="1"/>
        <v>16.10469913026</v>
      </c>
      <c r="M5" s="1">
        <f t="shared" si="1"/>
        <v>17.35376479128</v>
      </c>
      <c r="N5" s="1">
        <f>MAX(N18:N83)</f>
        <v>319.67488516282</v>
      </c>
    </row>
    <row r="6" spans="1:14" ht="12.75">
      <c r="A6" s="13" t="s">
        <v>16</v>
      </c>
      <c r="B6" s="1">
        <f>AVERAGE(B18:B83)</f>
        <v>5.7894276152812125</v>
      </c>
      <c r="C6" s="1">
        <f aca="true" t="shared" si="2" ref="C6:M6">AVERAGE(C18:C83)</f>
        <v>8.624142881766366</v>
      </c>
      <c r="D6" s="1">
        <f t="shared" si="2"/>
        <v>10.180961219743793</v>
      </c>
      <c r="E6" s="1">
        <f t="shared" si="2"/>
        <v>13.107034637058486</v>
      </c>
      <c r="F6" s="1">
        <f t="shared" si="2"/>
        <v>12.341659160055912</v>
      </c>
      <c r="G6" s="1">
        <f t="shared" si="2"/>
        <v>12.812462929900155</v>
      </c>
      <c r="H6" s="1">
        <f t="shared" si="2"/>
        <v>10.451573515664245</v>
      </c>
      <c r="I6" s="1">
        <f t="shared" si="2"/>
        <v>9.370208353557274</v>
      </c>
      <c r="J6" s="1">
        <f t="shared" si="2"/>
        <v>5.686711579164695</v>
      </c>
      <c r="K6" s="1">
        <f t="shared" si="2"/>
        <v>4.0642692144916674</v>
      </c>
      <c r="L6" s="1">
        <f t="shared" si="2"/>
        <v>4.265275428711059</v>
      </c>
      <c r="M6" s="1">
        <f t="shared" si="2"/>
        <v>4.543469389129848</v>
      </c>
      <c r="N6" s="1">
        <f>SUM(B6:M6)</f>
        <v>101.23719592452473</v>
      </c>
    </row>
    <row r="7" spans="1:14" ht="12.75">
      <c r="A7" s="13" t="s">
        <v>17</v>
      </c>
      <c r="B7" s="1">
        <f>PERCENTILE(B18:B83,0.1)</f>
        <v>2.278722067305</v>
      </c>
      <c r="C7" s="1">
        <f aca="true" t="shared" si="3" ref="C7:M7">PERCENTILE(C18:C83,0.1)</f>
        <v>3.241190592045</v>
      </c>
      <c r="D7" s="1">
        <f t="shared" si="3"/>
        <v>3.646881225825</v>
      </c>
      <c r="E7" s="1">
        <f t="shared" si="3"/>
        <v>3.96740534084</v>
      </c>
      <c r="F7" s="1">
        <f t="shared" si="3"/>
        <v>3.59882745404</v>
      </c>
      <c r="G7" s="1">
        <f t="shared" si="3"/>
        <v>4.1524798845</v>
      </c>
      <c r="H7" s="1">
        <f t="shared" si="3"/>
        <v>4.309156807585</v>
      </c>
      <c r="I7" s="1">
        <f t="shared" si="3"/>
        <v>3.99024217774</v>
      </c>
      <c r="J7" s="1">
        <f t="shared" si="3"/>
        <v>3.1738969383800004</v>
      </c>
      <c r="K7" s="1">
        <f t="shared" si="3"/>
        <v>2.47548550531</v>
      </c>
      <c r="L7" s="1">
        <f t="shared" si="3"/>
        <v>2.3010198167900002</v>
      </c>
      <c r="M7" s="1">
        <f t="shared" si="3"/>
        <v>2.13948803833</v>
      </c>
      <c r="N7" s="1">
        <f>PERCENTILE(N18:N83,0.1)</f>
        <v>50.187579046075</v>
      </c>
    </row>
    <row r="8" spans="1:14" ht="12.75">
      <c r="A8" s="13" t="s">
        <v>18</v>
      </c>
      <c r="B8" s="1">
        <f>PERCENTILE(B18:B83,0.25)</f>
        <v>3.49751605554</v>
      </c>
      <c r="C8" s="1">
        <f aca="true" t="shared" si="4" ref="C8:M8">PERCENTILE(C18:C83,0.25)</f>
        <v>3.9287193109</v>
      </c>
      <c r="D8" s="1">
        <f t="shared" si="4"/>
        <v>4.800644341767501</v>
      </c>
      <c r="E8" s="1">
        <f t="shared" si="4"/>
        <v>5.6118951918325</v>
      </c>
      <c r="F8" s="1">
        <f t="shared" si="4"/>
        <v>5.3907635453925</v>
      </c>
      <c r="G8" s="1">
        <f t="shared" si="4"/>
        <v>5.0043809800575</v>
      </c>
      <c r="H8" s="1">
        <f t="shared" si="4"/>
        <v>6.23133946347</v>
      </c>
      <c r="I8" s="1">
        <f t="shared" si="4"/>
        <v>4.9149865991025</v>
      </c>
      <c r="J8" s="1">
        <f t="shared" si="4"/>
        <v>3.6715215514</v>
      </c>
      <c r="K8" s="1">
        <f t="shared" si="4"/>
        <v>2.9520461783275</v>
      </c>
      <c r="L8" s="1">
        <f t="shared" si="4"/>
        <v>2.77355887562</v>
      </c>
      <c r="M8" s="1">
        <f t="shared" si="4"/>
        <v>2.9793192944399998</v>
      </c>
      <c r="N8" s="1">
        <f>PERCENTILE(N18:N83,0.25)</f>
        <v>64.02913039528</v>
      </c>
    </row>
    <row r="9" spans="1:14" ht="12.75">
      <c r="A9" s="13" t="s">
        <v>19</v>
      </c>
      <c r="B9" s="1">
        <f>PERCENTILE(B18:B83,0.5)</f>
        <v>4.52221828453</v>
      </c>
      <c r="C9" s="1">
        <f aca="true" t="shared" si="5" ref="C9:N9">PERCENTILE(C18:C83,0.5)</f>
        <v>5.766710114775</v>
      </c>
      <c r="D9" s="1">
        <f t="shared" si="5"/>
        <v>7.229808759319999</v>
      </c>
      <c r="E9" s="1">
        <f t="shared" si="5"/>
        <v>9.07408088064</v>
      </c>
      <c r="F9" s="1">
        <f t="shared" si="5"/>
        <v>7.69027151201</v>
      </c>
      <c r="G9" s="1">
        <f t="shared" si="5"/>
        <v>8.961905143869998</v>
      </c>
      <c r="H9" s="1">
        <f t="shared" si="5"/>
        <v>9.446485861805</v>
      </c>
      <c r="I9" s="1">
        <f t="shared" si="5"/>
        <v>7.09757772201</v>
      </c>
      <c r="J9" s="1">
        <f t="shared" si="5"/>
        <v>4.60426438248</v>
      </c>
      <c r="K9" s="1">
        <f t="shared" si="5"/>
        <v>3.92133221086</v>
      </c>
      <c r="L9" s="1">
        <f t="shared" si="5"/>
        <v>3.809546613375</v>
      </c>
      <c r="M9" s="1">
        <f t="shared" si="5"/>
        <v>3.97952666762</v>
      </c>
      <c r="N9" s="1">
        <f t="shared" si="5"/>
        <v>90.68120976105999</v>
      </c>
    </row>
    <row r="10" spans="1:14" ht="12.75">
      <c r="A10" s="13" t="s">
        <v>20</v>
      </c>
      <c r="B10" s="1">
        <f>PERCENTILE(B18:B83,0.75)</f>
        <v>7.1184742188975</v>
      </c>
      <c r="C10" s="1">
        <f aca="true" t="shared" si="6" ref="C10:M10">PERCENTILE(C18:C83,0.75)</f>
        <v>9.600572491529999</v>
      </c>
      <c r="D10" s="1">
        <f t="shared" si="6"/>
        <v>9.940688607862498</v>
      </c>
      <c r="E10" s="1">
        <f t="shared" si="6"/>
        <v>16.03010349205</v>
      </c>
      <c r="F10" s="1">
        <f t="shared" si="6"/>
        <v>14.550311082450001</v>
      </c>
      <c r="G10" s="1">
        <f t="shared" si="6"/>
        <v>16.9885613504925</v>
      </c>
      <c r="H10" s="1">
        <f t="shared" si="6"/>
        <v>12.9516003679825</v>
      </c>
      <c r="I10" s="1">
        <f t="shared" si="6"/>
        <v>10.6817290212</v>
      </c>
      <c r="J10" s="1">
        <f t="shared" si="6"/>
        <v>7.090910835762499</v>
      </c>
      <c r="K10" s="1">
        <f t="shared" si="6"/>
        <v>4.994522938957499</v>
      </c>
      <c r="L10" s="1">
        <f t="shared" si="6"/>
        <v>5.078859550694999</v>
      </c>
      <c r="M10" s="1">
        <f t="shared" si="6"/>
        <v>5.141934407355</v>
      </c>
      <c r="N10" s="1">
        <f>PERCENTILE(N18:N83,0.75)</f>
        <v>127.56734596995751</v>
      </c>
    </row>
    <row r="11" spans="1:14" ht="12.75">
      <c r="A11" s="13" t="s">
        <v>21</v>
      </c>
      <c r="B11" s="1">
        <f>PERCENTILE(B18:B83,0.9)</f>
        <v>10.098700676235</v>
      </c>
      <c r="C11" s="1">
        <f aca="true" t="shared" si="7" ref="C11:M11">PERCENTILE(C18:C83,0.9)</f>
        <v>16.98728170268</v>
      </c>
      <c r="D11" s="1">
        <f t="shared" si="7"/>
        <v>19.46967751124</v>
      </c>
      <c r="E11" s="1">
        <f t="shared" si="7"/>
        <v>28.756928044460004</v>
      </c>
      <c r="F11" s="1">
        <f t="shared" si="7"/>
        <v>27.922573282440002</v>
      </c>
      <c r="G11" s="1">
        <f t="shared" si="7"/>
        <v>27.862834963590004</v>
      </c>
      <c r="H11" s="1">
        <f t="shared" si="7"/>
        <v>18.88863313949</v>
      </c>
      <c r="I11" s="1">
        <f t="shared" si="7"/>
        <v>17.31993315714</v>
      </c>
      <c r="J11" s="1">
        <f t="shared" si="7"/>
        <v>9.127988652885001</v>
      </c>
      <c r="K11" s="1">
        <f t="shared" si="7"/>
        <v>5.809481539695001</v>
      </c>
      <c r="L11" s="1">
        <f t="shared" si="7"/>
        <v>6.65823321425</v>
      </c>
      <c r="M11" s="1">
        <f t="shared" si="7"/>
        <v>7.3859833499650005</v>
      </c>
      <c r="N11" s="1">
        <f>PERCENTILE(N18:N83,0.9)</f>
        <v>156.68286459887497</v>
      </c>
    </row>
    <row r="12" spans="1:14" ht="12.75">
      <c r="A12" s="13" t="s">
        <v>25</v>
      </c>
      <c r="B12" s="1">
        <f>STDEV(B18:B83)</f>
        <v>4.164567589074413</v>
      </c>
      <c r="C12" s="1">
        <f aca="true" t="shared" si="8" ref="C12:M12">STDEV(C18:C83)</f>
        <v>9.405297443379407</v>
      </c>
      <c r="D12" s="1">
        <f t="shared" si="8"/>
        <v>10.386349596049866</v>
      </c>
      <c r="E12" s="1">
        <f t="shared" si="8"/>
        <v>11.775550898164157</v>
      </c>
      <c r="F12" s="1">
        <f t="shared" si="8"/>
        <v>11.609758564786336</v>
      </c>
      <c r="G12" s="1">
        <f t="shared" si="8"/>
        <v>10.662050131721275</v>
      </c>
      <c r="H12" s="1">
        <f t="shared" si="8"/>
        <v>5.746126595178084</v>
      </c>
      <c r="I12" s="1">
        <f t="shared" si="8"/>
        <v>7.2827918504656095</v>
      </c>
      <c r="J12" s="1">
        <f t="shared" si="8"/>
        <v>2.9803478902979887</v>
      </c>
      <c r="K12" s="1">
        <f t="shared" si="8"/>
        <v>1.3948813547554888</v>
      </c>
      <c r="L12" s="1">
        <f t="shared" si="8"/>
        <v>2.2052317728119553</v>
      </c>
      <c r="M12" s="1">
        <f t="shared" si="8"/>
        <v>2.6839139111277337</v>
      </c>
      <c r="N12" s="1">
        <f>STDEV(N18:N83)</f>
        <v>51.799413048348065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1.09</v>
      </c>
      <c r="D13" s="1">
        <f t="shared" si="9"/>
        <v>1.02</v>
      </c>
      <c r="E13" s="1">
        <f t="shared" si="9"/>
        <v>0.9</v>
      </c>
      <c r="F13" s="1">
        <f t="shared" si="9"/>
        <v>0.94</v>
      </c>
      <c r="G13" s="1">
        <f t="shared" si="9"/>
        <v>0.83</v>
      </c>
      <c r="H13" s="1">
        <f t="shared" si="9"/>
        <v>0.55</v>
      </c>
      <c r="I13" s="1">
        <f t="shared" si="9"/>
        <v>0.78</v>
      </c>
      <c r="J13" s="1">
        <f t="shared" si="9"/>
        <v>0.52</v>
      </c>
      <c r="K13" s="1">
        <f t="shared" si="9"/>
        <v>0.34</v>
      </c>
      <c r="L13" s="1">
        <f t="shared" si="9"/>
        <v>0.52</v>
      </c>
      <c r="M13" s="1">
        <f>ROUND(M12/M6,2)</f>
        <v>0.59</v>
      </c>
      <c r="N13" s="1">
        <f>ROUND(N12/N6,2)</f>
        <v>0.51</v>
      </c>
    </row>
    <row r="14" spans="1:14" ht="12.75">
      <c r="A14" s="13" t="s">
        <v>126</v>
      </c>
      <c r="B14" s="53">
        <f aca="true" t="shared" si="10" ref="B14:N14">66*P84/(65*64*B12^3)</f>
        <v>2.3825132749337232</v>
      </c>
      <c r="C14" s="53">
        <f t="shared" si="10"/>
        <v>4.034490645698535</v>
      </c>
      <c r="D14" s="53">
        <f t="shared" si="10"/>
        <v>2.835866648322083</v>
      </c>
      <c r="E14" s="53">
        <f t="shared" si="10"/>
        <v>2.0223165348751104</v>
      </c>
      <c r="F14" s="53">
        <f t="shared" si="10"/>
        <v>2.0685881420647902</v>
      </c>
      <c r="G14" s="53">
        <f t="shared" si="10"/>
        <v>1.8809919955476093</v>
      </c>
      <c r="H14" s="53">
        <f t="shared" si="10"/>
        <v>1.3679478439651145</v>
      </c>
      <c r="I14" s="53">
        <f t="shared" si="10"/>
        <v>2.7367776491243188</v>
      </c>
      <c r="J14" s="53">
        <f t="shared" si="10"/>
        <v>1.618571608313688</v>
      </c>
      <c r="K14" s="53">
        <f t="shared" si="10"/>
        <v>0.575891855527661</v>
      </c>
      <c r="L14" s="53">
        <f t="shared" si="10"/>
        <v>2.650523108613395</v>
      </c>
      <c r="M14" s="53">
        <f t="shared" si="10"/>
        <v>2.374594246112585</v>
      </c>
      <c r="N14" s="53">
        <f t="shared" si="10"/>
        <v>1.5781301252831734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0.2510765937774563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8.00627281104</v>
      </c>
      <c r="C18" s="1">
        <f>'DATOS MENSUALES'!F7</f>
        <v>11.28770414695</v>
      </c>
      <c r="D18" s="1">
        <f>'DATOS MENSUALES'!F8</f>
        <v>9.6458151792</v>
      </c>
      <c r="E18" s="1">
        <f>'DATOS MENSUALES'!F9</f>
        <v>28.69689623472</v>
      </c>
      <c r="F18" s="1">
        <f>'DATOS MENSUALES'!F10</f>
        <v>40.107652066</v>
      </c>
      <c r="G18" s="1">
        <f>'DATOS MENSUALES'!F11</f>
        <v>30.01909964256</v>
      </c>
      <c r="H18" s="1">
        <f>'DATOS MENSUALES'!F12</f>
        <v>17.680076370580004</v>
      </c>
      <c r="I18" s="1">
        <f>'DATOS MENSUALES'!F13</f>
        <v>32.448578332800004</v>
      </c>
      <c r="J18" s="1">
        <f>'DATOS MENSUALES'!F14</f>
        <v>14.1843546225</v>
      </c>
      <c r="K18" s="1">
        <f>'DATOS MENSUALES'!F15</f>
        <v>2.38760173715</v>
      </c>
      <c r="L18" s="1">
        <f>'DATOS MENSUALES'!F16</f>
        <v>2.19661680882</v>
      </c>
      <c r="M18" s="1">
        <f>'DATOS MENSUALES'!F17</f>
        <v>1.4857536765</v>
      </c>
      <c r="N18" s="1">
        <f>SUM(B18:M18)</f>
        <v>198.14642162881998</v>
      </c>
      <c r="O18" s="1"/>
      <c r="P18" s="60">
        <f>(B18-B$6)^3</f>
        <v>10.8944698425138</v>
      </c>
      <c r="Q18" s="60">
        <f>(C18-C$6)^3</f>
        <v>18.896791516191584</v>
      </c>
      <c r="R18" s="60">
        <f aca="true" t="shared" si="11" ref="R18:AB18">(D18-D$6)^3</f>
        <v>-0.15325581059824037</v>
      </c>
      <c r="S18" s="60">
        <f t="shared" si="11"/>
        <v>3789.0189646196727</v>
      </c>
      <c r="T18" s="60">
        <f t="shared" si="11"/>
        <v>21406.202283596886</v>
      </c>
      <c r="U18" s="60">
        <f t="shared" si="11"/>
        <v>5094.340488283458</v>
      </c>
      <c r="V18" s="60">
        <f t="shared" si="11"/>
        <v>377.6983352677295</v>
      </c>
      <c r="W18" s="60">
        <f t="shared" si="11"/>
        <v>12291.797426296764</v>
      </c>
      <c r="X18" s="60">
        <f t="shared" si="11"/>
        <v>613.6142712885743</v>
      </c>
      <c r="Y18" s="60">
        <f t="shared" si="11"/>
        <v>-4.713470799901979</v>
      </c>
      <c r="Z18" s="60">
        <f t="shared" si="11"/>
        <v>-8.85251113235675</v>
      </c>
      <c r="AA18" s="60">
        <f t="shared" si="11"/>
        <v>-28.58849642937669</v>
      </c>
      <c r="AB18" s="60">
        <f t="shared" si="11"/>
        <v>910113.1110392377</v>
      </c>
    </row>
    <row r="19" spans="1:28" ht="12.75">
      <c r="A19" s="12" t="s">
        <v>29</v>
      </c>
      <c r="B19" s="1">
        <f>'DATOS MENSUALES'!F18</f>
        <v>1.64216971258</v>
      </c>
      <c r="C19" s="1">
        <f>'DATOS MENSUALES'!F19</f>
        <v>3.9250668878</v>
      </c>
      <c r="D19" s="1">
        <f>'DATOS MENSUALES'!F20</f>
        <v>3.03033345665</v>
      </c>
      <c r="E19" s="1">
        <f>'DATOS MENSUALES'!F21</f>
        <v>5.70541043271</v>
      </c>
      <c r="F19" s="1">
        <f>'DATOS MENSUALES'!F22</f>
        <v>6.030971611739999</v>
      </c>
      <c r="G19" s="1">
        <f>'DATOS MENSUALES'!F23</f>
        <v>8.50122756876</v>
      </c>
      <c r="H19" s="1">
        <f>'DATOS MENSUALES'!F24</f>
        <v>9.91127224185</v>
      </c>
      <c r="I19" s="1">
        <f>'DATOS MENSUALES'!F25</f>
        <v>6.176899197180001</v>
      </c>
      <c r="J19" s="1">
        <f>'DATOS MENSUALES'!F26</f>
        <v>4.1331384753</v>
      </c>
      <c r="K19" s="1">
        <f>'DATOS MENSUALES'!F27</f>
        <v>3.48218700219</v>
      </c>
      <c r="L19" s="1">
        <f>'DATOS MENSUALES'!F28</f>
        <v>8.822627991</v>
      </c>
      <c r="M19" s="1">
        <f>'DATOS MENSUALES'!F29</f>
        <v>4.0841524012</v>
      </c>
      <c r="N19" s="1">
        <f aca="true" t="shared" si="12" ref="N19:N82">SUM(B19:M19)</f>
        <v>65.44545697896</v>
      </c>
      <c r="O19" s="10"/>
      <c r="P19" s="60">
        <f aca="true" t="shared" si="13" ref="P19:P82">(B19-B$6)^3</f>
        <v>-71.33179127996185</v>
      </c>
      <c r="Q19" s="60">
        <f aca="true" t="shared" si="14" ref="Q19:Q82">(C19-C$6)^3</f>
        <v>-103.76177815776097</v>
      </c>
      <c r="R19" s="60">
        <f aca="true" t="shared" si="15" ref="R19:R82">(D19-D$6)^3</f>
        <v>-365.62216190969013</v>
      </c>
      <c r="S19" s="60">
        <f aca="true" t="shared" si="16" ref="S19:S82">(E19-E$6)^3</f>
        <v>-405.4908828591369</v>
      </c>
      <c r="T19" s="60">
        <f aca="true" t="shared" si="17" ref="T19:T82">(F19-F$6)^3</f>
        <v>-251.32172642646907</v>
      </c>
      <c r="U19" s="60">
        <f aca="true" t="shared" si="18" ref="U19:U82">(G19-G$6)^3</f>
        <v>-80.13185531080696</v>
      </c>
      <c r="V19" s="60">
        <f aca="true" t="shared" si="19" ref="V19:V82">(H19-H$6)^3</f>
        <v>-0.15772770140082334</v>
      </c>
      <c r="W19" s="60">
        <f aca="true" t="shared" si="20" ref="W19:W82">(I19-I$6)^3</f>
        <v>-32.56288675130672</v>
      </c>
      <c r="X19" s="60">
        <f aca="true" t="shared" si="21" ref="X19:X82">(J19-J$6)^3</f>
        <v>-3.749687558604068</v>
      </c>
      <c r="Y19" s="60">
        <f aca="true" t="shared" si="22" ref="Y19:Y82">(K19-K$6)^3</f>
        <v>-0.1972209216405398</v>
      </c>
      <c r="Z19" s="60">
        <f aca="true" t="shared" si="23" ref="Z19:Z82">(L19-L$6)^3</f>
        <v>94.65376258119187</v>
      </c>
      <c r="AA19" s="60">
        <f aca="true" t="shared" si="24" ref="AA19:AA82">(M19-M$6)^3</f>
        <v>-0.0969030673968123</v>
      </c>
      <c r="AB19" s="60">
        <f aca="true" t="shared" si="25" ref="AB19:AB82">(N19-N$6)^3</f>
        <v>-45850.95623553216</v>
      </c>
    </row>
    <row r="20" spans="1:28" ht="12.75">
      <c r="A20" s="12" t="s">
        <v>30</v>
      </c>
      <c r="B20" s="1">
        <f>'DATOS MENSUALES'!F30</f>
        <v>3.90134163735</v>
      </c>
      <c r="C20" s="1">
        <f>'DATOS MENSUALES'!F31</f>
        <v>4.80616933062</v>
      </c>
      <c r="D20" s="1">
        <f>'DATOS MENSUALES'!F32</f>
        <v>4.798192455290001</v>
      </c>
      <c r="E20" s="1">
        <f>'DATOS MENSUALES'!F33</f>
        <v>13.206827753630002</v>
      </c>
      <c r="F20" s="1">
        <f>'DATOS MENSUALES'!F34</f>
        <v>6.08375371248</v>
      </c>
      <c r="G20" s="1">
        <f>'DATOS MENSUALES'!F35</f>
        <v>7.6532124134399995</v>
      </c>
      <c r="H20" s="1">
        <f>'DATOS MENSUALES'!F36</f>
        <v>11.069199724879999</v>
      </c>
      <c r="I20" s="1">
        <f>'DATOS MENSUALES'!F37</f>
        <v>9.74551684414</v>
      </c>
      <c r="J20" s="1">
        <f>'DATOS MENSUALES'!F38</f>
        <v>3.19415816692</v>
      </c>
      <c r="K20" s="1">
        <f>'DATOS MENSUALES'!F39</f>
        <v>3.1950922014599996</v>
      </c>
      <c r="L20" s="1">
        <f>'DATOS MENSUALES'!F40</f>
        <v>2.967920358</v>
      </c>
      <c r="M20" s="1">
        <f>'DATOS MENSUALES'!F41</f>
        <v>5.096090726400001</v>
      </c>
      <c r="N20" s="1">
        <f t="shared" si="12"/>
        <v>75.71747532461</v>
      </c>
      <c r="O20" s="10"/>
      <c r="P20" s="60">
        <f t="shared" si="13"/>
        <v>-6.730778530226592</v>
      </c>
      <c r="Q20" s="60">
        <f t="shared" si="14"/>
        <v>-55.65430279535526</v>
      </c>
      <c r="R20" s="60">
        <f t="shared" si="15"/>
        <v>-155.96141642894807</v>
      </c>
      <c r="S20" s="60">
        <f t="shared" si="16"/>
        <v>0.0009938063285165818</v>
      </c>
      <c r="T20" s="60">
        <f t="shared" si="17"/>
        <v>-245.06821693376259</v>
      </c>
      <c r="U20" s="60">
        <f t="shared" si="18"/>
        <v>-137.32823834827548</v>
      </c>
      <c r="V20" s="60">
        <f t="shared" si="19"/>
        <v>0.235601011973373</v>
      </c>
      <c r="W20" s="60">
        <f t="shared" si="20"/>
        <v>0.052864626556190425</v>
      </c>
      <c r="X20" s="60">
        <f t="shared" si="21"/>
        <v>-15.485791954181288</v>
      </c>
      <c r="Y20" s="60">
        <f t="shared" si="22"/>
        <v>-0.6566360107062985</v>
      </c>
      <c r="Z20" s="60">
        <f t="shared" si="23"/>
        <v>-2.183617473040744</v>
      </c>
      <c r="AA20" s="60">
        <f t="shared" si="24"/>
        <v>0.16876521940993253</v>
      </c>
      <c r="AB20" s="60">
        <f t="shared" si="25"/>
        <v>-16619.874718960687</v>
      </c>
    </row>
    <row r="21" spans="1:28" ht="12.75">
      <c r="A21" s="12" t="s">
        <v>31</v>
      </c>
      <c r="B21" s="1">
        <f>'DATOS MENSUALES'!F42</f>
        <v>3.61665605103</v>
      </c>
      <c r="C21" s="1">
        <f>'DATOS MENSUALES'!F43</f>
        <v>3.982559116</v>
      </c>
      <c r="D21" s="1">
        <f>'DATOS MENSUALES'!F44</f>
        <v>4.9170500633400005</v>
      </c>
      <c r="E21" s="1">
        <f>'DATOS MENSUALES'!F45</f>
        <v>4.13931489237</v>
      </c>
      <c r="F21" s="1">
        <f>'DATOS MENSUALES'!F46</f>
        <v>3.7799799242</v>
      </c>
      <c r="G21" s="1">
        <f>'DATOS MENSUALES'!F47</f>
        <v>4.724753401319999</v>
      </c>
      <c r="H21" s="1">
        <f>'DATOS MENSUALES'!F48</f>
        <v>5.86066386479</v>
      </c>
      <c r="I21" s="1">
        <f>'DATOS MENSUALES'!F49</f>
        <v>4.332826448720001</v>
      </c>
      <c r="J21" s="1">
        <f>'DATOS MENSUALES'!F50</f>
        <v>4.936668323400001</v>
      </c>
      <c r="K21" s="1">
        <f>'DATOS MENSUALES'!F51</f>
        <v>3.13490252476</v>
      </c>
      <c r="L21" s="1">
        <f>'DATOS MENSUALES'!F52</f>
        <v>3.5294682652000002</v>
      </c>
      <c r="M21" s="1">
        <f>'DATOS MENSUALES'!F53</f>
        <v>3.62740483924</v>
      </c>
      <c r="N21" s="1">
        <f t="shared" si="12"/>
        <v>50.58224771437</v>
      </c>
      <c r="O21" s="10"/>
      <c r="P21" s="60">
        <f t="shared" si="13"/>
        <v>-10.257516085007838</v>
      </c>
      <c r="Q21" s="60">
        <f t="shared" si="14"/>
        <v>-99.99967245003414</v>
      </c>
      <c r="R21" s="60">
        <f t="shared" si="15"/>
        <v>-145.8564543815211</v>
      </c>
      <c r="S21" s="60">
        <f t="shared" si="16"/>
        <v>-721.1839987246364</v>
      </c>
      <c r="T21" s="60">
        <f t="shared" si="17"/>
        <v>-627.5912193872834</v>
      </c>
      <c r="U21" s="60">
        <f t="shared" si="18"/>
        <v>-529.025535307098</v>
      </c>
      <c r="V21" s="60">
        <f t="shared" si="19"/>
        <v>-96.76008424169285</v>
      </c>
      <c r="W21" s="60">
        <f t="shared" si="20"/>
        <v>-127.82465620266282</v>
      </c>
      <c r="X21" s="60">
        <f t="shared" si="21"/>
        <v>-0.42194799831288915</v>
      </c>
      <c r="Y21" s="60">
        <f t="shared" si="22"/>
        <v>-0.8027148686112375</v>
      </c>
      <c r="Z21" s="60">
        <f t="shared" si="23"/>
        <v>-0.3983749618351805</v>
      </c>
      <c r="AA21" s="60">
        <f t="shared" si="24"/>
        <v>-0.768737790367458</v>
      </c>
      <c r="AB21" s="60">
        <f t="shared" si="25"/>
        <v>-129976.73609458105</v>
      </c>
    </row>
    <row r="22" spans="1:28" ht="12.75">
      <c r="A22" s="12" t="s">
        <v>32</v>
      </c>
      <c r="B22" s="1">
        <f>'DATOS MENSUALES'!F54</f>
        <v>3.5314194824999996</v>
      </c>
      <c r="C22" s="1">
        <f>'DATOS MENSUALES'!F55</f>
        <v>3.9396765802</v>
      </c>
      <c r="D22" s="1">
        <f>'DATOS MENSUALES'!F56</f>
        <v>5.190980059200001</v>
      </c>
      <c r="E22" s="1">
        <f>'DATOS MENSUALES'!F57</f>
        <v>5.05062588253</v>
      </c>
      <c r="F22" s="1">
        <f>'DATOS MENSUALES'!F58</f>
        <v>5.43389004525</v>
      </c>
      <c r="G22" s="1">
        <f>'DATOS MENSUALES'!F59</f>
        <v>4.815138466740001</v>
      </c>
      <c r="H22" s="1">
        <f>'DATOS MENSUALES'!F60</f>
        <v>5.307318242519999</v>
      </c>
      <c r="I22" s="1">
        <f>'DATOS MENSUALES'!F61</f>
        <v>6.15557286793</v>
      </c>
      <c r="J22" s="1">
        <f>'DATOS MENSUALES'!F62</f>
        <v>4.96973683254</v>
      </c>
      <c r="K22" s="1">
        <f>'DATOS MENSUALES'!F63</f>
        <v>5.17557446964</v>
      </c>
      <c r="L22" s="1">
        <f>'DATOS MENSUALES'!F64</f>
        <v>4.52671532424</v>
      </c>
      <c r="M22" s="1">
        <f>'DATOS MENSUALES'!F65</f>
        <v>4.22412712526</v>
      </c>
      <c r="N22" s="1">
        <f t="shared" si="12"/>
        <v>58.32077537854999</v>
      </c>
      <c r="O22" s="10"/>
      <c r="P22" s="60">
        <f t="shared" si="13"/>
        <v>-11.512681908964584</v>
      </c>
      <c r="Q22" s="60">
        <f t="shared" si="14"/>
        <v>-102.79698032718412</v>
      </c>
      <c r="R22" s="60">
        <f t="shared" si="15"/>
        <v>-124.25009169228264</v>
      </c>
      <c r="S22" s="60">
        <f t="shared" si="16"/>
        <v>-522.9070271012688</v>
      </c>
      <c r="T22" s="60">
        <f t="shared" si="17"/>
        <v>-329.61991257096423</v>
      </c>
      <c r="U22" s="60">
        <f t="shared" si="18"/>
        <v>-511.48646871153403</v>
      </c>
      <c r="V22" s="60">
        <f t="shared" si="19"/>
        <v>-136.13429113546667</v>
      </c>
      <c r="W22" s="60">
        <f t="shared" si="20"/>
        <v>-33.21966154877305</v>
      </c>
      <c r="X22" s="60">
        <f t="shared" si="21"/>
        <v>-0.36856286692437595</v>
      </c>
      <c r="Y22" s="60">
        <f t="shared" si="22"/>
        <v>1.3724612901195703</v>
      </c>
      <c r="Z22" s="60">
        <f t="shared" si="23"/>
        <v>0.017869630971928112</v>
      </c>
      <c r="AA22" s="60">
        <f t="shared" si="24"/>
        <v>-0.03256635848841396</v>
      </c>
      <c r="AB22" s="60">
        <f t="shared" si="25"/>
        <v>-79044.28531741793</v>
      </c>
    </row>
    <row r="23" spans="1:28" ht="12.75">
      <c r="A23" s="12" t="s">
        <v>34</v>
      </c>
      <c r="B23" s="11">
        <f>'DATOS MENSUALES'!F66</f>
        <v>7.812526665960001</v>
      </c>
      <c r="C23" s="1">
        <f>'DATOS MENSUALES'!F67</f>
        <v>8.77960993872</v>
      </c>
      <c r="D23" s="1">
        <f>'DATOS MENSUALES'!F68</f>
        <v>15.038292746360002</v>
      </c>
      <c r="E23" s="1">
        <f>'DATOS MENSUALES'!F69</f>
        <v>9.62388576954</v>
      </c>
      <c r="F23" s="1">
        <f>'DATOS MENSUALES'!F70</f>
        <v>6.189999994560001</v>
      </c>
      <c r="G23" s="1">
        <f>'DATOS MENSUALES'!F71</f>
        <v>9.50764110228</v>
      </c>
      <c r="H23" s="1">
        <f>'DATOS MENSUALES'!F72</f>
        <v>13.490822001000002</v>
      </c>
      <c r="I23" s="1">
        <f>'DATOS MENSUALES'!F73</f>
        <v>45.76150960609</v>
      </c>
      <c r="J23" s="1">
        <f>'DATOS MENSUALES'!F74</f>
        <v>8.29224768852</v>
      </c>
      <c r="K23" s="1">
        <f>'DATOS MENSUALES'!F75</f>
        <v>3.4124473295999995</v>
      </c>
      <c r="L23" s="1">
        <f>'DATOS MENSUALES'!F76</f>
        <v>3.5025319603200002</v>
      </c>
      <c r="M23" s="1">
        <f>'DATOS MENSUALES'!F77</f>
        <v>4.30924473255</v>
      </c>
      <c r="N23" s="1">
        <f t="shared" si="12"/>
        <v>135.72075953550004</v>
      </c>
      <c r="O23" s="10"/>
      <c r="P23" s="60">
        <f t="shared" si="13"/>
        <v>8.28040232987039</v>
      </c>
      <c r="Q23" s="60">
        <f t="shared" si="14"/>
        <v>0.0037576396679400784</v>
      </c>
      <c r="R23" s="60">
        <f t="shared" si="15"/>
        <v>114.60227497972899</v>
      </c>
      <c r="S23" s="60">
        <f t="shared" si="16"/>
        <v>-42.25869768323765</v>
      </c>
      <c r="T23" s="60">
        <f t="shared" si="17"/>
        <v>-232.7966871551908</v>
      </c>
      <c r="U23" s="60">
        <f t="shared" si="18"/>
        <v>-36.094759395671915</v>
      </c>
      <c r="V23" s="60">
        <f t="shared" si="19"/>
        <v>28.073633556553865</v>
      </c>
      <c r="W23" s="60">
        <f t="shared" si="20"/>
        <v>48193.97578497733</v>
      </c>
      <c r="X23" s="60">
        <f t="shared" si="21"/>
        <v>17.688511525752066</v>
      </c>
      <c r="Y23" s="60">
        <f t="shared" si="22"/>
        <v>-0.2769407177133961</v>
      </c>
      <c r="Z23" s="60">
        <f t="shared" si="23"/>
        <v>-0.4437470633679597</v>
      </c>
      <c r="AA23" s="60">
        <f t="shared" si="24"/>
        <v>-0.012849843328743463</v>
      </c>
      <c r="AB23" s="60">
        <f t="shared" si="25"/>
        <v>41004.96272048023</v>
      </c>
    </row>
    <row r="24" spans="1:28" ht="12.75">
      <c r="A24" s="12" t="s">
        <v>33</v>
      </c>
      <c r="B24" s="1">
        <f>'DATOS MENSUALES'!F78</f>
        <v>5.67582461732</v>
      </c>
      <c r="C24" s="1">
        <f>'DATOS MENSUALES'!F79</f>
        <v>6.55874303364</v>
      </c>
      <c r="D24" s="1">
        <f>'DATOS MENSUALES'!F80</f>
        <v>7.833737162849999</v>
      </c>
      <c r="E24" s="1">
        <f>'DATOS MENSUALES'!F81</f>
        <v>10.5711508704</v>
      </c>
      <c r="F24" s="1">
        <f>'DATOS MENSUALES'!F82</f>
        <v>60.21776498904</v>
      </c>
      <c r="G24" s="1">
        <f>'DATOS MENSUALES'!F83</f>
        <v>49.716038040360004</v>
      </c>
      <c r="H24" s="1">
        <f>'DATOS MENSUALES'!F84</f>
        <v>16.89882946565</v>
      </c>
      <c r="I24" s="1">
        <f>'DATOS MENSUALES'!F85</f>
        <v>5.893755875579999</v>
      </c>
      <c r="J24" s="1">
        <f>'DATOS MENSUALES'!F86</f>
        <v>3.39359072922</v>
      </c>
      <c r="K24" s="1">
        <f>'DATOS MENSUALES'!F87</f>
        <v>3.1752642975999996</v>
      </c>
      <c r="L24" s="1">
        <f>'DATOS MENSUALES'!F88</f>
        <v>3.2419836079200004</v>
      </c>
      <c r="M24" s="1">
        <f>'DATOS MENSUALES'!F89</f>
        <v>4.46620362411</v>
      </c>
      <c r="N24" s="1">
        <f t="shared" si="12"/>
        <v>177.64288631369</v>
      </c>
      <c r="O24" s="10"/>
      <c r="P24" s="60">
        <f t="shared" si="13"/>
        <v>-0.0014661195247716475</v>
      </c>
      <c r="Q24" s="60">
        <f t="shared" si="14"/>
        <v>-8.810740742641341</v>
      </c>
      <c r="R24" s="60">
        <f t="shared" si="15"/>
        <v>-12.931938867510802</v>
      </c>
      <c r="S24" s="60">
        <f t="shared" si="16"/>
        <v>-16.30752416571092</v>
      </c>
      <c r="T24" s="60">
        <f t="shared" si="17"/>
        <v>109737.85195443961</v>
      </c>
      <c r="U24" s="60">
        <f t="shared" si="18"/>
        <v>50258.01413340801</v>
      </c>
      <c r="V24" s="60">
        <f t="shared" si="19"/>
        <v>267.99379265901763</v>
      </c>
      <c r="W24" s="60">
        <f t="shared" si="20"/>
        <v>-42.015437609729226</v>
      </c>
      <c r="X24" s="60">
        <f t="shared" si="21"/>
        <v>-12.058154089750149</v>
      </c>
      <c r="Y24" s="60">
        <f t="shared" si="22"/>
        <v>-0.7026070268326965</v>
      </c>
      <c r="Z24" s="60">
        <f t="shared" si="23"/>
        <v>-1.0715156251409064</v>
      </c>
      <c r="AA24" s="60">
        <f t="shared" si="24"/>
        <v>-0.00046127649695087264</v>
      </c>
      <c r="AB24" s="60">
        <f t="shared" si="25"/>
        <v>446043.3951436281</v>
      </c>
    </row>
    <row r="25" spans="1:28" ht="12.75">
      <c r="A25" s="12" t="s">
        <v>35</v>
      </c>
      <c r="B25" s="1">
        <f>'DATOS MENSUALES'!F90</f>
        <v>3.6881226965999994</v>
      </c>
      <c r="C25" s="1">
        <f>'DATOS MENSUALES'!F91</f>
        <v>3.5679482665199997</v>
      </c>
      <c r="D25" s="1">
        <f>'DATOS MENSUALES'!F92</f>
        <v>4.03961538285</v>
      </c>
      <c r="E25" s="1">
        <f>'DATOS MENSUALES'!F93</f>
        <v>35.4103387396</v>
      </c>
      <c r="F25" s="1">
        <f>'DATOS MENSUALES'!F94</f>
        <v>6.26997781959</v>
      </c>
      <c r="G25" s="1">
        <f>'DATOS MENSUALES'!F95</f>
        <v>4.715957149</v>
      </c>
      <c r="H25" s="1">
        <f>'DATOS MENSUALES'!F96</f>
        <v>3.47199621029</v>
      </c>
      <c r="I25" s="1">
        <f>'DATOS MENSUALES'!F97</f>
        <v>4.57328066796</v>
      </c>
      <c r="J25" s="1">
        <f>'DATOS MENSUALES'!F98</f>
        <v>3.6705928329</v>
      </c>
      <c r="K25" s="1">
        <f>'DATOS MENSUALES'!F99</f>
        <v>2.7905542170600004</v>
      </c>
      <c r="L25" s="1">
        <f>'DATOS MENSUALES'!F100</f>
        <v>3.3116311200500004</v>
      </c>
      <c r="M25" s="1">
        <f>'DATOS MENSUALES'!F101</f>
        <v>3.74026756194</v>
      </c>
      <c r="N25" s="1">
        <f t="shared" si="12"/>
        <v>79.25028266436</v>
      </c>
      <c r="O25" s="10"/>
      <c r="P25" s="60">
        <f t="shared" si="13"/>
        <v>-9.278274804094899</v>
      </c>
      <c r="Q25" s="60">
        <f t="shared" si="14"/>
        <v>-129.26214111852835</v>
      </c>
      <c r="R25" s="60">
        <f t="shared" si="15"/>
        <v>-231.62778990384268</v>
      </c>
      <c r="S25" s="60">
        <f t="shared" si="16"/>
        <v>11094.497021848241</v>
      </c>
      <c r="T25" s="60">
        <f t="shared" si="17"/>
        <v>-223.8344409467043</v>
      </c>
      <c r="U25" s="60">
        <f t="shared" si="18"/>
        <v>-530.7535295043957</v>
      </c>
      <c r="V25" s="60">
        <f t="shared" si="19"/>
        <v>-340.0066141875561</v>
      </c>
      <c r="W25" s="60">
        <f t="shared" si="20"/>
        <v>-110.37977752275103</v>
      </c>
      <c r="X25" s="60">
        <f t="shared" si="21"/>
        <v>-8.194988026938846</v>
      </c>
      <c r="Y25" s="60">
        <f t="shared" si="22"/>
        <v>-2.0664113919385967</v>
      </c>
      <c r="Z25" s="60">
        <f t="shared" si="23"/>
        <v>-0.8672798649088347</v>
      </c>
      <c r="AA25" s="60">
        <f t="shared" si="24"/>
        <v>-0.5181721451023207</v>
      </c>
      <c r="AB25" s="60">
        <f t="shared" si="25"/>
        <v>-10629.00935486004</v>
      </c>
    </row>
    <row r="26" spans="1:28" ht="12.75">
      <c r="A26" s="12" t="s">
        <v>36</v>
      </c>
      <c r="B26" s="1">
        <f>'DATOS MENSUALES'!F102</f>
        <v>3.8684428224800005</v>
      </c>
      <c r="C26" s="1">
        <f>'DATOS MENSUALES'!F103</f>
        <v>3.58484904336</v>
      </c>
      <c r="D26" s="1">
        <f>'DATOS MENSUALES'!F104</f>
        <v>4.15433140096</v>
      </c>
      <c r="E26" s="1">
        <f>'DATOS MENSUALES'!F105</f>
        <v>4.912287431909999</v>
      </c>
      <c r="F26" s="1">
        <f>'DATOS MENSUALES'!F106</f>
        <v>4.0842954871</v>
      </c>
      <c r="G26" s="1">
        <f>'DATOS MENSUALES'!F107</f>
        <v>4.967216723460001</v>
      </c>
      <c r="H26" s="1">
        <f>'DATOS MENSUALES'!F108</f>
        <v>5.02625839464</v>
      </c>
      <c r="I26" s="1">
        <f>'DATOS MENSUALES'!F109</f>
        <v>4.80313776059</v>
      </c>
      <c r="J26" s="1">
        <f>'DATOS MENSUALES'!F110</f>
        <v>4.798725470629999</v>
      </c>
      <c r="K26" s="1">
        <f>'DATOS MENSUALES'!F111</f>
        <v>3.9529366766</v>
      </c>
      <c r="L26" s="1">
        <f>'DATOS MENSUALES'!F112</f>
        <v>2.9787272739000006</v>
      </c>
      <c r="M26" s="1">
        <f>'DATOS MENSUALES'!F113</f>
        <v>4.36224259887</v>
      </c>
      <c r="N26" s="1">
        <f t="shared" si="12"/>
        <v>51.49345108449999</v>
      </c>
      <c r="O26" s="10"/>
      <c r="P26" s="60">
        <f t="shared" si="13"/>
        <v>-7.088784607647354</v>
      </c>
      <c r="Q26" s="60">
        <f t="shared" si="14"/>
        <v>-127.97025863643991</v>
      </c>
      <c r="R26" s="60">
        <f t="shared" si="15"/>
        <v>-218.88880396358456</v>
      </c>
      <c r="S26" s="60">
        <f t="shared" si="16"/>
        <v>-550.3090848372209</v>
      </c>
      <c r="T26" s="60">
        <f t="shared" si="17"/>
        <v>-563.0205374070357</v>
      </c>
      <c r="U26" s="60">
        <f t="shared" si="18"/>
        <v>-482.85833515757446</v>
      </c>
      <c r="V26" s="60">
        <f t="shared" si="19"/>
        <v>-159.68896486724182</v>
      </c>
      <c r="W26" s="60">
        <f t="shared" si="20"/>
        <v>-95.26056950739262</v>
      </c>
      <c r="X26" s="60">
        <f t="shared" si="21"/>
        <v>-0.7001942104192259</v>
      </c>
      <c r="Y26" s="60">
        <f t="shared" si="22"/>
        <v>-0.0013799594584848814</v>
      </c>
      <c r="Z26" s="60">
        <f t="shared" si="23"/>
        <v>-2.129502424093954</v>
      </c>
      <c r="AA26" s="60">
        <f t="shared" si="24"/>
        <v>-0.00595205856733869</v>
      </c>
      <c r="AB26" s="60">
        <f t="shared" si="25"/>
        <v>-123087.91947880514</v>
      </c>
    </row>
    <row r="27" spans="1:28" ht="12.75">
      <c r="A27" s="12" t="s">
        <v>37</v>
      </c>
      <c r="B27" s="1">
        <f>'DATOS MENSUALES'!F114</f>
        <v>3.7773134338000003</v>
      </c>
      <c r="C27" s="1">
        <f>'DATOS MENSUALES'!F115</f>
        <v>4.63059238608</v>
      </c>
      <c r="D27" s="1">
        <f>'DATOS MENSUALES'!F116</f>
        <v>4.8878306246</v>
      </c>
      <c r="E27" s="1">
        <f>'DATOS MENSUALES'!F117</f>
        <v>4.142818784</v>
      </c>
      <c r="F27" s="1">
        <f>'DATOS MENSUALES'!F118</f>
        <v>3.68383767417</v>
      </c>
      <c r="G27" s="1">
        <f>'DATOS MENSUALES'!F119</f>
        <v>4.06723254576</v>
      </c>
      <c r="H27" s="1">
        <f>'DATOS MENSUALES'!F120</f>
        <v>3.65895909126</v>
      </c>
      <c r="I27" s="1">
        <f>'DATOS MENSUALES'!F121</f>
        <v>3.93439712694</v>
      </c>
      <c r="J27" s="1">
        <f>'DATOS MENSUALES'!F122</f>
        <v>5.55438074525</v>
      </c>
      <c r="K27" s="1">
        <f>'DATOS MENSUALES'!F123</f>
        <v>5.464271208</v>
      </c>
      <c r="L27" s="1">
        <f>'DATOS MENSUALES'!F124</f>
        <v>4.91724137264</v>
      </c>
      <c r="M27" s="1">
        <f>'DATOS MENSUALES'!F125</f>
        <v>2.95746691476</v>
      </c>
      <c r="N27" s="1">
        <f t="shared" si="12"/>
        <v>51.676341907259996</v>
      </c>
      <c r="O27" s="10"/>
      <c r="P27" s="60">
        <f t="shared" si="13"/>
        <v>-8.14625247592954</v>
      </c>
      <c r="Q27" s="60">
        <f t="shared" si="14"/>
        <v>-63.690922677941984</v>
      </c>
      <c r="R27" s="60">
        <f t="shared" si="15"/>
        <v>-148.2988652293059</v>
      </c>
      <c r="S27" s="60">
        <f t="shared" si="16"/>
        <v>-720.33898011108</v>
      </c>
      <c r="T27" s="60">
        <f t="shared" si="17"/>
        <v>-648.9718823694761</v>
      </c>
      <c r="U27" s="60">
        <f t="shared" si="18"/>
        <v>-668.8269509161174</v>
      </c>
      <c r="V27" s="60">
        <f t="shared" si="19"/>
        <v>-313.4085853037263</v>
      </c>
      <c r="W27" s="60">
        <f t="shared" si="20"/>
        <v>-160.61758762238978</v>
      </c>
      <c r="X27" s="60">
        <f t="shared" si="21"/>
        <v>-0.0023173047292264016</v>
      </c>
      <c r="Y27" s="60">
        <f t="shared" si="22"/>
        <v>2.744011721845689</v>
      </c>
      <c r="Z27" s="60">
        <f t="shared" si="23"/>
        <v>0.27712437815246715</v>
      </c>
      <c r="AA27" s="60">
        <f t="shared" si="24"/>
        <v>-3.989436728089189</v>
      </c>
      <c r="AB27" s="60">
        <f t="shared" si="25"/>
        <v>-121735.24781965946</v>
      </c>
    </row>
    <row r="28" spans="1:28" ht="12.75">
      <c r="A28" s="12" t="s">
        <v>38</v>
      </c>
      <c r="B28" s="1">
        <f>'DATOS MENSUALES'!F126</f>
        <v>4.01990204915</v>
      </c>
      <c r="C28" s="1">
        <f>'DATOS MENSUALES'!F127</f>
        <v>4.9033302069</v>
      </c>
      <c r="D28" s="1">
        <f>'DATOS MENSUALES'!F128</f>
        <v>6.684747965899999</v>
      </c>
      <c r="E28" s="1">
        <f>'DATOS MENSUALES'!F129</f>
        <v>16.6440165546</v>
      </c>
      <c r="F28" s="1">
        <f>'DATOS MENSUALES'!F130</f>
        <v>24.87437282334</v>
      </c>
      <c r="G28" s="1">
        <f>'DATOS MENSUALES'!F131</f>
        <v>20.21214981542</v>
      </c>
      <c r="H28" s="1">
        <f>'DATOS MENSUALES'!F132</f>
        <v>6.46265767854</v>
      </c>
      <c r="I28" s="1">
        <f>'DATOS MENSUALES'!F133</f>
        <v>5.1818202614099995</v>
      </c>
      <c r="J28" s="1">
        <f>'DATOS MENSUALES'!F134</f>
        <v>4.941373093230001</v>
      </c>
      <c r="K28" s="1">
        <f>'DATOS MENSUALES'!F135</f>
        <v>3.88972774512</v>
      </c>
      <c r="L28" s="1">
        <f>'DATOS MENSUALES'!F136</f>
        <v>4.1255541392</v>
      </c>
      <c r="M28" s="1">
        <f>'DATOS MENSUALES'!F137</f>
        <v>5.209174056319999</v>
      </c>
      <c r="N28" s="1">
        <f t="shared" si="12"/>
        <v>107.14882638913</v>
      </c>
      <c r="O28" s="10"/>
      <c r="P28" s="60">
        <f t="shared" si="13"/>
        <v>-5.540775133505244</v>
      </c>
      <c r="Q28" s="60">
        <f t="shared" si="14"/>
        <v>-51.51259373066417</v>
      </c>
      <c r="R28" s="60">
        <f t="shared" si="15"/>
        <v>-42.735987588647326</v>
      </c>
      <c r="S28" s="60">
        <f t="shared" si="16"/>
        <v>44.248496501785255</v>
      </c>
      <c r="T28" s="60">
        <f t="shared" si="17"/>
        <v>1968.4996965652529</v>
      </c>
      <c r="U28" s="60">
        <f t="shared" si="18"/>
        <v>405.1725637296722</v>
      </c>
      <c r="V28" s="60">
        <f t="shared" si="19"/>
        <v>-63.46943312417817</v>
      </c>
      <c r="W28" s="60">
        <f t="shared" si="20"/>
        <v>-73.47519520941601</v>
      </c>
      <c r="X28" s="60">
        <f t="shared" si="21"/>
        <v>-0.4140574855765384</v>
      </c>
      <c r="Y28" s="60">
        <f t="shared" si="22"/>
        <v>-0.005317357783542708</v>
      </c>
      <c r="Z28" s="60">
        <f t="shared" si="23"/>
        <v>-0.002727644427005526</v>
      </c>
      <c r="AA28" s="60">
        <f t="shared" si="24"/>
        <v>0.29501548032331865</v>
      </c>
      <c r="AB28" s="60">
        <f t="shared" si="25"/>
        <v>206.59596523036706</v>
      </c>
    </row>
    <row r="29" spans="1:28" ht="12.75">
      <c r="A29" s="12" t="s">
        <v>39</v>
      </c>
      <c r="B29" s="1">
        <f>'DATOS MENSUALES'!F138</f>
        <v>4.74459962928</v>
      </c>
      <c r="C29" s="1">
        <f>'DATOS MENSUALES'!F139</f>
        <v>8.80481352036</v>
      </c>
      <c r="D29" s="1">
        <f>'DATOS MENSUALES'!F140</f>
        <v>6.4729275065</v>
      </c>
      <c r="E29" s="1">
        <f>'DATOS MENSUALES'!F141</f>
        <v>5.60200948101</v>
      </c>
      <c r="F29" s="1">
        <f>'DATOS MENSUALES'!F142</f>
        <v>6.7093752261</v>
      </c>
      <c r="G29" s="1">
        <f>'DATOS MENSUALES'!F143</f>
        <v>6.17389622599</v>
      </c>
      <c r="H29" s="1">
        <f>'DATOS MENSUALES'!F144</f>
        <v>8.34653898682</v>
      </c>
      <c r="I29" s="1">
        <f>'DATOS MENSUALES'!F145</f>
        <v>4.382378316800001</v>
      </c>
      <c r="J29" s="1">
        <f>'DATOS MENSUALES'!F146</f>
        <v>4.23419744838</v>
      </c>
      <c r="K29" s="1">
        <f>'DATOS MENSUALES'!F147</f>
        <v>4.76445402034</v>
      </c>
      <c r="L29" s="1">
        <f>'DATOS MENSUALES'!F148</f>
        <v>5.479495763520001</v>
      </c>
      <c r="M29" s="1">
        <f>'DATOS MENSUALES'!F149</f>
        <v>4.294109592</v>
      </c>
      <c r="N29" s="1">
        <f t="shared" si="12"/>
        <v>70.0087957171</v>
      </c>
      <c r="O29" s="10"/>
      <c r="P29" s="60">
        <f t="shared" si="13"/>
        <v>-1.1406026869947712</v>
      </c>
      <c r="Q29" s="60">
        <f t="shared" si="14"/>
        <v>0.005897429241231614</v>
      </c>
      <c r="R29" s="60">
        <f t="shared" si="15"/>
        <v>-50.98366152151101</v>
      </c>
      <c r="S29" s="60">
        <f t="shared" si="16"/>
        <v>-422.7235633844279</v>
      </c>
      <c r="T29" s="60">
        <f t="shared" si="17"/>
        <v>-178.6708159947596</v>
      </c>
      <c r="U29" s="60">
        <f t="shared" si="18"/>
        <v>-292.5654045656137</v>
      </c>
      <c r="V29" s="60">
        <f t="shared" si="19"/>
        <v>-9.327766627045252</v>
      </c>
      <c r="W29" s="60">
        <f t="shared" si="20"/>
        <v>-124.08947257440647</v>
      </c>
      <c r="X29" s="60">
        <f t="shared" si="21"/>
        <v>-3.064510391529087</v>
      </c>
      <c r="Y29" s="60">
        <f t="shared" si="22"/>
        <v>0.3432717363250834</v>
      </c>
      <c r="Z29" s="60">
        <f t="shared" si="23"/>
        <v>1.79016270650067</v>
      </c>
      <c r="AA29" s="60">
        <f t="shared" si="24"/>
        <v>-0.015505269094239433</v>
      </c>
      <c r="AB29" s="60">
        <f t="shared" si="25"/>
        <v>-30454.341211772156</v>
      </c>
    </row>
    <row r="30" spans="1:28" ht="12.75">
      <c r="A30" s="12" t="s">
        <v>40</v>
      </c>
      <c r="B30" s="1">
        <f>'DATOS MENSUALES'!F150</f>
        <v>6.98428306836</v>
      </c>
      <c r="C30" s="1">
        <f>'DATOS MENSUALES'!F151</f>
        <v>6.43175253075</v>
      </c>
      <c r="D30" s="1">
        <f>'DATOS MENSUALES'!F152</f>
        <v>5.976149706360001</v>
      </c>
      <c r="E30" s="1">
        <f>'DATOS MENSUALES'!F153</f>
        <v>6.25566450024</v>
      </c>
      <c r="F30" s="1">
        <f>'DATOS MENSUALES'!F154</f>
        <v>5.0033924795799996</v>
      </c>
      <c r="G30" s="1">
        <f>'DATOS MENSUALES'!F155</f>
        <v>4.32582187534</v>
      </c>
      <c r="H30" s="1">
        <f>'DATOS MENSUALES'!F156</f>
        <v>5.8903437119</v>
      </c>
      <c r="I30" s="1">
        <f>'DATOS MENSUALES'!F157</f>
        <v>4.79420023706</v>
      </c>
      <c r="J30" s="1">
        <f>'DATOS MENSUALES'!F158</f>
        <v>4.751769293600001</v>
      </c>
      <c r="K30" s="1">
        <f>'DATOS MENSUALES'!F159</f>
        <v>4.5759688878</v>
      </c>
      <c r="L30" s="1">
        <f>'DATOS MENSUALES'!F160</f>
        <v>4.6952279270999995</v>
      </c>
      <c r="M30" s="1">
        <f>'DATOS MENSUALES'!F161</f>
        <v>7.173322621850001</v>
      </c>
      <c r="N30" s="1">
        <f t="shared" si="12"/>
        <v>66.85789683994001</v>
      </c>
      <c r="O30" s="10"/>
      <c r="P30" s="60">
        <f t="shared" si="13"/>
        <v>1.7058707000498035</v>
      </c>
      <c r="Q30" s="60">
        <f t="shared" si="14"/>
        <v>-10.53788964070805</v>
      </c>
      <c r="R30" s="60">
        <f t="shared" si="15"/>
        <v>-74.3429170979891</v>
      </c>
      <c r="S30" s="60">
        <f t="shared" si="16"/>
        <v>-321.61203431516765</v>
      </c>
      <c r="T30" s="60">
        <f t="shared" si="17"/>
        <v>-395.1668192635491</v>
      </c>
      <c r="U30" s="60">
        <f t="shared" si="18"/>
        <v>-611.2339969581507</v>
      </c>
      <c r="V30" s="60">
        <f t="shared" si="19"/>
        <v>-94.89555283438526</v>
      </c>
      <c r="W30" s="60">
        <f t="shared" si="20"/>
        <v>-95.82092484980883</v>
      </c>
      <c r="X30" s="60">
        <f t="shared" si="21"/>
        <v>-0.8172490181365234</v>
      </c>
      <c r="Y30" s="60">
        <f t="shared" si="22"/>
        <v>0.13398167999337343</v>
      </c>
      <c r="Z30" s="60">
        <f t="shared" si="23"/>
        <v>0.07948065376699827</v>
      </c>
      <c r="AA30" s="60">
        <f t="shared" si="24"/>
        <v>18.188401646158507</v>
      </c>
      <c r="AB30" s="60">
        <f t="shared" si="25"/>
        <v>-40634.138309410766</v>
      </c>
    </row>
    <row r="31" spans="1:28" ht="12.75">
      <c r="A31" s="12" t="s">
        <v>41</v>
      </c>
      <c r="B31" s="1">
        <f>'DATOS MENSUALES'!F162</f>
        <v>7.0976874281399995</v>
      </c>
      <c r="C31" s="1">
        <f>'DATOS MENSUALES'!F163</f>
        <v>8.835097098959999</v>
      </c>
      <c r="D31" s="1">
        <f>'DATOS MENSUALES'!F164</f>
        <v>9.22520739756</v>
      </c>
      <c r="E31" s="1">
        <f>'DATOS MENSUALES'!F165</f>
        <v>8.65017670916</v>
      </c>
      <c r="F31" s="1">
        <f>'DATOS MENSUALES'!F166</f>
        <v>10.178126589599998</v>
      </c>
      <c r="G31" s="1">
        <f>'DATOS MENSUALES'!F167</f>
        <v>12.702632613179999</v>
      </c>
      <c r="H31" s="1">
        <f>'DATOS MENSUALES'!F168</f>
        <v>7.4290563377600005</v>
      </c>
      <c r="I31" s="1">
        <f>'DATOS MENSUALES'!F169</f>
        <v>7.143502966200001</v>
      </c>
      <c r="J31" s="1">
        <f>'DATOS MENSUALES'!F170</f>
        <v>5.9028539899400005</v>
      </c>
      <c r="K31" s="1">
        <f>'DATOS MENSUALES'!F171</f>
        <v>5.37923239142</v>
      </c>
      <c r="L31" s="1">
        <f>'DATOS MENSUALES'!F172</f>
        <v>7.56815371501</v>
      </c>
      <c r="M31" s="1">
        <f>'DATOS MENSUALES'!F173</f>
        <v>9.20664032864</v>
      </c>
      <c r="N31" s="1">
        <f t="shared" si="12"/>
        <v>99.31836756557</v>
      </c>
      <c r="O31" s="10"/>
      <c r="P31" s="60">
        <f t="shared" si="13"/>
        <v>2.239143890298725</v>
      </c>
      <c r="Q31" s="60">
        <f t="shared" si="14"/>
        <v>0.009387817437746604</v>
      </c>
      <c r="R31" s="60">
        <f t="shared" si="15"/>
        <v>-0.8730480174900683</v>
      </c>
      <c r="S31" s="60">
        <f t="shared" si="16"/>
        <v>-88.5291655403528</v>
      </c>
      <c r="T31" s="60">
        <f t="shared" si="17"/>
        <v>-10.127221590510558</v>
      </c>
      <c r="U31" s="60">
        <f t="shared" si="18"/>
        <v>-0.0013248499935531878</v>
      </c>
      <c r="V31" s="60">
        <f t="shared" si="19"/>
        <v>-27.61253842985542</v>
      </c>
      <c r="W31" s="60">
        <f t="shared" si="20"/>
        <v>-11.040488243026466</v>
      </c>
      <c r="X31" s="60">
        <f t="shared" si="21"/>
        <v>0.010097642096263357</v>
      </c>
      <c r="Y31" s="60">
        <f t="shared" si="22"/>
        <v>2.2737398542208176</v>
      </c>
      <c r="Z31" s="60">
        <f t="shared" si="23"/>
        <v>36.03111565409866</v>
      </c>
      <c r="AA31" s="60">
        <f t="shared" si="24"/>
        <v>101.40141316086948</v>
      </c>
      <c r="AB31" s="60">
        <f t="shared" si="25"/>
        <v>-7.06493849274193</v>
      </c>
    </row>
    <row r="32" spans="1:28" ht="12.75">
      <c r="A32" s="12" t="s">
        <v>42</v>
      </c>
      <c r="B32" s="1">
        <f>'DATOS MENSUALES'!F174</f>
        <v>9.94558766679</v>
      </c>
      <c r="C32" s="1">
        <f>'DATOS MENSUALES'!F175</f>
        <v>6.16594471476</v>
      </c>
      <c r="D32" s="1">
        <f>'DATOS MENSUALES'!F176</f>
        <v>9.207287838180001</v>
      </c>
      <c r="E32" s="1">
        <f>'DATOS MENSUALES'!F177</f>
        <v>17.171447104349998</v>
      </c>
      <c r="F32" s="1">
        <f>'DATOS MENSUALES'!F178</f>
        <v>31.50889254254</v>
      </c>
      <c r="G32" s="1">
        <f>'DATOS MENSUALES'!F179</f>
        <v>15.60183047092</v>
      </c>
      <c r="H32" s="1">
        <f>'DATOS MENSUALES'!F180</f>
        <v>11.34212631426</v>
      </c>
      <c r="I32" s="1">
        <f>'DATOS MENSUALES'!F181</f>
        <v>6.90524676326</v>
      </c>
      <c r="J32" s="1">
        <f>'DATOS MENSUALES'!F182</f>
        <v>9.20535129525</v>
      </c>
      <c r="K32" s="1">
        <f>'DATOS MENSUALES'!F183</f>
        <v>5.7640516905300005</v>
      </c>
      <c r="L32" s="1">
        <f>'DATOS MENSUALES'!F184</f>
        <v>16.10469913026</v>
      </c>
      <c r="M32" s="1">
        <f>'DATOS MENSUALES'!F185</f>
        <v>17.35376479128</v>
      </c>
      <c r="N32" s="1">
        <f t="shared" si="12"/>
        <v>156.27623032238</v>
      </c>
      <c r="O32" s="10"/>
      <c r="P32" s="60">
        <f t="shared" si="13"/>
        <v>71.79212212570172</v>
      </c>
      <c r="Q32" s="60">
        <f t="shared" si="14"/>
        <v>-14.854248036441101</v>
      </c>
      <c r="R32" s="60">
        <f t="shared" si="15"/>
        <v>-0.9230811704681916</v>
      </c>
      <c r="S32" s="60">
        <f t="shared" si="16"/>
        <v>67.14185326643657</v>
      </c>
      <c r="T32" s="60">
        <f t="shared" si="17"/>
        <v>7041.7125494873535</v>
      </c>
      <c r="U32" s="60">
        <f t="shared" si="18"/>
        <v>21.702872975941233</v>
      </c>
      <c r="V32" s="60">
        <f t="shared" si="19"/>
        <v>0.7062834313874063</v>
      </c>
      <c r="W32" s="60">
        <f t="shared" si="20"/>
        <v>-14.977194477921985</v>
      </c>
      <c r="X32" s="60">
        <f t="shared" si="21"/>
        <v>43.563664151964886</v>
      </c>
      <c r="Y32" s="60">
        <f t="shared" si="22"/>
        <v>4.911114308557092</v>
      </c>
      <c r="Z32" s="60">
        <f t="shared" si="23"/>
        <v>1659.5551495642849</v>
      </c>
      <c r="AA32" s="60">
        <f t="shared" si="24"/>
        <v>2102.2164673758352</v>
      </c>
      <c r="AB32" s="60">
        <f t="shared" si="25"/>
        <v>166729.48862790834</v>
      </c>
    </row>
    <row r="33" spans="1:28" ht="12.75">
      <c r="A33" s="12" t="s">
        <v>43</v>
      </c>
      <c r="B33" s="1">
        <f>'DATOS MENSUALES'!F186</f>
        <v>20.793734158000003</v>
      </c>
      <c r="C33" s="1">
        <f>'DATOS MENSUALES'!F187</f>
        <v>65.65763511704</v>
      </c>
      <c r="D33" s="1">
        <f>'DATOS MENSUALES'!F188</f>
        <v>48.7380486006</v>
      </c>
      <c r="E33" s="1">
        <f>'DATOS MENSUALES'!F189</f>
        <v>45.51310781892</v>
      </c>
      <c r="F33" s="1">
        <f>'DATOS MENSUALES'!F190</f>
        <v>26.179603422150002</v>
      </c>
      <c r="G33" s="1">
        <f>'DATOS MENSUALES'!F191</f>
        <v>53.93891946114</v>
      </c>
      <c r="H33" s="1">
        <f>'DATOS MENSUALES'!F192</f>
        <v>33.75674943396</v>
      </c>
      <c r="I33" s="1">
        <f>'DATOS MENSUALES'!F193</f>
        <v>10.391232230639998</v>
      </c>
      <c r="J33" s="1">
        <f>'DATOS MENSUALES'!F194</f>
        <v>4.09974102126</v>
      </c>
      <c r="K33" s="1">
        <f>'DATOS MENSUALES'!F195</f>
        <v>3.86785271413</v>
      </c>
      <c r="L33" s="1">
        <f>'DATOS MENSUALES'!F196</f>
        <v>3.66976265334</v>
      </c>
      <c r="M33" s="1">
        <f>'DATOS MENSUALES'!F197</f>
        <v>3.0684985316399995</v>
      </c>
      <c r="N33" s="1">
        <f t="shared" si="12"/>
        <v>319.67488516282</v>
      </c>
      <c r="O33" s="10"/>
      <c r="P33" s="60">
        <f t="shared" si="13"/>
        <v>3377.9077509990125</v>
      </c>
      <c r="Q33" s="60">
        <f t="shared" si="14"/>
        <v>185519.6406705812</v>
      </c>
      <c r="R33" s="60">
        <f t="shared" si="15"/>
        <v>57320.85490779398</v>
      </c>
      <c r="S33" s="60">
        <f t="shared" si="16"/>
        <v>34031.35373547672</v>
      </c>
      <c r="T33" s="60">
        <f t="shared" si="17"/>
        <v>2649.8099768053644</v>
      </c>
      <c r="U33" s="60">
        <f t="shared" si="18"/>
        <v>69560.68923351915</v>
      </c>
      <c r="V33" s="60">
        <f t="shared" si="19"/>
        <v>12657.768735619518</v>
      </c>
      <c r="W33" s="60">
        <f t="shared" si="20"/>
        <v>1.0644069340962525</v>
      </c>
      <c r="X33" s="60">
        <f t="shared" si="21"/>
        <v>-3.9967465512813938</v>
      </c>
      <c r="Y33" s="60">
        <f t="shared" si="22"/>
        <v>-0.007577638907792966</v>
      </c>
      <c r="Z33" s="60">
        <f t="shared" si="23"/>
        <v>-0.211189950382413</v>
      </c>
      <c r="AA33" s="60">
        <f t="shared" si="24"/>
        <v>-3.2088566692371225</v>
      </c>
      <c r="AB33" s="60">
        <f t="shared" si="25"/>
        <v>10422759.601933712</v>
      </c>
    </row>
    <row r="34" spans="1:28" ht="12.75">
      <c r="A34" s="12" t="s">
        <v>44</v>
      </c>
      <c r="B34" s="1">
        <f>'DATOS MENSUALES'!F198</f>
        <v>4.02453364455</v>
      </c>
      <c r="C34" s="1">
        <f>'DATOS MENSUALES'!F199</f>
        <v>6.2685999117</v>
      </c>
      <c r="D34" s="1">
        <f>'DATOS MENSUALES'!F200</f>
        <v>3.7355150212500003</v>
      </c>
      <c r="E34" s="1">
        <f>'DATOS MENSUALES'!F201</f>
        <v>3.64294366267</v>
      </c>
      <c r="F34" s="1">
        <f>'DATOS MENSUALES'!F202</f>
        <v>3.3039637085700004</v>
      </c>
      <c r="G34" s="1">
        <f>'DATOS MENSUALES'!F203</f>
        <v>4.6581898735500005</v>
      </c>
      <c r="H34" s="1">
        <f>'DATOS MENSUALES'!F204</f>
        <v>4.64667783356</v>
      </c>
      <c r="I34" s="1">
        <f>'DATOS MENSUALES'!F205</f>
        <v>6.44561247534</v>
      </c>
      <c r="J34" s="1">
        <f>'DATOS MENSUALES'!F206</f>
        <v>7.837084547279999</v>
      </c>
      <c r="K34" s="1">
        <f>'DATOS MENSUALES'!F207</f>
        <v>3.7248974287499994</v>
      </c>
      <c r="L34" s="1">
        <f>'DATOS MENSUALES'!F208</f>
        <v>3.3173221047399997</v>
      </c>
      <c r="M34" s="1">
        <f>'DATOS MENSUALES'!F209</f>
        <v>3.44010381645</v>
      </c>
      <c r="N34" s="1">
        <f t="shared" si="12"/>
        <v>55.045444028409996</v>
      </c>
      <c r="O34" s="10"/>
      <c r="P34" s="60">
        <f t="shared" si="13"/>
        <v>-5.497381269439713</v>
      </c>
      <c r="Q34" s="60">
        <f t="shared" si="14"/>
        <v>-13.069924934725547</v>
      </c>
      <c r="R34" s="60">
        <f t="shared" si="15"/>
        <v>-267.7681775871242</v>
      </c>
      <c r="S34" s="60">
        <f t="shared" si="16"/>
        <v>-847.6893345689286</v>
      </c>
      <c r="T34" s="60">
        <f t="shared" si="17"/>
        <v>-738.198413845011</v>
      </c>
      <c r="U34" s="60">
        <f t="shared" si="18"/>
        <v>-542.1953027670847</v>
      </c>
      <c r="V34" s="60">
        <f t="shared" si="19"/>
        <v>-195.6064893933355</v>
      </c>
      <c r="W34" s="60">
        <f t="shared" si="20"/>
        <v>-25.014832014735994</v>
      </c>
      <c r="X34" s="60">
        <f t="shared" si="21"/>
        <v>9.943548032619502</v>
      </c>
      <c r="Y34" s="60">
        <f t="shared" si="22"/>
        <v>-0.0390865375935012</v>
      </c>
      <c r="Z34" s="60">
        <f t="shared" si="23"/>
        <v>-0.8518455543942433</v>
      </c>
      <c r="AA34" s="60">
        <f t="shared" si="24"/>
        <v>-1.343254446312187</v>
      </c>
      <c r="AB34" s="60">
        <f t="shared" si="25"/>
        <v>-98558.32217999501</v>
      </c>
    </row>
    <row r="35" spans="1:28" ht="12.75">
      <c r="A35" s="12" t="s">
        <v>45</v>
      </c>
      <c r="B35" s="1">
        <f>'DATOS MENSUALES'!F210</f>
        <v>7.14172537448</v>
      </c>
      <c r="C35" s="1">
        <f>'DATOS MENSUALES'!F211</f>
        <v>10.19925728256</v>
      </c>
      <c r="D35" s="1">
        <f>'DATOS MENSUALES'!F212</f>
        <v>3.79415388615</v>
      </c>
      <c r="E35" s="1">
        <f>'DATOS MENSUALES'!F213</f>
        <v>3.79977039003</v>
      </c>
      <c r="F35" s="1">
        <f>'DATOS MENSUALES'!F214</f>
        <v>5.69445554138</v>
      </c>
      <c r="G35" s="1">
        <f>'DATOS MENSUALES'!F215</f>
        <v>10.352477564389998</v>
      </c>
      <c r="H35" s="1">
        <f>'DATOS MENSUALES'!F216</f>
        <v>14.228705862799998</v>
      </c>
      <c r="I35" s="1">
        <f>'DATOS MENSUALES'!F217</f>
        <v>4.04608722854</v>
      </c>
      <c r="J35" s="1">
        <f>'DATOS MENSUALES'!F218</f>
        <v>3.61921338966</v>
      </c>
      <c r="K35" s="1">
        <f>'DATOS MENSUALES'!F219</f>
        <v>3.50880788857</v>
      </c>
      <c r="L35" s="1">
        <f>'DATOS MENSUALES'!F220</f>
        <v>3.90667655826</v>
      </c>
      <c r="M35" s="1">
        <f>'DATOS MENSUALES'!F221</f>
        <v>3.35555455903</v>
      </c>
      <c r="N35" s="1">
        <f t="shared" si="12"/>
        <v>73.64688552585</v>
      </c>
      <c r="O35" s="10"/>
      <c r="P35" s="60">
        <f t="shared" si="13"/>
        <v>2.472959393325053</v>
      </c>
      <c r="Q35" s="60">
        <f t="shared" si="14"/>
        <v>3.907835793246256</v>
      </c>
      <c r="R35" s="60">
        <f t="shared" si="15"/>
        <v>-260.5262245476491</v>
      </c>
      <c r="S35" s="60">
        <f t="shared" si="16"/>
        <v>-806.2433268228589</v>
      </c>
      <c r="T35" s="60">
        <f t="shared" si="17"/>
        <v>-293.7087920628023</v>
      </c>
      <c r="U35" s="60">
        <f t="shared" si="18"/>
        <v>-14.886670315344354</v>
      </c>
      <c r="V35" s="60">
        <f t="shared" si="19"/>
        <v>53.88732271659118</v>
      </c>
      <c r="W35" s="60">
        <f t="shared" si="20"/>
        <v>-150.91895231545416</v>
      </c>
      <c r="X35" s="60">
        <f t="shared" si="21"/>
        <v>-8.837621829703261</v>
      </c>
      <c r="Y35" s="60">
        <f t="shared" si="22"/>
        <v>-0.17138052919721913</v>
      </c>
      <c r="Z35" s="60">
        <f t="shared" si="23"/>
        <v>-0.046113358297858405</v>
      </c>
      <c r="AA35" s="60">
        <f t="shared" si="24"/>
        <v>-1.6763160857696442</v>
      </c>
      <c r="AB35" s="60">
        <f t="shared" si="25"/>
        <v>-21002.440320931</v>
      </c>
    </row>
    <row r="36" spans="1:28" ht="12.75">
      <c r="A36" s="12" t="s">
        <v>46</v>
      </c>
      <c r="B36" s="1">
        <f>'DATOS MENSUALES'!F222</f>
        <v>7.73740510641</v>
      </c>
      <c r="C36" s="1">
        <f>'DATOS MENSUALES'!F223</f>
        <v>8.57778488403</v>
      </c>
      <c r="D36" s="1">
        <f>'DATOS MENSUALES'!F224</f>
        <v>10.286901045839999</v>
      </c>
      <c r="E36" s="1">
        <f>'DATOS MENSUALES'!F225</f>
        <v>12.44300111874</v>
      </c>
      <c r="F36" s="1">
        <f>'DATOS MENSUALES'!F226</f>
        <v>5.7964007850399994</v>
      </c>
      <c r="G36" s="1">
        <f>'DATOS MENSUALES'!F227</f>
        <v>10.81326796515</v>
      </c>
      <c r="H36" s="1">
        <f>'DATOS MENSUALES'!F228</f>
        <v>7.901385675900001</v>
      </c>
      <c r="I36" s="1">
        <f>'DATOS MENSUALES'!F229</f>
        <v>7.2751447118</v>
      </c>
      <c r="J36" s="1">
        <f>'DATOS MENSUALES'!F230</f>
        <v>5.23883907786</v>
      </c>
      <c r="K36" s="1">
        <f>'DATOS MENSUALES'!F231</f>
        <v>6.6534991391</v>
      </c>
      <c r="L36" s="1">
        <f>'DATOS MENSUALES'!F232</f>
        <v>7.930368725159999</v>
      </c>
      <c r="M36" s="1">
        <f>'DATOS MENSUALES'!F233</f>
        <v>13.189617616750002</v>
      </c>
      <c r="N36" s="1">
        <f t="shared" si="12"/>
        <v>103.84361585177999</v>
      </c>
      <c r="O36" s="10"/>
      <c r="P36" s="60">
        <f t="shared" si="13"/>
        <v>7.391827151449967</v>
      </c>
      <c r="Q36" s="60">
        <f t="shared" si="14"/>
        <v>-9.962630192062255E-05</v>
      </c>
      <c r="R36" s="60">
        <f t="shared" si="15"/>
        <v>0.0011889888092788104</v>
      </c>
      <c r="S36" s="60">
        <f t="shared" si="16"/>
        <v>-0.2927992805156477</v>
      </c>
      <c r="T36" s="60">
        <f t="shared" si="17"/>
        <v>-280.4015339868517</v>
      </c>
      <c r="U36" s="60">
        <f t="shared" si="18"/>
        <v>-7.990343464970647</v>
      </c>
      <c r="V36" s="60">
        <f t="shared" si="19"/>
        <v>-16.585039554128514</v>
      </c>
      <c r="W36" s="60">
        <f t="shared" si="20"/>
        <v>-9.195845376247378</v>
      </c>
      <c r="X36" s="60">
        <f t="shared" si="21"/>
        <v>-0.08983864535145272</v>
      </c>
      <c r="Y36" s="60">
        <f t="shared" si="22"/>
        <v>17.358486379073966</v>
      </c>
      <c r="Z36" s="60">
        <f t="shared" si="23"/>
        <v>49.23286425738541</v>
      </c>
      <c r="AA36" s="60">
        <f t="shared" si="24"/>
        <v>646.350412224286</v>
      </c>
      <c r="AB36" s="60">
        <f t="shared" si="25"/>
        <v>17.706517869971474</v>
      </c>
    </row>
    <row r="37" spans="1:28" ht="12.75">
      <c r="A37" s="12" t="s">
        <v>47</v>
      </c>
      <c r="B37" s="1">
        <f>'DATOS MENSUALES'!F234</f>
        <v>14.73657009864</v>
      </c>
      <c r="C37" s="1">
        <f>'DATOS MENSUALES'!F235</f>
        <v>24.720354502990002</v>
      </c>
      <c r="D37" s="1">
        <f>'DATOS MENSUALES'!F236</f>
        <v>50.416267110350006</v>
      </c>
      <c r="E37" s="1">
        <f>'DATOS MENSUALES'!F237</f>
        <v>32.24036774408</v>
      </c>
      <c r="F37" s="1">
        <f>'DATOS MENSUALES'!F238</f>
        <v>47.184441874559994</v>
      </c>
      <c r="G37" s="1">
        <f>'DATOS MENSUALES'!F239</f>
        <v>28.82220446124</v>
      </c>
      <c r="H37" s="1">
        <f>'DATOS MENSUALES'!F240</f>
        <v>7.38882009668</v>
      </c>
      <c r="I37" s="1">
        <f>'DATOS MENSUALES'!F241</f>
        <v>4.28548925412</v>
      </c>
      <c r="J37" s="1">
        <f>'DATOS MENSUALES'!F242</f>
        <v>3.6743077068999996</v>
      </c>
      <c r="K37" s="1">
        <f>'DATOS MENSUALES'!F243</f>
        <v>4.374779605560001</v>
      </c>
      <c r="L37" s="1">
        <f>'DATOS MENSUALES'!F244</f>
        <v>3.81651341995</v>
      </c>
      <c r="M37" s="1">
        <f>'DATOS MENSUALES'!F245</f>
        <v>3.5647933378200003</v>
      </c>
      <c r="N37" s="1">
        <f t="shared" si="12"/>
        <v>225.22490921289005</v>
      </c>
      <c r="O37" s="10"/>
      <c r="P37" s="60">
        <f t="shared" si="13"/>
        <v>716.2309115374354</v>
      </c>
      <c r="Q37" s="60">
        <f t="shared" si="14"/>
        <v>4170.335736150372</v>
      </c>
      <c r="R37" s="60">
        <f t="shared" si="15"/>
        <v>65136.12556698772</v>
      </c>
      <c r="S37" s="60">
        <f t="shared" si="16"/>
        <v>7004.415455155992</v>
      </c>
      <c r="T37" s="60">
        <f t="shared" si="17"/>
        <v>42299.81790367981</v>
      </c>
      <c r="U37" s="60">
        <f t="shared" si="18"/>
        <v>4103.486052070221</v>
      </c>
      <c r="V37" s="60">
        <f t="shared" si="19"/>
        <v>-28.730031359359</v>
      </c>
      <c r="W37" s="60">
        <f t="shared" si="20"/>
        <v>-131.46220040151644</v>
      </c>
      <c r="X37" s="60">
        <f t="shared" si="21"/>
        <v>-8.14977151187005</v>
      </c>
      <c r="Y37" s="60">
        <f t="shared" si="22"/>
        <v>0.029938388142066473</v>
      </c>
      <c r="Z37" s="60">
        <f t="shared" si="23"/>
        <v>-0.0903749874650854</v>
      </c>
      <c r="AA37" s="60">
        <f t="shared" si="24"/>
        <v>-0.9373825900632582</v>
      </c>
      <c r="AB37" s="60">
        <f t="shared" si="25"/>
        <v>1906057.2947222022</v>
      </c>
    </row>
    <row r="38" spans="1:28" ht="12.75">
      <c r="A38" s="12" t="s">
        <v>48</v>
      </c>
      <c r="B38" s="1">
        <f>'DATOS MENSUALES'!F246</f>
        <v>8.19920408175</v>
      </c>
      <c r="C38" s="1">
        <f>'DATOS MENSUALES'!F247</f>
        <v>31.706942927050004</v>
      </c>
      <c r="D38" s="1">
        <f>'DATOS MENSUALES'!F248</f>
        <v>31.0842212743</v>
      </c>
      <c r="E38" s="1">
        <f>'DATOS MENSUALES'!F249</f>
        <v>38.36524505904</v>
      </c>
      <c r="F38" s="1">
        <f>'DATOS MENSUALES'!F250</f>
        <v>11.756728271640002</v>
      </c>
      <c r="G38" s="1">
        <f>'DATOS MENSUALES'!F251</f>
        <v>7.206800680709999</v>
      </c>
      <c r="H38" s="1">
        <f>'DATOS MENSUALES'!F252</f>
        <v>7.3602393412</v>
      </c>
      <c r="I38" s="1">
        <f>'DATOS MENSUALES'!F253</f>
        <v>5.69136122334</v>
      </c>
      <c r="J38" s="1">
        <f>'DATOS MENSUALES'!F254</f>
        <v>5.21346189752</v>
      </c>
      <c r="K38" s="1">
        <f>'DATOS MENSUALES'!F255</f>
        <v>3.76935166245</v>
      </c>
      <c r="L38" s="1">
        <f>'DATOS MENSUALES'!F256</f>
        <v>3.4056270442600005</v>
      </c>
      <c r="M38" s="1">
        <f>'DATOS MENSUALES'!F257</f>
        <v>4.32401234706</v>
      </c>
      <c r="N38" s="1">
        <f t="shared" si="12"/>
        <v>158.08319581032</v>
      </c>
      <c r="O38" s="10"/>
      <c r="P38" s="60">
        <f t="shared" si="13"/>
        <v>13.993626445944075</v>
      </c>
      <c r="Q38" s="60">
        <f t="shared" si="14"/>
        <v>12298.87729300705</v>
      </c>
      <c r="R38" s="60">
        <f t="shared" si="15"/>
        <v>9133.60173969956</v>
      </c>
      <c r="S38" s="60">
        <f t="shared" si="16"/>
        <v>16114.162203432694</v>
      </c>
      <c r="T38" s="60">
        <f t="shared" si="17"/>
        <v>-0.20013067824667535</v>
      </c>
      <c r="U38" s="60">
        <f t="shared" si="18"/>
        <v>-176.14924321125463</v>
      </c>
      <c r="V38" s="60">
        <f t="shared" si="19"/>
        <v>-29.541861996780362</v>
      </c>
      <c r="W38" s="60">
        <f t="shared" si="20"/>
        <v>-49.789208800591375</v>
      </c>
      <c r="X38" s="60">
        <f t="shared" si="21"/>
        <v>-0.10599148855139368</v>
      </c>
      <c r="Y38" s="60">
        <f t="shared" si="22"/>
        <v>-0.025650855914652115</v>
      </c>
      <c r="Z38" s="60">
        <f t="shared" si="23"/>
        <v>-0.6352761543509514</v>
      </c>
      <c r="AA38" s="60">
        <f t="shared" si="24"/>
        <v>-0.010569356918663357</v>
      </c>
      <c r="AB38" s="60">
        <f t="shared" si="25"/>
        <v>183696.0126765894</v>
      </c>
    </row>
    <row r="39" spans="1:28" ht="12.75">
      <c r="A39" s="12" t="s">
        <v>49</v>
      </c>
      <c r="B39" s="1">
        <f>'DATOS MENSUALES'!F258</f>
        <v>6.515768403099999</v>
      </c>
      <c r="C39" s="1">
        <f>'DATOS MENSUALES'!F259</f>
        <v>17.919962793099998</v>
      </c>
      <c r="D39" s="1">
        <f>'DATOS MENSUALES'!F260</f>
        <v>21.31221620518</v>
      </c>
      <c r="E39" s="1">
        <f>'DATOS MENSUALES'!F261</f>
        <v>34.22698419139999</v>
      </c>
      <c r="F39" s="1">
        <f>'DATOS MENSUALES'!F262</f>
        <v>7.8857799477</v>
      </c>
      <c r="G39" s="1">
        <f>'DATOS MENSUALES'!F263</f>
        <v>21.03916805432</v>
      </c>
      <c r="H39" s="1">
        <f>'DATOS MENSUALES'!F264</f>
        <v>11.458589394670001</v>
      </c>
      <c r="I39" s="1">
        <f>'DATOS MENSUALES'!F265</f>
        <v>13.17301408896</v>
      </c>
      <c r="J39" s="1">
        <f>'DATOS MENSUALES'!F266</f>
        <v>8.10658563552</v>
      </c>
      <c r="K39" s="1">
        <f>'DATOS MENSUALES'!F267</f>
        <v>5.854911388860001</v>
      </c>
      <c r="L39" s="1">
        <f>'DATOS MENSUALES'!F268</f>
        <v>5.135132684969999</v>
      </c>
      <c r="M39" s="1">
        <f>'DATOS MENSUALES'!F269</f>
        <v>4.46138608759</v>
      </c>
      <c r="N39" s="1">
        <f t="shared" si="12"/>
        <v>157.08949887536997</v>
      </c>
      <c r="O39" s="10"/>
      <c r="P39" s="60">
        <f t="shared" si="13"/>
        <v>0.38319629222564516</v>
      </c>
      <c r="Q39" s="60">
        <f t="shared" si="14"/>
        <v>803.2728798213394</v>
      </c>
      <c r="R39" s="60">
        <f t="shared" si="15"/>
        <v>1379.2163407069884</v>
      </c>
      <c r="S39" s="60">
        <f t="shared" si="16"/>
        <v>9420.60142363744</v>
      </c>
      <c r="T39" s="60">
        <f t="shared" si="17"/>
        <v>-88.47085595584093</v>
      </c>
      <c r="U39" s="60">
        <f t="shared" si="18"/>
        <v>556.7725205693847</v>
      </c>
      <c r="V39" s="60">
        <f t="shared" si="19"/>
        <v>1.0211956500314516</v>
      </c>
      <c r="W39" s="60">
        <f t="shared" si="20"/>
        <v>54.9936342222564</v>
      </c>
      <c r="X39" s="60">
        <f t="shared" si="21"/>
        <v>14.170275386072312</v>
      </c>
      <c r="Y39" s="60">
        <f t="shared" si="22"/>
        <v>5.741513987468681</v>
      </c>
      <c r="Z39" s="60">
        <f t="shared" si="23"/>
        <v>0.6581789249650427</v>
      </c>
      <c r="AA39" s="60">
        <f t="shared" si="24"/>
        <v>-0.0005530500662699068</v>
      </c>
      <c r="AB39" s="60">
        <f t="shared" si="25"/>
        <v>174230.1277619061</v>
      </c>
    </row>
    <row r="40" spans="1:28" ht="12.75">
      <c r="A40" s="12" t="s">
        <v>50</v>
      </c>
      <c r="B40" s="1">
        <f>'DATOS MENSUALES'!F270</f>
        <v>7.7324972795999996</v>
      </c>
      <c r="C40" s="1">
        <f>'DATOS MENSUALES'!F271</f>
        <v>9.91738191995</v>
      </c>
      <c r="D40" s="1">
        <f>'DATOS MENSUALES'!F272</f>
        <v>7.6829753616</v>
      </c>
      <c r="E40" s="1">
        <f>'DATOS MENSUALES'!F273</f>
        <v>17.825518870289997</v>
      </c>
      <c r="F40" s="1">
        <f>'DATOS MENSUALES'!F274</f>
        <v>23.064591759</v>
      </c>
      <c r="G40" s="1">
        <f>'DATOS MENSUALES'!F275</f>
        <v>16.025053974600002</v>
      </c>
      <c r="H40" s="1">
        <f>'DATOS MENSUALES'!F276</f>
        <v>12.2539189982</v>
      </c>
      <c r="I40" s="1">
        <f>'DATOS MENSUALES'!F277</f>
        <v>5.52472081032</v>
      </c>
      <c r="J40" s="1">
        <f>'DATOS MENSUALES'!F278</f>
        <v>7.515849802250001</v>
      </c>
      <c r="K40" s="1">
        <f>'DATOS MENSUALES'!F279</f>
        <v>5.74446256482</v>
      </c>
      <c r="L40" s="1">
        <f>'DATOS MENSUALES'!F280</f>
        <v>5.78075113913</v>
      </c>
      <c r="M40" s="1">
        <f>'DATOS MENSUALES'!F281</f>
        <v>6.90488834002</v>
      </c>
      <c r="N40" s="1">
        <f t="shared" si="12"/>
        <v>125.97261081978</v>
      </c>
      <c r="O40" s="10"/>
      <c r="P40" s="60">
        <f t="shared" si="13"/>
        <v>7.336097835738668</v>
      </c>
      <c r="Q40" s="60">
        <f t="shared" si="14"/>
        <v>2.162899885901632</v>
      </c>
      <c r="R40" s="60">
        <f t="shared" si="15"/>
        <v>-15.587265257780846</v>
      </c>
      <c r="S40" s="60">
        <f t="shared" si="16"/>
        <v>105.0527739546845</v>
      </c>
      <c r="T40" s="60">
        <f t="shared" si="17"/>
        <v>1232.9365533411014</v>
      </c>
      <c r="U40" s="60">
        <f t="shared" si="18"/>
        <v>33.156320819596786</v>
      </c>
      <c r="V40" s="60">
        <f t="shared" si="19"/>
        <v>5.854827810107666</v>
      </c>
      <c r="W40" s="60">
        <f t="shared" si="20"/>
        <v>-56.86620242119235</v>
      </c>
      <c r="X40" s="60">
        <f t="shared" si="21"/>
        <v>6.119833062431523</v>
      </c>
      <c r="Y40" s="60">
        <f t="shared" si="22"/>
        <v>4.743269324324408</v>
      </c>
      <c r="Z40" s="60">
        <f t="shared" si="23"/>
        <v>3.480542490981931</v>
      </c>
      <c r="AA40" s="60">
        <f t="shared" si="24"/>
        <v>13.167979224515447</v>
      </c>
      <c r="AB40" s="60">
        <f t="shared" si="25"/>
        <v>15134.134802073879</v>
      </c>
    </row>
    <row r="41" spans="1:28" ht="12.75">
      <c r="A41" s="12" t="s">
        <v>51</v>
      </c>
      <c r="B41" s="1">
        <f>'DATOS MENSUALES'!F282</f>
        <v>10.251813685679998</v>
      </c>
      <c r="C41" s="1">
        <f>'DATOS MENSUALES'!F283</f>
        <v>16.75154733276</v>
      </c>
      <c r="D41" s="1">
        <f>'DATOS MENSUALES'!F284</f>
        <v>24.160594771739998</v>
      </c>
      <c r="E41" s="1">
        <f>'DATOS MENSUALES'!F285</f>
        <v>9.66795416838</v>
      </c>
      <c r="F41" s="1">
        <f>'DATOS MENSUALES'!F286</f>
        <v>14.447377409549999</v>
      </c>
      <c r="G41" s="1">
        <f>'DATOS MENSUALES'!F287</f>
        <v>26.44462188459</v>
      </c>
      <c r="H41" s="1">
        <f>'DATOS MENSUALES'!F288</f>
        <v>19.382930680079994</v>
      </c>
      <c r="I41" s="1">
        <f>'DATOS MENSUALES'!F289</f>
        <v>5.5123212486</v>
      </c>
      <c r="J41" s="1">
        <f>'DATOS MENSUALES'!F290</f>
        <v>4.20514995132</v>
      </c>
      <c r="K41" s="1">
        <f>'DATOS MENSUALES'!F291</f>
        <v>4.20114617488</v>
      </c>
      <c r="L41" s="1">
        <f>'DATOS MENSUALES'!F292</f>
        <v>5.517769524299999</v>
      </c>
      <c r="M41" s="1">
        <f>'DATOS MENSUALES'!F293</f>
        <v>4.0598039239000006</v>
      </c>
      <c r="N41" s="1">
        <f t="shared" si="12"/>
        <v>144.60303075578</v>
      </c>
      <c r="O41" s="10"/>
      <c r="P41" s="60">
        <f t="shared" si="13"/>
        <v>88.85900046419962</v>
      </c>
      <c r="Q41" s="60">
        <f t="shared" si="14"/>
        <v>536.8532880655304</v>
      </c>
      <c r="R41" s="60">
        <f t="shared" si="15"/>
        <v>2732.041941398505</v>
      </c>
      <c r="S41" s="60">
        <f t="shared" si="16"/>
        <v>-40.67494862763436</v>
      </c>
      <c r="T41" s="60">
        <f t="shared" si="17"/>
        <v>9.336858627561096</v>
      </c>
      <c r="U41" s="60">
        <f t="shared" si="18"/>
        <v>2533.3425893304025</v>
      </c>
      <c r="V41" s="60">
        <f t="shared" si="19"/>
        <v>712.4466871687259</v>
      </c>
      <c r="W41" s="60">
        <f t="shared" si="20"/>
        <v>-57.41806381452039</v>
      </c>
      <c r="X41" s="60">
        <f t="shared" si="21"/>
        <v>-3.2520646004473424</v>
      </c>
      <c r="Y41" s="60">
        <f t="shared" si="22"/>
        <v>0.00256443122874779</v>
      </c>
      <c r="Z41" s="60">
        <f t="shared" si="23"/>
        <v>1.964839415510739</v>
      </c>
      <c r="AA41" s="60">
        <f t="shared" si="24"/>
        <v>-0.11314496612963075</v>
      </c>
      <c r="AB41" s="60">
        <f t="shared" si="25"/>
        <v>81553.59950148789</v>
      </c>
    </row>
    <row r="42" spans="1:28" ht="12.75">
      <c r="A42" s="12" t="s">
        <v>52</v>
      </c>
      <c r="B42" s="1">
        <f>'DATOS MENSUALES'!F294</f>
        <v>4.58050626186</v>
      </c>
      <c r="C42" s="1">
        <f>'DATOS MENSUALES'!F295</f>
        <v>11.265201674720002</v>
      </c>
      <c r="D42" s="1">
        <f>'DATOS MENSUALES'!F296</f>
        <v>6.4244107215</v>
      </c>
      <c r="E42" s="1">
        <f>'DATOS MENSUALES'!F297</f>
        <v>8.090257194420001</v>
      </c>
      <c r="F42" s="1">
        <f>'DATOS MENSUALES'!F298</f>
        <v>8.554829877820001</v>
      </c>
      <c r="G42" s="1">
        <f>'DATOS MENSUALES'!F299</f>
        <v>17.87831159323</v>
      </c>
      <c r="H42" s="1">
        <f>'DATOS MENSUALES'!F300</f>
        <v>6.97386021462</v>
      </c>
      <c r="I42" s="1">
        <f>'DATOS MENSUALES'!F301</f>
        <v>3.54593843076</v>
      </c>
      <c r="J42" s="1">
        <f>'DATOS MENSUALES'!F302</f>
        <v>3.31021604376</v>
      </c>
      <c r="K42" s="1">
        <f>'DATOS MENSUALES'!F303</f>
        <v>1.96921990061</v>
      </c>
      <c r="L42" s="1">
        <f>'DATOS MENSUALES'!F304</f>
        <v>2.0849873004000004</v>
      </c>
      <c r="M42" s="1">
        <f>'DATOS MENSUALES'!F305</f>
        <v>2.11098724612</v>
      </c>
      <c r="N42" s="1">
        <f t="shared" si="12"/>
        <v>76.78872645982001</v>
      </c>
      <c r="O42" s="10"/>
      <c r="P42" s="60">
        <f t="shared" si="13"/>
        <v>-1.7668274828037536</v>
      </c>
      <c r="Q42" s="60">
        <f t="shared" si="14"/>
        <v>18.42189096995269</v>
      </c>
      <c r="R42" s="60">
        <f t="shared" si="15"/>
        <v>-53.01120715229198</v>
      </c>
      <c r="S42" s="60">
        <f t="shared" si="16"/>
        <v>-126.26253515916657</v>
      </c>
      <c r="T42" s="60">
        <f t="shared" si="17"/>
        <v>-54.303419754757314</v>
      </c>
      <c r="U42" s="60">
        <f t="shared" si="18"/>
        <v>130.00397596953684</v>
      </c>
      <c r="V42" s="60">
        <f t="shared" si="19"/>
        <v>-42.06116806161922</v>
      </c>
      <c r="W42" s="60">
        <f t="shared" si="20"/>
        <v>-197.57158401164799</v>
      </c>
      <c r="X42" s="60">
        <f t="shared" si="21"/>
        <v>-13.421807577482564</v>
      </c>
      <c r="Y42" s="60">
        <f t="shared" si="22"/>
        <v>-9.195656709862813</v>
      </c>
      <c r="Z42" s="60">
        <f t="shared" si="23"/>
        <v>-10.36434044591756</v>
      </c>
      <c r="AA42" s="60">
        <f t="shared" si="24"/>
        <v>-14.392922348006412</v>
      </c>
      <c r="AB42" s="60">
        <f t="shared" si="25"/>
        <v>-14613.52642334402</v>
      </c>
    </row>
    <row r="43" spans="1:28" ht="12.75">
      <c r="A43" s="12" t="s">
        <v>53</v>
      </c>
      <c r="B43" s="1">
        <f>'DATOS MENSUALES'!F306</f>
        <v>4.02289637542</v>
      </c>
      <c r="C43" s="1">
        <f>'DATOS MENSUALES'!F307</f>
        <v>20.41032921308</v>
      </c>
      <c r="D43" s="1">
        <f>'DATOS MENSUALES'!F308</f>
        <v>26.80089662375</v>
      </c>
      <c r="E43" s="1">
        <f>'DATOS MENSUALES'!F309</f>
        <v>63.858841100069995</v>
      </c>
      <c r="F43" s="1">
        <f>'DATOS MENSUALES'!F310</f>
        <v>37.925300053040004</v>
      </c>
      <c r="G43" s="1">
        <f>'DATOS MENSUALES'!F311</f>
        <v>22.672993216000002</v>
      </c>
      <c r="H43" s="1">
        <f>'DATOS MENSUALES'!F312</f>
        <v>18.6472635331</v>
      </c>
      <c r="I43" s="1">
        <f>'DATOS MENSUALES'!F313</f>
        <v>7.230761963009999</v>
      </c>
      <c r="J43" s="1">
        <f>'DATOS MENSUALES'!F314</f>
        <v>4.932324895119999</v>
      </c>
      <c r="K43" s="1">
        <f>'DATOS MENSUALES'!F315</f>
        <v>4.3753747518</v>
      </c>
      <c r="L43" s="1">
        <f>'DATOS MENSUALES'!F316</f>
        <v>4.4998094687</v>
      </c>
      <c r="M43" s="1">
        <f>'DATOS MENSUALES'!F317</f>
        <v>3.3979239342</v>
      </c>
      <c r="N43" s="1">
        <f t="shared" si="12"/>
        <v>218.77471512728997</v>
      </c>
      <c r="O43" s="10"/>
      <c r="P43" s="60">
        <f t="shared" si="13"/>
        <v>-5.512695013842966</v>
      </c>
      <c r="Q43" s="60">
        <f t="shared" si="14"/>
        <v>1637.2685066179101</v>
      </c>
      <c r="R43" s="60">
        <f t="shared" si="15"/>
        <v>4590.795999239163</v>
      </c>
      <c r="S43" s="60">
        <f t="shared" si="16"/>
        <v>130723.75534701484</v>
      </c>
      <c r="T43" s="60">
        <f t="shared" si="17"/>
        <v>16745.073235745498</v>
      </c>
      <c r="U43" s="60">
        <f t="shared" si="18"/>
        <v>958.7399269256821</v>
      </c>
      <c r="V43" s="60">
        <f t="shared" si="19"/>
        <v>550.4990472054409</v>
      </c>
      <c r="W43" s="60">
        <f t="shared" si="20"/>
        <v>-9.792740037904824</v>
      </c>
      <c r="X43" s="60">
        <f t="shared" si="21"/>
        <v>-0.42932091048141463</v>
      </c>
      <c r="Y43" s="60">
        <f t="shared" si="22"/>
        <v>0.030110864415042335</v>
      </c>
      <c r="Z43" s="60">
        <f t="shared" si="23"/>
        <v>0.01290083004270516</v>
      </c>
      <c r="AA43" s="60">
        <f t="shared" si="24"/>
        <v>-1.5032699622954087</v>
      </c>
      <c r="AB43" s="60">
        <f t="shared" si="25"/>
        <v>1623788.8697432762</v>
      </c>
    </row>
    <row r="44" spans="1:28" ht="12.75">
      <c r="A44" s="12" t="s">
        <v>54</v>
      </c>
      <c r="B44" s="1">
        <f>'DATOS MENSUALES'!F318</f>
        <v>24.29089714624</v>
      </c>
      <c r="C44" s="1">
        <f>'DATOS MENSUALES'!F319</f>
        <v>30.103212059979995</v>
      </c>
      <c r="D44" s="1">
        <f>'DATOS MENSUALES'!F320</f>
        <v>10.022551566109998</v>
      </c>
      <c r="E44" s="1">
        <f>'DATOS MENSUALES'!F321</f>
        <v>8.827239415300001</v>
      </c>
      <c r="F44" s="1">
        <f>'DATOS MENSUALES'!F322</f>
        <v>19.056891418000003</v>
      </c>
      <c r="G44" s="1">
        <f>'DATOS MENSUALES'!F323</f>
        <v>17.09857230207</v>
      </c>
      <c r="H44" s="1">
        <f>'DATOS MENSUALES'!F324</f>
        <v>8.6660783955</v>
      </c>
      <c r="I44" s="1">
        <f>'DATOS MENSUALES'!F325</f>
        <v>8.65140324882</v>
      </c>
      <c r="J44" s="1">
        <f>'DATOS MENSUALES'!F326</f>
        <v>4.4258807508</v>
      </c>
      <c r="K44" s="1">
        <f>'DATOS MENSUALES'!F327</f>
        <v>4.58302862556</v>
      </c>
      <c r="L44" s="1">
        <f>'DATOS MENSUALES'!F328</f>
        <v>5.029409073</v>
      </c>
      <c r="M44" s="1">
        <f>'DATOS MENSUALES'!F329</f>
        <v>5.0458526829</v>
      </c>
      <c r="N44" s="1">
        <f t="shared" si="12"/>
        <v>145.80101668428</v>
      </c>
      <c r="O44" s="10"/>
      <c r="P44" s="60">
        <f t="shared" si="13"/>
        <v>6333.133960768536</v>
      </c>
      <c r="Q44" s="60">
        <f t="shared" si="14"/>
        <v>9909.377431122863</v>
      </c>
      <c r="R44" s="60">
        <f t="shared" si="15"/>
        <v>-0.0039750713935198904</v>
      </c>
      <c r="S44" s="60">
        <f t="shared" si="16"/>
        <v>-78.39149890920754</v>
      </c>
      <c r="T44" s="60">
        <f t="shared" si="17"/>
        <v>302.8189953473546</v>
      </c>
      <c r="U44" s="60">
        <f t="shared" si="18"/>
        <v>78.73897324315658</v>
      </c>
      <c r="V44" s="60">
        <f t="shared" si="19"/>
        <v>-5.692145630603344</v>
      </c>
      <c r="W44" s="60">
        <f t="shared" si="20"/>
        <v>-0.3713927811746961</v>
      </c>
      <c r="X44" s="60">
        <f t="shared" si="21"/>
        <v>-2.0043356791512843</v>
      </c>
      <c r="Y44" s="60">
        <f t="shared" si="22"/>
        <v>0.13960403328428928</v>
      </c>
      <c r="Z44" s="60">
        <f t="shared" si="23"/>
        <v>0.44617780784996525</v>
      </c>
      <c r="AA44" s="60">
        <f t="shared" si="24"/>
        <v>0.12679600399872695</v>
      </c>
      <c r="AB44" s="60">
        <f t="shared" si="25"/>
        <v>88500.81219589547</v>
      </c>
    </row>
    <row r="45" spans="1:28" ht="12.75">
      <c r="A45" s="12" t="s">
        <v>55</v>
      </c>
      <c r="B45" s="1">
        <f>'DATOS MENSUALES'!F330</f>
        <v>7.12540314915</v>
      </c>
      <c r="C45" s="1">
        <f>'DATOS MENSUALES'!F331</f>
        <v>9.855730955719999</v>
      </c>
      <c r="D45" s="1">
        <f>'DATOS MENSUALES'!F332</f>
        <v>13.038875935539998</v>
      </c>
      <c r="E45" s="1">
        <f>'DATOS MENSUALES'!F333</f>
        <v>10.34095386168</v>
      </c>
      <c r="F45" s="1">
        <f>'DATOS MENSUALES'!F334</f>
        <v>12.57591592958</v>
      </c>
      <c r="G45" s="1">
        <f>'DATOS MENSUALES'!F335</f>
        <v>13.56971172964</v>
      </c>
      <c r="H45" s="1">
        <f>'DATOS MENSUALES'!F336</f>
        <v>10.61931535314</v>
      </c>
      <c r="I45" s="1">
        <f>'DATOS MENSUALES'!F337</f>
        <v>7.94525868915</v>
      </c>
      <c r="J45" s="1">
        <f>'DATOS MENSUALES'!F338</f>
        <v>3.5065908085299995</v>
      </c>
      <c r="K45" s="1">
        <f>'DATOS MENSUALES'!F339</f>
        <v>5.027704533929999</v>
      </c>
      <c r="L45" s="1">
        <f>'DATOS MENSUALES'!F340</f>
        <v>5.36407470476</v>
      </c>
      <c r="M45" s="1">
        <f>'DATOS MENSUALES'!F341</f>
        <v>6.68816298</v>
      </c>
      <c r="N45" s="1">
        <f t="shared" si="12"/>
        <v>105.65769863082</v>
      </c>
      <c r="O45" s="10"/>
      <c r="P45" s="60">
        <f t="shared" si="13"/>
        <v>2.3844900498999317</v>
      </c>
      <c r="Q45" s="60">
        <f t="shared" si="14"/>
        <v>1.868084101360518</v>
      </c>
      <c r="R45" s="60">
        <f t="shared" si="15"/>
        <v>23.342522928271862</v>
      </c>
      <c r="S45" s="60">
        <f t="shared" si="16"/>
        <v>-21.16384512827701</v>
      </c>
      <c r="T45" s="60">
        <f t="shared" si="17"/>
        <v>0.012855129316385168</v>
      </c>
      <c r="U45" s="60">
        <f t="shared" si="18"/>
        <v>0.4342259569196321</v>
      </c>
      <c r="V45" s="60">
        <f t="shared" si="19"/>
        <v>0.004719806436077073</v>
      </c>
      <c r="W45" s="60">
        <f t="shared" si="20"/>
        <v>-2.8933339976923818</v>
      </c>
      <c r="X45" s="60">
        <f t="shared" si="21"/>
        <v>-10.36195394648421</v>
      </c>
      <c r="Y45" s="60">
        <f t="shared" si="22"/>
        <v>0.8942679998133178</v>
      </c>
      <c r="Z45" s="60">
        <f t="shared" si="23"/>
        <v>1.3266461280619504</v>
      </c>
      <c r="AA45" s="60">
        <f t="shared" si="24"/>
        <v>9.864969840931238</v>
      </c>
      <c r="AB45" s="60">
        <f t="shared" si="25"/>
        <v>86.38035456491018</v>
      </c>
    </row>
    <row r="46" spans="1:28" ht="12.75">
      <c r="A46" s="12" t="s">
        <v>56</v>
      </c>
      <c r="B46" s="1">
        <f>'DATOS MENSUALES'!F342</f>
        <v>4.5960973767</v>
      </c>
      <c r="C46" s="1">
        <f>'DATOS MENSUALES'!F343</f>
        <v>7.4316641494</v>
      </c>
      <c r="D46" s="1">
        <f>'DATOS MENSUALES'!F344</f>
        <v>9.695099733120001</v>
      </c>
      <c r="E46" s="1">
        <f>'DATOS MENSUALES'!F345</f>
        <v>12.198710438249998</v>
      </c>
      <c r="F46" s="1">
        <f>'DATOS MENSUALES'!F346</f>
        <v>8.828781772280001</v>
      </c>
      <c r="G46" s="1">
        <f>'DATOS MENSUALES'!F347</f>
        <v>31.009813592169998</v>
      </c>
      <c r="H46" s="1">
        <f>'DATOS MENSUALES'!F348</f>
        <v>10.8880918755</v>
      </c>
      <c r="I46" s="1">
        <f>'DATOS MENSUALES'!F349</f>
        <v>16.231382052999997</v>
      </c>
      <c r="J46" s="1">
        <f>'DATOS MENSUALES'!F350</f>
        <v>8.258285592960002</v>
      </c>
      <c r="K46" s="1">
        <f>'DATOS MENSUALES'!F351</f>
        <v>5.3467586892</v>
      </c>
      <c r="L46" s="1">
        <f>'DATOS MENSUALES'!F352</f>
        <v>5.07604369626</v>
      </c>
      <c r="M46" s="1">
        <f>'DATOS MENSUALES'!F353</f>
        <v>8.538195384509999</v>
      </c>
      <c r="N46" s="1">
        <f t="shared" si="12"/>
        <v>128.09892435335001</v>
      </c>
      <c r="O46" s="10"/>
      <c r="P46" s="60">
        <f t="shared" si="13"/>
        <v>-1.6993464825442954</v>
      </c>
      <c r="Q46" s="60">
        <f t="shared" si="14"/>
        <v>-1.6957113484291384</v>
      </c>
      <c r="R46" s="60">
        <f t="shared" si="15"/>
        <v>-0.11469313505424483</v>
      </c>
      <c r="S46" s="60">
        <f t="shared" si="16"/>
        <v>-0.7494154690790581</v>
      </c>
      <c r="T46" s="60">
        <f t="shared" si="17"/>
        <v>-43.34998732090206</v>
      </c>
      <c r="U46" s="60">
        <f t="shared" si="18"/>
        <v>6025.935683329067</v>
      </c>
      <c r="V46" s="60">
        <f t="shared" si="19"/>
        <v>0.08317782198886543</v>
      </c>
      <c r="W46" s="60">
        <f t="shared" si="20"/>
        <v>322.99458583089967</v>
      </c>
      <c r="X46" s="60">
        <f t="shared" si="21"/>
        <v>17.005800716724313</v>
      </c>
      <c r="Y46" s="60">
        <f t="shared" si="22"/>
        <v>2.109412079854677</v>
      </c>
      <c r="Z46" s="60">
        <f t="shared" si="23"/>
        <v>0.5329546157411552</v>
      </c>
      <c r="AA46" s="60">
        <f t="shared" si="24"/>
        <v>63.747181413046896</v>
      </c>
      <c r="AB46" s="60">
        <f t="shared" si="25"/>
        <v>19382.14607144195</v>
      </c>
    </row>
    <row r="47" spans="1:28" ht="12.75">
      <c r="A47" s="12" t="s">
        <v>57</v>
      </c>
      <c r="B47" s="1">
        <f>'DATOS MENSUALES'!F354</f>
        <v>8.5350410438</v>
      </c>
      <c r="C47" s="1">
        <f>'DATOS MENSUALES'!F355</f>
        <v>5.820038564640001</v>
      </c>
      <c r="D47" s="1">
        <f>'DATOS MENSUALES'!F356</f>
        <v>9.03769367584</v>
      </c>
      <c r="E47" s="1">
        <f>'DATOS MENSUALES'!F357</f>
        <v>26.542202390150003</v>
      </c>
      <c r="F47" s="1">
        <f>'DATOS MENSUALES'!F358</f>
        <v>14.584622306750001</v>
      </c>
      <c r="G47" s="1">
        <f>'DATOS MENSUALES'!F359</f>
        <v>8.61916193556</v>
      </c>
      <c r="H47" s="1">
        <f>'DATOS MENSUALES'!F360</f>
        <v>6.493503073250001</v>
      </c>
      <c r="I47" s="1">
        <f>'DATOS MENSUALES'!F361</f>
        <v>6.9531068417599995</v>
      </c>
      <c r="J47" s="1">
        <f>'DATOS MENSUALES'!F362</f>
        <v>4.2254756725</v>
      </c>
      <c r="K47" s="1">
        <f>'DATOS MENSUALES'!F363</f>
        <v>3.5649016027699996</v>
      </c>
      <c r="L47" s="1">
        <f>'DATOS MENSUALES'!F364</f>
        <v>6.39454865985</v>
      </c>
      <c r="M47" s="1">
        <f>'DATOS MENSUALES'!F365</f>
        <v>3.5971171163200006</v>
      </c>
      <c r="N47" s="1">
        <f t="shared" si="12"/>
        <v>104.36741288319001</v>
      </c>
      <c r="O47" s="10"/>
      <c r="P47" s="60">
        <f t="shared" si="13"/>
        <v>20.697513321690753</v>
      </c>
      <c r="Q47" s="60">
        <f t="shared" si="14"/>
        <v>-22.04867510947126</v>
      </c>
      <c r="R47" s="60">
        <f t="shared" si="15"/>
        <v>-1.4943200498627798</v>
      </c>
      <c r="S47" s="60">
        <f t="shared" si="16"/>
        <v>2425.0979269182617</v>
      </c>
      <c r="T47" s="60">
        <f t="shared" si="17"/>
        <v>11.284086683775504</v>
      </c>
      <c r="U47" s="60">
        <f t="shared" si="18"/>
        <v>-73.73405376598</v>
      </c>
      <c r="V47" s="60">
        <f t="shared" si="19"/>
        <v>-62.008404573632134</v>
      </c>
      <c r="W47" s="60">
        <f t="shared" si="20"/>
        <v>-14.121624849675632</v>
      </c>
      <c r="X47" s="60">
        <f t="shared" si="21"/>
        <v>-3.120046068125138</v>
      </c>
      <c r="Y47" s="60">
        <f t="shared" si="22"/>
        <v>-0.12452630841075125</v>
      </c>
      <c r="Z47" s="60">
        <f t="shared" si="23"/>
        <v>9.653708541832039</v>
      </c>
      <c r="AA47" s="60">
        <f t="shared" si="24"/>
        <v>-0.8475366519502329</v>
      </c>
      <c r="AB47" s="60">
        <f t="shared" si="25"/>
        <v>30.67067400905133</v>
      </c>
    </row>
    <row r="48" spans="1:28" ht="12.75">
      <c r="A48" s="12" t="s">
        <v>58</v>
      </c>
      <c r="B48" s="1">
        <f>'DATOS MENSUALES'!F366</f>
        <v>13.7489130604</v>
      </c>
      <c r="C48" s="1">
        <f>'DATOS MENSUALES'!F367</f>
        <v>4.113480277160001</v>
      </c>
      <c r="D48" s="1">
        <f>'DATOS MENSUALES'!F368</f>
        <v>5.6854863351</v>
      </c>
      <c r="E48" s="1">
        <f>'DATOS MENSUALES'!F369</f>
        <v>6.75461575722</v>
      </c>
      <c r="F48" s="1">
        <f>'DATOS MENSUALES'!F370</f>
        <v>5.12283939955</v>
      </c>
      <c r="G48" s="1">
        <f>'DATOS MENSUALES'!F371</f>
        <v>5.86734949846</v>
      </c>
      <c r="H48" s="1">
        <f>'DATOS MENSUALES'!F372</f>
        <v>11.478482408709999</v>
      </c>
      <c r="I48" s="1">
        <f>'DATOS MENSUALES'!F373</f>
        <v>18.408484261279998</v>
      </c>
      <c r="J48" s="1">
        <f>'DATOS MENSUALES'!F374</f>
        <v>14.932724712749998</v>
      </c>
      <c r="K48" s="1">
        <f>'DATOS MENSUALES'!F375</f>
        <v>4.894978154040001</v>
      </c>
      <c r="L48" s="1">
        <f>'DATOS MENSUALES'!F376</f>
        <v>4.2035042775</v>
      </c>
      <c r="M48" s="1">
        <f>'DATOS MENSUALES'!F377</f>
        <v>6.37835262988</v>
      </c>
      <c r="N48" s="1">
        <f t="shared" si="12"/>
        <v>101.58921077205001</v>
      </c>
      <c r="O48" s="10"/>
      <c r="P48" s="60">
        <f t="shared" si="13"/>
        <v>504.2605332608088</v>
      </c>
      <c r="Q48" s="60">
        <f t="shared" si="14"/>
        <v>-91.77428927242968</v>
      </c>
      <c r="R48" s="60">
        <f t="shared" si="15"/>
        <v>-90.85037558448244</v>
      </c>
      <c r="S48" s="60">
        <f t="shared" si="16"/>
        <v>-256.3405923221777</v>
      </c>
      <c r="T48" s="60">
        <f t="shared" si="17"/>
        <v>-376.18250618065264</v>
      </c>
      <c r="U48" s="60">
        <f t="shared" si="18"/>
        <v>-334.99477231754526</v>
      </c>
      <c r="V48" s="60">
        <f t="shared" si="19"/>
        <v>1.0829184291327774</v>
      </c>
      <c r="W48" s="60">
        <f t="shared" si="20"/>
        <v>738.3406578705774</v>
      </c>
      <c r="X48" s="60">
        <f t="shared" si="21"/>
        <v>790.4301872529368</v>
      </c>
      <c r="Y48" s="60">
        <f t="shared" si="22"/>
        <v>0.5732534171831063</v>
      </c>
      <c r="Z48" s="60">
        <f t="shared" si="23"/>
        <v>-0.00023569864492959197</v>
      </c>
      <c r="AA48" s="60">
        <f t="shared" si="24"/>
        <v>6.177678486051335</v>
      </c>
      <c r="AB48" s="60">
        <f t="shared" si="25"/>
        <v>0.043619727236115215</v>
      </c>
    </row>
    <row r="49" spans="1:28" ht="12.75">
      <c r="A49" s="12" t="s">
        <v>59</v>
      </c>
      <c r="B49" s="1">
        <f>'DATOS MENSUALES'!F378</f>
        <v>5.862471526070001</v>
      </c>
      <c r="C49" s="1">
        <f>'DATOS MENSUALES'!F379</f>
        <v>7.0569500642600005</v>
      </c>
      <c r="D49" s="1">
        <f>'DATOS MENSUALES'!F380</f>
        <v>4.32134961693</v>
      </c>
      <c r="E49" s="1">
        <f>'DATOS MENSUALES'!F381</f>
        <v>6.67293934263</v>
      </c>
      <c r="F49" s="1">
        <f>'DATOS MENSUALES'!F382</f>
        <v>28.015241932080002</v>
      </c>
      <c r="G49" s="1">
        <f>'DATOS MENSUALES'!F383</f>
        <v>32.969727125320006</v>
      </c>
      <c r="H49" s="1">
        <f>'DATOS MENSUALES'!F384</f>
        <v>17.21898610548</v>
      </c>
      <c r="I49" s="1">
        <f>'DATOS MENSUALES'!F385</f>
        <v>12.432205780799999</v>
      </c>
      <c r="J49" s="1">
        <f>'DATOS MENSUALES'!F386</f>
        <v>7.2185619555</v>
      </c>
      <c r="K49" s="1">
        <f>'DATOS MENSUALES'!F387</f>
        <v>4.434646380719999</v>
      </c>
      <c r="L49" s="1">
        <f>'DATOS MENSUALES'!F388</f>
        <v>6.16043104101</v>
      </c>
      <c r="M49" s="1">
        <f>'DATOS MENSUALES'!F389</f>
        <v>5.157215634340001</v>
      </c>
      <c r="N49" s="1">
        <f t="shared" si="12"/>
        <v>137.52072650514</v>
      </c>
      <c r="O49" s="10"/>
      <c r="P49" s="60">
        <f t="shared" si="13"/>
        <v>0.0003897194241314944</v>
      </c>
      <c r="Q49" s="60">
        <f t="shared" si="14"/>
        <v>-3.8491718215813857</v>
      </c>
      <c r="R49" s="60">
        <f t="shared" si="15"/>
        <v>-201.19004643987972</v>
      </c>
      <c r="S49" s="60">
        <f t="shared" si="16"/>
        <v>-266.35598920554213</v>
      </c>
      <c r="T49" s="60">
        <f t="shared" si="17"/>
        <v>3850.391103666753</v>
      </c>
      <c r="U49" s="60">
        <f t="shared" si="18"/>
        <v>8190.204845595835</v>
      </c>
      <c r="V49" s="60">
        <f t="shared" si="19"/>
        <v>309.93310341516104</v>
      </c>
      <c r="W49" s="60">
        <f t="shared" si="20"/>
        <v>28.708761962748213</v>
      </c>
      <c r="X49" s="60">
        <f t="shared" si="21"/>
        <v>3.5945873598923925</v>
      </c>
      <c r="Y49" s="60">
        <f t="shared" si="22"/>
        <v>0.05080806012597329</v>
      </c>
      <c r="Z49" s="60">
        <f t="shared" si="23"/>
        <v>6.8066689356345265</v>
      </c>
      <c r="AA49" s="60">
        <f t="shared" si="24"/>
        <v>0.23118866897053114</v>
      </c>
      <c r="AB49" s="60">
        <f t="shared" si="25"/>
        <v>47767.07176607493</v>
      </c>
    </row>
    <row r="50" spans="1:28" ht="12.75">
      <c r="A50" s="12" t="s">
        <v>60</v>
      </c>
      <c r="B50" s="1">
        <f>'DATOS MENSUALES'!F390</f>
        <v>12.316352092919999</v>
      </c>
      <c r="C50" s="1">
        <f>'DATOS MENSUALES'!F391</f>
        <v>11.95855269994</v>
      </c>
      <c r="D50" s="1">
        <f>'DATOS MENSUALES'!F392</f>
        <v>17.6271388173</v>
      </c>
      <c r="E50" s="1">
        <f>'DATOS MENSUALES'!F393</f>
        <v>9.51199467032</v>
      </c>
      <c r="F50" s="1">
        <f>'DATOS MENSUALES'!F394</f>
        <v>7.49476307632</v>
      </c>
      <c r="G50" s="1">
        <f>'DATOS MENSUALES'!F395</f>
        <v>12.0850267329</v>
      </c>
      <c r="H50" s="1">
        <f>'DATOS MENSUALES'!F396</f>
        <v>8.020052136799999</v>
      </c>
      <c r="I50" s="1">
        <f>'DATOS MENSUALES'!F397</f>
        <v>8.00931597268</v>
      </c>
      <c r="J50" s="1">
        <f>'DATOS MENSUALES'!F398</f>
        <v>6.377539347199999</v>
      </c>
      <c r="K50" s="1">
        <f>'DATOS MENSUALES'!F399</f>
        <v>3.96081414732</v>
      </c>
      <c r="L50" s="1">
        <f>'DATOS MENSUALES'!F400</f>
        <v>6.921917768649999</v>
      </c>
      <c r="M50" s="1">
        <f>'DATOS MENSUALES'!F401</f>
        <v>7.5986440780799995</v>
      </c>
      <c r="N50" s="1">
        <f t="shared" si="12"/>
        <v>111.88211154043</v>
      </c>
      <c r="O50" s="10"/>
      <c r="P50" s="60">
        <f t="shared" si="13"/>
        <v>278.05183314518473</v>
      </c>
      <c r="Q50" s="60">
        <f t="shared" si="14"/>
        <v>37.07293145449064</v>
      </c>
      <c r="R50" s="60">
        <f t="shared" si="15"/>
        <v>412.8574928197379</v>
      </c>
      <c r="S50" s="60">
        <f t="shared" si="16"/>
        <v>-46.46341948560948</v>
      </c>
      <c r="T50" s="60">
        <f t="shared" si="17"/>
        <v>-113.86522953813923</v>
      </c>
      <c r="U50" s="60">
        <f t="shared" si="18"/>
        <v>-0.384932626350002</v>
      </c>
      <c r="V50" s="60">
        <f t="shared" si="19"/>
        <v>-14.375874647075543</v>
      </c>
      <c r="W50" s="60">
        <f t="shared" si="20"/>
        <v>-2.5204108928044726</v>
      </c>
      <c r="X50" s="60">
        <f t="shared" si="21"/>
        <v>0.3296927200158467</v>
      </c>
      <c r="Y50" s="60">
        <f t="shared" si="22"/>
        <v>-0.001107274506725161</v>
      </c>
      <c r="Z50" s="60">
        <f t="shared" si="23"/>
        <v>18.749913549133108</v>
      </c>
      <c r="AA50" s="60">
        <f t="shared" si="24"/>
        <v>28.51728278370353</v>
      </c>
      <c r="AB50" s="60">
        <f t="shared" si="25"/>
        <v>1206.2204001418363</v>
      </c>
    </row>
    <row r="51" spans="1:28" ht="12.75">
      <c r="A51" s="12" t="s">
        <v>61</v>
      </c>
      <c r="B51" s="1">
        <f>'DATOS MENSUALES'!F402</f>
        <v>4.44749299148</v>
      </c>
      <c r="C51" s="1">
        <f>'DATOS MENSUALES'!F403</f>
        <v>4.907327265719999</v>
      </c>
      <c r="D51" s="1">
        <f>'DATOS MENSUALES'!F404</f>
        <v>5.151175605360001</v>
      </c>
      <c r="E51" s="1">
        <f>'DATOS MENSUALES'!F405</f>
        <v>12.06709848428</v>
      </c>
      <c r="F51" s="1">
        <f>'DATOS MENSUALES'!F406</f>
        <v>16.1079268997</v>
      </c>
      <c r="G51" s="1">
        <f>'DATOS MENSUALES'!F407</f>
        <v>18.3237310014</v>
      </c>
      <c r="H51" s="1">
        <f>'DATOS MENSUALES'!F408</f>
        <v>10.7257405068</v>
      </c>
      <c r="I51" s="1">
        <f>'DATOS MENSUALES'!F409</f>
        <v>9.150570826409998</v>
      </c>
      <c r="J51" s="1">
        <f>'DATOS MENSUALES'!F410</f>
        <v>4.41942023592</v>
      </c>
      <c r="K51" s="1">
        <f>'DATOS MENSUALES'!F411</f>
        <v>4.133743328</v>
      </c>
      <c r="L51" s="1">
        <f>'DATOS MENSUALES'!F412</f>
        <v>3.5996628267600004</v>
      </c>
      <c r="M51" s="1">
        <f>'DATOS MENSUALES'!F413</f>
        <v>3.47847305364</v>
      </c>
      <c r="N51" s="1">
        <f t="shared" si="12"/>
        <v>96.51236302547</v>
      </c>
      <c r="O51" s="10"/>
      <c r="P51" s="60">
        <f t="shared" si="13"/>
        <v>-2.4165404846656164</v>
      </c>
      <c r="Q51" s="60">
        <f t="shared" si="14"/>
        <v>-51.34676079675849</v>
      </c>
      <c r="R51" s="60">
        <f t="shared" si="15"/>
        <v>-127.2472552464332</v>
      </c>
      <c r="S51" s="60">
        <f t="shared" si="16"/>
        <v>-1.12465684125395</v>
      </c>
      <c r="T51" s="60">
        <f t="shared" si="17"/>
        <v>53.42365176404179</v>
      </c>
      <c r="U51" s="60">
        <f t="shared" si="18"/>
        <v>167.39967391499437</v>
      </c>
      <c r="V51" s="60">
        <f t="shared" si="19"/>
        <v>0.020608458006504737</v>
      </c>
      <c r="W51" s="60">
        <f t="shared" si="20"/>
        <v>-0.010595455609295881</v>
      </c>
      <c r="X51" s="60">
        <f t="shared" si="21"/>
        <v>-2.0353045559747778</v>
      </c>
      <c r="Y51" s="60">
        <f t="shared" si="22"/>
        <v>0.0003353274000215585</v>
      </c>
      <c r="Z51" s="60">
        <f t="shared" si="23"/>
        <v>-0.29489309760921323</v>
      </c>
      <c r="AA51" s="60">
        <f t="shared" si="24"/>
        <v>-1.2079371559058234</v>
      </c>
      <c r="AB51" s="60">
        <f t="shared" si="25"/>
        <v>-105.47738662167639</v>
      </c>
    </row>
    <row r="52" spans="1:28" ht="12.75">
      <c r="A52" s="12" t="s">
        <v>62</v>
      </c>
      <c r="B52" s="1">
        <f>'DATOS MENSUALES'!F414</f>
        <v>3.6438953964299996</v>
      </c>
      <c r="C52" s="1">
        <f>'DATOS MENSUALES'!F415</f>
        <v>5.713381664909999</v>
      </c>
      <c r="D52" s="1">
        <f>'DATOS MENSUALES'!F416</f>
        <v>7.492560218639999</v>
      </c>
      <c r="E52" s="1">
        <f>'DATOS MENSUALES'!F417</f>
        <v>7.82003067174</v>
      </c>
      <c r="F52" s="1">
        <f>'DATOS MENSUALES'!F418</f>
        <v>8.23199586594</v>
      </c>
      <c r="G52" s="1">
        <f>'DATOS MENSUALES'!F419</f>
        <v>8.2770215745</v>
      </c>
      <c r="H52" s="1">
        <f>'DATOS MENSUALES'!F420</f>
        <v>13.29991521641</v>
      </c>
      <c r="I52" s="1">
        <f>'DATOS MENSUALES'!F421</f>
        <v>14.761682499719997</v>
      </c>
      <c r="J52" s="1">
        <f>'DATOS MENSUALES'!F422</f>
        <v>9.05062601052</v>
      </c>
      <c r="K52" s="1">
        <f>'DATOS MENSUALES'!F423</f>
        <v>7.192497093</v>
      </c>
      <c r="L52" s="1">
        <f>'DATOS MENSUALES'!F424</f>
        <v>6.96139936857</v>
      </c>
      <c r="M52" s="1">
        <f>'DATOS MENSUALES'!F425</f>
        <v>4.66498451083</v>
      </c>
      <c r="N52" s="1">
        <f t="shared" si="12"/>
        <v>97.10999009121</v>
      </c>
      <c r="O52" s="10"/>
      <c r="P52" s="60">
        <f t="shared" si="13"/>
        <v>-9.876546704628648</v>
      </c>
      <c r="Q52" s="60">
        <f t="shared" si="14"/>
        <v>-24.6615142404334</v>
      </c>
      <c r="R52" s="60">
        <f t="shared" si="15"/>
        <v>-19.430418081528764</v>
      </c>
      <c r="S52" s="60">
        <f t="shared" si="16"/>
        <v>-147.78450742338603</v>
      </c>
      <c r="T52" s="60">
        <f t="shared" si="17"/>
        <v>-69.4094693894306</v>
      </c>
      <c r="U52" s="60">
        <f t="shared" si="18"/>
        <v>-93.29506406865997</v>
      </c>
      <c r="V52" s="60">
        <f t="shared" si="19"/>
        <v>23.10873990048928</v>
      </c>
      <c r="W52" s="60">
        <f t="shared" si="20"/>
        <v>156.71933526754438</v>
      </c>
      <c r="X52" s="60">
        <f t="shared" si="21"/>
        <v>38.065787606216695</v>
      </c>
      <c r="Y52" s="60">
        <f t="shared" si="22"/>
        <v>30.612242591802573</v>
      </c>
      <c r="Z52" s="60">
        <f t="shared" si="23"/>
        <v>19.5983521996037</v>
      </c>
      <c r="AA52" s="60">
        <f t="shared" si="24"/>
        <v>0.0017942831493063442</v>
      </c>
      <c r="AB52" s="60">
        <f t="shared" si="25"/>
        <v>-70.30211424626602</v>
      </c>
    </row>
    <row r="53" spans="1:28" ht="12.75">
      <c r="A53" s="12" t="s">
        <v>63</v>
      </c>
      <c r="B53" s="1">
        <f>'DATOS MENSUALES'!F426</f>
        <v>3.48621491322</v>
      </c>
      <c r="C53" s="1">
        <f>'DATOS MENSUALES'!F427</f>
        <v>3.7162897322499995</v>
      </c>
      <c r="D53" s="1">
        <f>'DATOS MENSUALES'!F428</f>
        <v>4.75715507688</v>
      </c>
      <c r="E53" s="1">
        <f>'DATOS MENSUALES'!F429</f>
        <v>4.60935669589</v>
      </c>
      <c r="F53" s="1">
        <f>'DATOS MENSUALES'!F430</f>
        <v>4.711110145560001</v>
      </c>
      <c r="G53" s="1">
        <f>'DATOS MENSUALES'!F431</f>
        <v>6.383115645930001</v>
      </c>
      <c r="H53" s="1">
        <f>'DATOS MENSUALES'!F432</f>
        <v>8.7811539464</v>
      </c>
      <c r="I53" s="1">
        <f>'DATOS MENSUALES'!F433</f>
        <v>8.25016217544</v>
      </c>
      <c r="J53" s="1">
        <f>'DATOS MENSUALES'!F434</f>
        <v>4.007448978389999</v>
      </c>
      <c r="K53" s="1">
        <f>'DATOS MENSUALES'!F435</f>
        <v>4.8620464409599995</v>
      </c>
      <c r="L53" s="1">
        <f>'DATOS MENSUALES'!F436</f>
        <v>4.86104853464</v>
      </c>
      <c r="M53" s="1">
        <f>'DATOS MENSUALES'!F437</f>
        <v>3.2370489255000003</v>
      </c>
      <c r="N53" s="1">
        <f t="shared" si="12"/>
        <v>61.66215121106001</v>
      </c>
      <c r="O53" s="10"/>
      <c r="P53" s="60">
        <f t="shared" si="13"/>
        <v>-12.218056832907486</v>
      </c>
      <c r="Q53" s="60">
        <f t="shared" si="14"/>
        <v>-118.21556942175569</v>
      </c>
      <c r="R53" s="60">
        <f t="shared" si="15"/>
        <v>-159.5557559349344</v>
      </c>
      <c r="S53" s="60">
        <f t="shared" si="16"/>
        <v>-613.6218312306581</v>
      </c>
      <c r="T53" s="60">
        <f t="shared" si="17"/>
        <v>-444.2908396656196</v>
      </c>
      <c r="U53" s="60">
        <f t="shared" si="18"/>
        <v>-265.766755781052</v>
      </c>
      <c r="V53" s="60">
        <f t="shared" si="19"/>
        <v>-4.660974292189244</v>
      </c>
      <c r="W53" s="60">
        <f t="shared" si="20"/>
        <v>-1.4051017846559508</v>
      </c>
      <c r="X53" s="60">
        <f t="shared" si="21"/>
        <v>-4.735391033416926</v>
      </c>
      <c r="Y53" s="60">
        <f t="shared" si="22"/>
        <v>0.5077441215703065</v>
      </c>
      <c r="Z53" s="60">
        <f t="shared" si="23"/>
        <v>0.21146703882316797</v>
      </c>
      <c r="AA53" s="60">
        <f t="shared" si="24"/>
        <v>-2.2297127824475154</v>
      </c>
      <c r="AB53" s="60">
        <f t="shared" si="25"/>
        <v>-61981.80832269873</v>
      </c>
    </row>
    <row r="54" spans="1:28" ht="12.75">
      <c r="A54" s="12" t="s">
        <v>64</v>
      </c>
      <c r="B54" s="1">
        <f>'DATOS MENSUALES'!F438</f>
        <v>5.457219629439999</v>
      </c>
      <c r="C54" s="1">
        <f>'DATOS MENSUALES'!F439</f>
        <v>10.90609413936</v>
      </c>
      <c r="D54" s="1">
        <f>'DATOS MENSUALES'!F440</f>
        <v>12.01917279548</v>
      </c>
      <c r="E54" s="1">
        <f>'DATOS MENSUALES'!F441</f>
        <v>27.83508434545</v>
      </c>
      <c r="F54" s="1">
        <f>'DATOS MENSUALES'!F442</f>
        <v>27.8299046328</v>
      </c>
      <c r="G54" s="1">
        <f>'DATOS MENSUALES'!F443</f>
        <v>15.694185093720002</v>
      </c>
      <c r="H54" s="1">
        <f>'DATOS MENSUALES'!F444</f>
        <v>11.218548711039999</v>
      </c>
      <c r="I54" s="1">
        <f>'DATOS MENSUALES'!F445</f>
        <v>12.527436155719998</v>
      </c>
      <c r="J54" s="1">
        <f>'DATOS MENSUALES'!F446</f>
        <v>13.66116067703</v>
      </c>
      <c r="K54" s="1">
        <f>'DATOS MENSUALES'!F447</f>
        <v>8.0455390589</v>
      </c>
      <c r="L54" s="1">
        <f>'DATOS MENSUALES'!F448</f>
        <v>5.0315909120099995</v>
      </c>
      <c r="M54" s="1">
        <f>'DATOS MENSUALES'!F449</f>
        <v>4.52233527096</v>
      </c>
      <c r="N54" s="1">
        <f t="shared" si="12"/>
        <v>154.74827142191</v>
      </c>
      <c r="O54" s="10"/>
      <c r="P54" s="60">
        <f t="shared" si="13"/>
        <v>-0.03666318618816052</v>
      </c>
      <c r="Q54" s="60">
        <f t="shared" si="14"/>
        <v>11.882808302511869</v>
      </c>
      <c r="R54" s="60">
        <f t="shared" si="15"/>
        <v>6.211356982223934</v>
      </c>
      <c r="S54" s="60">
        <f t="shared" si="16"/>
        <v>3194.741503796899</v>
      </c>
      <c r="T54" s="60">
        <f t="shared" si="17"/>
        <v>3715.4093477105544</v>
      </c>
      <c r="U54" s="60">
        <f t="shared" si="18"/>
        <v>23.930750576798324</v>
      </c>
      <c r="V54" s="60">
        <f t="shared" si="19"/>
        <v>0.4511738875529392</v>
      </c>
      <c r="W54" s="60">
        <f t="shared" si="20"/>
        <v>31.47152265709019</v>
      </c>
      <c r="X54" s="60">
        <f t="shared" si="21"/>
        <v>507.1098784756656</v>
      </c>
      <c r="Y54" s="60">
        <f t="shared" si="22"/>
        <v>63.10515578545242</v>
      </c>
      <c r="Z54" s="60">
        <f t="shared" si="23"/>
        <v>0.4500106599063381</v>
      </c>
      <c r="AA54" s="60">
        <f t="shared" si="24"/>
        <v>-9.4395739752437E-06</v>
      </c>
      <c r="AB54" s="60">
        <f t="shared" si="25"/>
        <v>153225.49721652773</v>
      </c>
    </row>
    <row r="55" spans="1:28" ht="12.75">
      <c r="A55" s="12" t="s">
        <v>65</v>
      </c>
      <c r="B55" s="1">
        <f>'DATOS MENSUALES'!F450</f>
        <v>4.7261188477500005</v>
      </c>
      <c r="C55" s="1">
        <f>'DATOS MENSUALES'!F451</f>
        <v>4.751687304749999</v>
      </c>
      <c r="D55" s="1">
        <f>'DATOS MENSUALES'!F452</f>
        <v>9.00783978402</v>
      </c>
      <c r="E55" s="1">
        <f>'DATOS MENSUALES'!F453</f>
        <v>13.8895040115</v>
      </c>
      <c r="F55" s="1">
        <f>'DATOS MENSUALES'!F454</f>
        <v>25.79208134844</v>
      </c>
      <c r="G55" s="1">
        <f>'DATOS MENSUALES'!F455</f>
        <v>26.903465465940005</v>
      </c>
      <c r="H55" s="1">
        <f>'DATOS MENSUALES'!F456</f>
        <v>20.489110066440002</v>
      </c>
      <c r="I55" s="1">
        <f>'DATOS MENSUALES'!F457</f>
        <v>22.096920489500004</v>
      </c>
      <c r="J55" s="1">
        <f>'DATOS MENSUALES'!F458</f>
        <v>12.181778576360001</v>
      </c>
      <c r="K55" s="1">
        <f>'DATOS MENSUALES'!F459</f>
        <v>6.25159410996</v>
      </c>
      <c r="L55" s="1">
        <f>'DATOS MENSUALES'!F460</f>
        <v>4.633718909040001</v>
      </c>
      <c r="M55" s="1">
        <f>'DATOS MENSUALES'!F461</f>
        <v>4.25185052292</v>
      </c>
      <c r="N55" s="1">
        <f t="shared" si="12"/>
        <v>154.97566943662</v>
      </c>
      <c r="O55" s="10"/>
      <c r="P55" s="60">
        <f t="shared" si="13"/>
        <v>-1.2022040442757969</v>
      </c>
      <c r="Q55" s="60">
        <f t="shared" si="14"/>
        <v>-58.07100381571304</v>
      </c>
      <c r="R55" s="60">
        <f t="shared" si="15"/>
        <v>-1.6144660296972082</v>
      </c>
      <c r="S55" s="60">
        <f t="shared" si="16"/>
        <v>0.4790733861641362</v>
      </c>
      <c r="T55" s="60">
        <f t="shared" si="17"/>
        <v>2433.3677569946394</v>
      </c>
      <c r="U55" s="60">
        <f t="shared" si="18"/>
        <v>2797.8580662111954</v>
      </c>
      <c r="V55" s="60">
        <f t="shared" si="19"/>
        <v>1011.3032879007751</v>
      </c>
      <c r="W55" s="60">
        <f t="shared" si="20"/>
        <v>2061.335406084411</v>
      </c>
      <c r="X55" s="60">
        <f t="shared" si="21"/>
        <v>274.0002162975379</v>
      </c>
      <c r="Y55" s="60">
        <f t="shared" si="22"/>
        <v>10.465015790454029</v>
      </c>
      <c r="Z55" s="60">
        <f t="shared" si="23"/>
        <v>0.050016422856402926</v>
      </c>
      <c r="AA55" s="60">
        <f t="shared" si="24"/>
        <v>-0.02479972422054314</v>
      </c>
      <c r="AB55" s="60">
        <f t="shared" si="25"/>
        <v>155187.22856524444</v>
      </c>
    </row>
    <row r="56" spans="1:28" ht="12.75">
      <c r="A56" s="12" t="s">
        <v>66</v>
      </c>
      <c r="B56" s="1">
        <f>'DATOS MENSUALES'!F462</f>
        <v>5.44870480946</v>
      </c>
      <c r="C56" s="1">
        <f>'DATOS MENSUALES'!F463</f>
        <v>5.352148875919999</v>
      </c>
      <c r="D56" s="1">
        <f>'DATOS MENSUALES'!F464</f>
        <v>5.18335175133</v>
      </c>
      <c r="E56" s="1">
        <f>'DATOS MENSUALES'!F465</f>
        <v>10.66655346752</v>
      </c>
      <c r="F56" s="1">
        <f>'DATOS MENSUALES'!F466</f>
        <v>29.862197275919996</v>
      </c>
      <c r="G56" s="1">
        <f>'DATOS MENSUALES'!F467</f>
        <v>17.580191304689997</v>
      </c>
      <c r="H56" s="1">
        <f>'DATOS MENSUALES'!F468</f>
        <v>22.33692246644</v>
      </c>
      <c r="I56" s="1">
        <f>'DATOS MENSUALES'!F469</f>
        <v>4.19806437561</v>
      </c>
      <c r="J56" s="1">
        <f>'DATOS MENSUALES'!F470</f>
        <v>3.4266237763500005</v>
      </c>
      <c r="K56" s="1">
        <f>'DATOS MENSUALES'!F471</f>
        <v>3.0752319548000004</v>
      </c>
      <c r="L56" s="1">
        <f>'DATOS MENSUALES'!F472</f>
        <v>4.456125</v>
      </c>
      <c r="M56" s="1">
        <f>'DATOS MENSUALES'!F473</f>
        <v>5.77955049301</v>
      </c>
      <c r="N56" s="1">
        <f t="shared" si="12"/>
        <v>117.36566555105</v>
      </c>
      <c r="O56" s="10"/>
      <c r="P56" s="60">
        <f t="shared" si="13"/>
        <v>-0.03955520233364553</v>
      </c>
      <c r="Q56" s="60">
        <f t="shared" si="14"/>
        <v>-35.029787128414</v>
      </c>
      <c r="R56" s="60">
        <f t="shared" si="15"/>
        <v>-124.82079583699239</v>
      </c>
      <c r="S56" s="60">
        <f t="shared" si="16"/>
        <v>-14.535379767760995</v>
      </c>
      <c r="T56" s="60">
        <f t="shared" si="17"/>
        <v>5378.266547859067</v>
      </c>
      <c r="U56" s="60">
        <f t="shared" si="18"/>
        <v>108.37634864816762</v>
      </c>
      <c r="V56" s="60">
        <f t="shared" si="19"/>
        <v>1678.9424547339572</v>
      </c>
      <c r="W56" s="60">
        <f t="shared" si="20"/>
        <v>-138.36040282022853</v>
      </c>
      <c r="X56" s="60">
        <f t="shared" si="21"/>
        <v>-11.54452143723896</v>
      </c>
      <c r="Y56" s="60">
        <f t="shared" si="22"/>
        <v>-0.9674710065797113</v>
      </c>
      <c r="Z56" s="60">
        <f t="shared" si="23"/>
        <v>0.006951420593472351</v>
      </c>
      <c r="AA56" s="60">
        <f t="shared" si="24"/>
        <v>1.8886039866110402</v>
      </c>
      <c r="AB56" s="60">
        <f t="shared" si="25"/>
        <v>4195.459006848385</v>
      </c>
    </row>
    <row r="57" spans="1:28" ht="12.75">
      <c r="A57" s="12" t="s">
        <v>67</v>
      </c>
      <c r="B57" s="1">
        <f>'DATOS MENSUALES'!F474</f>
        <v>11.298933207980001</v>
      </c>
      <c r="C57" s="1">
        <f>'DATOS MENSUALES'!F475</f>
        <v>17.2230160726</v>
      </c>
      <c r="D57" s="1">
        <f>'DATOS MENSUALES'!F476</f>
        <v>11.013061142849999</v>
      </c>
      <c r="E57" s="1">
        <f>'DATOS MENSUALES'!F477</f>
        <v>13.684371195</v>
      </c>
      <c r="F57" s="1">
        <f>'DATOS MENSUALES'!F478</f>
        <v>10.291589412499999</v>
      </c>
      <c r="G57" s="1">
        <f>'DATOS MENSUALES'!F479</f>
        <v>16.658528495760002</v>
      </c>
      <c r="H57" s="1">
        <f>'DATOS MENSUALES'!F480</f>
        <v>19.57362266849</v>
      </c>
      <c r="I57" s="1">
        <f>'DATOS MENSUALES'!F481</f>
        <v>23.97218379864</v>
      </c>
      <c r="J57" s="1">
        <f>'DATOS MENSUALES'!F482</f>
        <v>10.676491414</v>
      </c>
      <c r="K57" s="1">
        <f>'DATOS MENSUALES'!F483</f>
        <v>4.319257779439999</v>
      </c>
      <c r="L57" s="1">
        <f>'DATOS MENSUALES'!F484</f>
        <v>2.96633635961</v>
      </c>
      <c r="M57" s="1">
        <f>'DATOS MENSUALES'!F485</f>
        <v>3.89924941134</v>
      </c>
      <c r="N57" s="1">
        <f t="shared" si="12"/>
        <v>145.57664095821002</v>
      </c>
      <c r="O57" s="10"/>
      <c r="P57" s="60">
        <f t="shared" si="13"/>
        <v>167.23912427513233</v>
      </c>
      <c r="Q57" s="60">
        <f t="shared" si="14"/>
        <v>635.8060163389677</v>
      </c>
      <c r="R57" s="60">
        <f t="shared" si="15"/>
        <v>0.5761379004394382</v>
      </c>
      <c r="S57" s="60">
        <f t="shared" si="16"/>
        <v>0.19243637880738373</v>
      </c>
      <c r="T57" s="60">
        <f t="shared" si="17"/>
        <v>-8.616004372229549</v>
      </c>
      <c r="U57" s="60">
        <f t="shared" si="18"/>
        <v>56.89184928033525</v>
      </c>
      <c r="V57" s="60">
        <f t="shared" si="19"/>
        <v>759.0619540643627</v>
      </c>
      <c r="W57" s="60">
        <f t="shared" si="20"/>
        <v>3113.3994285535978</v>
      </c>
      <c r="X57" s="60">
        <f t="shared" si="21"/>
        <v>124.23505332177334</v>
      </c>
      <c r="Y57" s="60">
        <f t="shared" si="22"/>
        <v>0.016579144407326014</v>
      </c>
      <c r="Z57" s="60">
        <f t="shared" si="23"/>
        <v>-2.191625468888262</v>
      </c>
      <c r="AA57" s="60">
        <f t="shared" si="24"/>
        <v>-0.2673637756265169</v>
      </c>
      <c r="AB57" s="60">
        <f t="shared" si="25"/>
        <v>87170.7452943738</v>
      </c>
    </row>
    <row r="58" spans="1:28" ht="12.75">
      <c r="A58" s="12" t="s">
        <v>68</v>
      </c>
      <c r="B58" s="1">
        <f>'DATOS MENSUALES'!F486</f>
        <v>9.061794432600001</v>
      </c>
      <c r="C58" s="1">
        <f>'DATOS MENSUALES'!F487</f>
        <v>8.36691022124</v>
      </c>
      <c r="D58" s="1">
        <f>'DATOS MENSUALES'!F488</f>
        <v>5.7089379009300005</v>
      </c>
      <c r="E58" s="1">
        <f>'DATOS MENSUALES'!F489</f>
        <v>6.030992439680001</v>
      </c>
      <c r="F58" s="1">
        <f>'DATOS MENSUALES'!F490</f>
        <v>4.5802744364</v>
      </c>
      <c r="G58" s="1">
        <f>'DATOS MENSUALES'!F491</f>
        <v>8.57019931985</v>
      </c>
      <c r="H58" s="1">
        <f>'DATOS MENSUALES'!F492</f>
        <v>12.986153702760001</v>
      </c>
      <c r="I58" s="1">
        <f>'DATOS MENSUALES'!F493</f>
        <v>15.297008499499999</v>
      </c>
      <c r="J58" s="1">
        <f>'DATOS MENSUALES'!F494</f>
        <v>6.659401257929999</v>
      </c>
      <c r="K58" s="1">
        <f>'DATOS MENSUALES'!F495</f>
        <v>4.1021278277</v>
      </c>
      <c r="L58" s="1">
        <f>'DATOS MENSUALES'!F496</f>
        <v>3.8025798068</v>
      </c>
      <c r="M58" s="1">
        <f>'DATOS MENSUALES'!F497</f>
        <v>6.6149652013599995</v>
      </c>
      <c r="N58" s="1">
        <f t="shared" si="12"/>
        <v>91.78134504674999</v>
      </c>
      <c r="O58" s="10"/>
      <c r="P58" s="60">
        <f t="shared" si="13"/>
        <v>35.04176238987832</v>
      </c>
      <c r="Q58" s="60">
        <f t="shared" si="14"/>
        <v>-0.017020735732851733</v>
      </c>
      <c r="R58" s="60">
        <f t="shared" si="15"/>
        <v>-89.4359610990557</v>
      </c>
      <c r="S58" s="60">
        <f t="shared" si="16"/>
        <v>-354.3000734536647</v>
      </c>
      <c r="T58" s="60">
        <f t="shared" si="17"/>
        <v>-467.5387748467814</v>
      </c>
      <c r="U58" s="60">
        <f t="shared" si="18"/>
        <v>-76.34717201610705</v>
      </c>
      <c r="V58" s="60">
        <f t="shared" si="19"/>
        <v>16.282388278711345</v>
      </c>
      <c r="W58" s="60">
        <f t="shared" si="20"/>
        <v>208.19047147640438</v>
      </c>
      <c r="X58" s="60">
        <f t="shared" si="21"/>
        <v>0.920286227731075</v>
      </c>
      <c r="Y58" s="60">
        <f t="shared" si="22"/>
        <v>5.426178847777837E-05</v>
      </c>
      <c r="Z58" s="60">
        <f t="shared" si="23"/>
        <v>-0.09905722797747904</v>
      </c>
      <c r="AA58" s="60">
        <f t="shared" si="24"/>
        <v>8.888985115412492</v>
      </c>
      <c r="AB58" s="60">
        <f t="shared" si="25"/>
        <v>-845.4770897367773</v>
      </c>
    </row>
    <row r="59" spans="1:28" ht="12.75">
      <c r="A59" s="12" t="s">
        <v>69</v>
      </c>
      <c r="B59" s="1">
        <f>'DATOS MENSUALES'!F498</f>
        <v>4.82213880666</v>
      </c>
      <c r="C59" s="1">
        <f>'DATOS MENSUALES'!F499</f>
        <v>4.563942924189999</v>
      </c>
      <c r="D59" s="1">
        <f>'DATOS MENSUALES'!F500</f>
        <v>8.19388882573</v>
      </c>
      <c r="E59" s="1">
        <f>'DATOS MENSUALES'!F501</f>
        <v>7.41323681007</v>
      </c>
      <c r="F59" s="1">
        <f>'DATOS MENSUALES'!F502</f>
        <v>5.77060452227</v>
      </c>
      <c r="G59" s="1">
        <f>'DATOS MENSUALES'!F503</f>
        <v>7.552558351120001</v>
      </c>
      <c r="H59" s="1">
        <f>'DATOS MENSUALES'!F504</f>
        <v>7.55690334058</v>
      </c>
      <c r="I59" s="1">
        <f>'DATOS MENSUALES'!F505</f>
        <v>6.74187332364</v>
      </c>
      <c r="J59" s="1">
        <f>'DATOS MENSUALES'!F506</f>
        <v>7.35652472627</v>
      </c>
      <c r="K59" s="1">
        <f>'DATOS MENSUALES'!F507</f>
        <v>6.65593900608</v>
      </c>
      <c r="L59" s="1">
        <f>'DATOS MENSUALES'!F508</f>
        <v>7.5988579734599995</v>
      </c>
      <c r="M59" s="1">
        <f>'DATOS MENSUALES'!F509</f>
        <v>9.00585365655</v>
      </c>
      <c r="N59" s="1">
        <f t="shared" si="12"/>
        <v>83.23232226662</v>
      </c>
      <c r="O59" s="10"/>
      <c r="P59" s="60">
        <f t="shared" si="13"/>
        <v>-0.9050414902921203</v>
      </c>
      <c r="Q59" s="60">
        <f t="shared" si="14"/>
        <v>-66.93330454911872</v>
      </c>
      <c r="R59" s="60">
        <f t="shared" si="15"/>
        <v>-7.84586930564448</v>
      </c>
      <c r="S59" s="60">
        <f t="shared" si="16"/>
        <v>-184.58913174283524</v>
      </c>
      <c r="T59" s="60">
        <f t="shared" si="17"/>
        <v>-283.72998492752987</v>
      </c>
      <c r="U59" s="60">
        <f t="shared" si="18"/>
        <v>-145.5236559152527</v>
      </c>
      <c r="V59" s="60">
        <f t="shared" si="19"/>
        <v>-24.2547755071636</v>
      </c>
      <c r="W59" s="60">
        <f t="shared" si="20"/>
        <v>-18.15691957275809</v>
      </c>
      <c r="X59" s="60">
        <f t="shared" si="21"/>
        <v>4.655899832798594</v>
      </c>
      <c r="Y59" s="60">
        <f t="shared" si="22"/>
        <v>17.407604055861473</v>
      </c>
      <c r="Z59" s="60">
        <f t="shared" si="23"/>
        <v>37.04534470530273</v>
      </c>
      <c r="AA59" s="60">
        <f t="shared" si="24"/>
        <v>88.85889275670053</v>
      </c>
      <c r="AB59" s="60">
        <f t="shared" si="25"/>
        <v>-5836.738478236388</v>
      </c>
    </row>
    <row r="60" spans="1:28" ht="12.75">
      <c r="A60" s="12" t="s">
        <v>70</v>
      </c>
      <c r="B60" s="1">
        <f>'DATOS MENSUALES'!F510</f>
        <v>4.4639303072</v>
      </c>
      <c r="C60" s="1">
        <f>'DATOS MENSUALES'!F511</f>
        <v>7.82053319331</v>
      </c>
      <c r="D60" s="1">
        <f>'DATOS MENSUALES'!F512</f>
        <v>9.53632616092</v>
      </c>
      <c r="E60" s="1">
        <f>'DATOS MENSUALES'!F513</f>
        <v>8.076307694399999</v>
      </c>
      <c r="F60" s="1">
        <f>'DATOS MENSUALES'!F514</f>
        <v>4.7677129968</v>
      </c>
      <c r="G60" s="1">
        <f>'DATOS MENSUALES'!F515</f>
        <v>5.84167730323</v>
      </c>
      <c r="H60" s="1">
        <f>'DATOS MENSUALES'!F516</f>
        <v>9.30997853841</v>
      </c>
      <c r="I60" s="1">
        <f>'DATOS MENSUALES'!F517</f>
        <v>13.94410532934</v>
      </c>
      <c r="J60" s="1">
        <f>'DATOS MENSUALES'!F518</f>
        <v>6.80050335413</v>
      </c>
      <c r="K60" s="1">
        <f>'DATOS MENSUALES'!F519</f>
        <v>5.058298451820001</v>
      </c>
      <c r="L60" s="1">
        <f>'DATOS MENSUALES'!F520</f>
        <v>4.11619047498</v>
      </c>
      <c r="M60" s="1">
        <f>'DATOS MENSUALES'!F521</f>
        <v>4.716774708659999</v>
      </c>
      <c r="N60" s="1">
        <f t="shared" si="12"/>
        <v>84.4523385132</v>
      </c>
      <c r="O60" s="10"/>
      <c r="P60" s="60">
        <f t="shared" si="13"/>
        <v>-2.328823367701655</v>
      </c>
      <c r="Q60" s="60">
        <f t="shared" si="14"/>
        <v>-0.5189619205117285</v>
      </c>
      <c r="R60" s="60">
        <f t="shared" si="15"/>
        <v>-0.267880908700192</v>
      </c>
      <c r="S60" s="60">
        <f t="shared" si="16"/>
        <v>-127.31871188515309</v>
      </c>
      <c r="T60" s="60">
        <f t="shared" si="17"/>
        <v>-434.4768501785043</v>
      </c>
      <c r="U60" s="60">
        <f t="shared" si="18"/>
        <v>-338.723385258431</v>
      </c>
      <c r="V60" s="60">
        <f t="shared" si="19"/>
        <v>-1.4877712016937472</v>
      </c>
      <c r="W60" s="60">
        <f t="shared" si="20"/>
        <v>95.68836511357667</v>
      </c>
      <c r="X60" s="60">
        <f t="shared" si="21"/>
        <v>1.3816944695868205</v>
      </c>
      <c r="Y60" s="60">
        <f t="shared" si="22"/>
        <v>0.9821944491479135</v>
      </c>
      <c r="Z60" s="60">
        <f t="shared" si="23"/>
        <v>-0.003313610400022811</v>
      </c>
      <c r="AA60" s="60">
        <f t="shared" si="24"/>
        <v>0.005205179134303584</v>
      </c>
      <c r="AB60" s="60">
        <f t="shared" si="25"/>
        <v>-4728.82202046349</v>
      </c>
    </row>
    <row r="61" spans="1:28" ht="12.75">
      <c r="A61" s="12" t="s">
        <v>71</v>
      </c>
      <c r="B61" s="1">
        <f>'DATOS MENSUALES'!F522</f>
        <v>6.2485067822400016</v>
      </c>
      <c r="C61" s="1">
        <f>'DATOS MENSUALES'!F523</f>
        <v>5.1886143244000005</v>
      </c>
      <c r="D61" s="1">
        <f>'DATOS MENSUALES'!F524</f>
        <v>4.912682310119999</v>
      </c>
      <c r="E61" s="1">
        <f>'DATOS MENSUALES'!F525</f>
        <v>8.91890360595</v>
      </c>
      <c r="F61" s="1">
        <f>'DATOS MENSUALES'!F526</f>
        <v>7.9643967186</v>
      </c>
      <c r="G61" s="1">
        <f>'DATOS MENSUALES'!F527</f>
        <v>11.766568368099998</v>
      </c>
      <c r="H61" s="1">
        <f>'DATOS MENSUALES'!F528</f>
        <v>19.130002745880002</v>
      </c>
      <c r="I61" s="1">
        <f>'DATOS MENSUALES'!F529</f>
        <v>21.35349117902</v>
      </c>
      <c r="J61" s="1">
        <f>'DATOS MENSUALES'!F530</f>
        <v>14.069677441710002</v>
      </c>
      <c r="K61" s="1">
        <f>'DATOS MENSUALES'!F531</f>
        <v>4.846892085</v>
      </c>
      <c r="L61" s="1">
        <f>'DATOS MENSUALES'!F532</f>
        <v>4.36137343929</v>
      </c>
      <c r="M61" s="1">
        <f>'DATOS MENSUALES'!F533</f>
        <v>3.8867087548800003</v>
      </c>
      <c r="N61" s="1">
        <f t="shared" si="12"/>
        <v>112.64781775519002</v>
      </c>
      <c r="O61" s="10"/>
      <c r="P61" s="60">
        <f t="shared" si="13"/>
        <v>0.09675262455285001</v>
      </c>
      <c r="Q61" s="60">
        <f t="shared" si="14"/>
        <v>-40.54905045595874</v>
      </c>
      <c r="R61" s="60">
        <f t="shared" si="15"/>
        <v>-146.21983081379827</v>
      </c>
      <c r="S61" s="60">
        <f t="shared" si="16"/>
        <v>-73.46166748677481</v>
      </c>
      <c r="T61" s="60">
        <f t="shared" si="17"/>
        <v>-83.87021519922442</v>
      </c>
      <c r="U61" s="60">
        <f t="shared" si="18"/>
        <v>-1.1440992860202677</v>
      </c>
      <c r="V61" s="60">
        <f t="shared" si="19"/>
        <v>653.6170595489007</v>
      </c>
      <c r="W61" s="60">
        <f t="shared" si="20"/>
        <v>1720.788236629333</v>
      </c>
      <c r="X61" s="60">
        <f t="shared" si="21"/>
        <v>589.1055209192727</v>
      </c>
      <c r="Y61" s="60">
        <f t="shared" si="22"/>
        <v>0.47935537920802107</v>
      </c>
      <c r="Z61" s="60">
        <f t="shared" si="23"/>
        <v>0.0008874485639772704</v>
      </c>
      <c r="AA61" s="60">
        <f t="shared" si="24"/>
        <v>-0.283283539956565</v>
      </c>
      <c r="AB61" s="60">
        <f t="shared" si="25"/>
        <v>1485.6890990945785</v>
      </c>
    </row>
    <row r="62" spans="1:28" ht="12.75">
      <c r="A62" s="12" t="s">
        <v>72</v>
      </c>
      <c r="B62" s="1">
        <f>'DATOS MENSUALES'!F534</f>
        <v>5.855521854000001</v>
      </c>
      <c r="C62" s="1">
        <f>'DATOS MENSUALES'!F535</f>
        <v>12.80111214684</v>
      </c>
      <c r="D62" s="1">
        <f>'DATOS MENSUALES'!F536</f>
        <v>12.69147663476</v>
      </c>
      <c r="E62" s="1">
        <f>'DATOS MENSUALES'!F537</f>
        <v>14.188364304399999</v>
      </c>
      <c r="F62" s="1">
        <f>'DATOS MENSUALES'!F538</f>
        <v>15.149674186589998</v>
      </c>
      <c r="G62" s="1">
        <f>'DATOS MENSUALES'!F539</f>
        <v>12.00788249544</v>
      </c>
      <c r="H62" s="1">
        <f>'DATOS MENSUALES'!F540</f>
        <v>12.84794036365</v>
      </c>
      <c r="I62" s="1">
        <f>'DATOS MENSUALES'!F541</f>
        <v>7.08158958066</v>
      </c>
      <c r="J62" s="1">
        <f>'DATOS MENSUALES'!F542</f>
        <v>3.5485830477000007</v>
      </c>
      <c r="K62" s="1">
        <f>'DATOS MENSUALES'!F543</f>
        <v>5.42636730028</v>
      </c>
      <c r="L62" s="1">
        <f>'DATOS MENSUALES'!F544</f>
        <v>5.6351874603</v>
      </c>
      <c r="M62" s="1">
        <f>'DATOS MENSUALES'!F545</f>
        <v>8.16065291608</v>
      </c>
      <c r="N62" s="1">
        <f t="shared" si="12"/>
        <v>115.3943522907</v>
      </c>
      <c r="O62" s="10"/>
      <c r="P62" s="60">
        <f t="shared" si="13"/>
        <v>0.00028872927083940623</v>
      </c>
      <c r="Q62" s="60">
        <f t="shared" si="14"/>
        <v>72.8758845177209</v>
      </c>
      <c r="R62" s="60">
        <f t="shared" si="15"/>
        <v>15.822994498932125</v>
      </c>
      <c r="S62" s="60">
        <f t="shared" si="16"/>
        <v>1.2643705026816656</v>
      </c>
      <c r="T62" s="60">
        <f t="shared" si="17"/>
        <v>22.141053560435097</v>
      </c>
      <c r="U62" s="60">
        <f t="shared" si="18"/>
        <v>-0.5208448831743767</v>
      </c>
      <c r="V62" s="60">
        <f t="shared" si="19"/>
        <v>13.76131412375061</v>
      </c>
      <c r="W62" s="60">
        <f t="shared" si="20"/>
        <v>-11.987272224722375</v>
      </c>
      <c r="X62" s="60">
        <f t="shared" si="21"/>
        <v>-9.774654746905071</v>
      </c>
      <c r="Y62" s="60">
        <f t="shared" si="22"/>
        <v>2.527115827671016</v>
      </c>
      <c r="Z62" s="60">
        <f t="shared" si="23"/>
        <v>2.570857708072166</v>
      </c>
      <c r="AA62" s="60">
        <f t="shared" si="24"/>
        <v>47.327289556526964</v>
      </c>
      <c r="AB62" s="60">
        <f t="shared" si="25"/>
        <v>2837.4491459624246</v>
      </c>
    </row>
    <row r="63" spans="1:28" ht="12.75">
      <c r="A63" s="12" t="s">
        <v>73</v>
      </c>
      <c r="B63" s="1">
        <f>'DATOS MENSUALES'!F546</f>
        <v>5.321015579139999</v>
      </c>
      <c r="C63" s="1">
        <f>'DATOS MENSUALES'!F547</f>
        <v>3.13957988505</v>
      </c>
      <c r="D63" s="1">
        <f>'DATOS MENSUALES'!F548</f>
        <v>4.7252854047</v>
      </c>
      <c r="E63" s="1">
        <f>'DATOS MENSUALES'!F549</f>
        <v>6.826131816419999</v>
      </c>
      <c r="F63" s="1">
        <f>'DATOS MENSUALES'!F550</f>
        <v>11.78952290604</v>
      </c>
      <c r="G63" s="1">
        <f>'DATOS MENSUALES'!F551</f>
        <v>10.949493971279999</v>
      </c>
      <c r="H63" s="1">
        <f>'DATOS MENSUALES'!F552</f>
        <v>13.2247168405</v>
      </c>
      <c r="I63" s="1">
        <f>'DATOS MENSUALES'!F553</f>
        <v>12.2111243682</v>
      </c>
      <c r="J63" s="1">
        <f>'DATOS MENSUALES'!F554</f>
        <v>4.1603931122299995</v>
      </c>
      <c r="K63" s="1">
        <f>'DATOS MENSUALES'!F555</f>
        <v>5.147765850809999</v>
      </c>
      <c r="L63" s="1">
        <f>'DATOS MENSUALES'!F556</f>
        <v>5.079798168839999</v>
      </c>
      <c r="M63" s="1">
        <f>'DATOS MENSUALES'!F557</f>
        <v>7.006246572159999</v>
      </c>
      <c r="N63" s="1">
        <f t="shared" si="12"/>
        <v>89.58107447536999</v>
      </c>
      <c r="O63" s="10"/>
      <c r="P63" s="60">
        <f t="shared" si="13"/>
        <v>-0.10277420784372178</v>
      </c>
      <c r="Q63" s="60">
        <f t="shared" si="14"/>
        <v>-164.97802024101705</v>
      </c>
      <c r="R63" s="60">
        <f t="shared" si="15"/>
        <v>-162.38490958508976</v>
      </c>
      <c r="S63" s="60">
        <f t="shared" si="16"/>
        <v>-247.77998476134601</v>
      </c>
      <c r="T63" s="60">
        <f t="shared" si="17"/>
        <v>-0.1683211901774221</v>
      </c>
      <c r="U63" s="60">
        <f t="shared" si="18"/>
        <v>-6.4657194400087095</v>
      </c>
      <c r="V63" s="60">
        <f t="shared" si="19"/>
        <v>21.326370389334766</v>
      </c>
      <c r="W63" s="60">
        <f t="shared" si="20"/>
        <v>22.9284757728614</v>
      </c>
      <c r="X63" s="60">
        <f t="shared" si="21"/>
        <v>-3.5557848592613555</v>
      </c>
      <c r="Y63" s="60">
        <f t="shared" si="22"/>
        <v>1.2719870863049676</v>
      </c>
      <c r="Z63" s="60">
        <f t="shared" si="23"/>
        <v>0.540392907992455</v>
      </c>
      <c r="AA63" s="60">
        <f t="shared" si="24"/>
        <v>14.937412143957895</v>
      </c>
      <c r="AB63" s="60">
        <f t="shared" si="25"/>
        <v>-1583.6608900293804</v>
      </c>
    </row>
    <row r="64" spans="1:28" ht="12.75">
      <c r="A64" s="12" t="s">
        <v>74</v>
      </c>
      <c r="B64" s="1">
        <f>'DATOS MENSUALES'!F558</f>
        <v>3.4402033144499997</v>
      </c>
      <c r="C64" s="1">
        <f>'DATOS MENSUALES'!F559</f>
        <v>3.8508596340300003</v>
      </c>
      <c r="D64" s="1">
        <f>'DATOS MENSUALES'!F560</f>
        <v>4.89934681228</v>
      </c>
      <c r="E64" s="1">
        <f>'DATOS MENSUALES'!F561</f>
        <v>5.913523667699999</v>
      </c>
      <c r="F64" s="1">
        <f>'DATOS MENSUALES'!F562</f>
        <v>12.325223109989999</v>
      </c>
      <c r="G64" s="1">
        <f>'DATOS MENSUALES'!F563</f>
        <v>9.96229772025</v>
      </c>
      <c r="H64" s="1">
        <f>'DATOS MENSUALES'!F564</f>
        <v>11.27646476429</v>
      </c>
      <c r="I64" s="1">
        <f>'DATOS MENSUALES'!F565</f>
        <v>6.286106332959999</v>
      </c>
      <c r="J64" s="1">
        <f>'DATOS MENSUALES'!F566</f>
        <v>4.45436531008</v>
      </c>
      <c r="K64" s="1">
        <f>'DATOS MENSUALES'!F567</f>
        <v>3.4916794567199996</v>
      </c>
      <c r="L64" s="1">
        <f>'DATOS MENSUALES'!F568</f>
        <v>2.7268210132799995</v>
      </c>
      <c r="M64" s="1">
        <f>'DATOS MENSUALES'!F569</f>
        <v>2.5938930348900002</v>
      </c>
      <c r="N64" s="1">
        <f t="shared" si="12"/>
        <v>71.22078417092</v>
      </c>
      <c r="O64" s="10"/>
      <c r="P64" s="60">
        <f t="shared" si="13"/>
        <v>-12.965027845604235</v>
      </c>
      <c r="Q64" s="60">
        <f t="shared" si="14"/>
        <v>-108.7555975153864</v>
      </c>
      <c r="R64" s="60">
        <f t="shared" si="15"/>
        <v>-147.33301457929696</v>
      </c>
      <c r="S64" s="60">
        <f t="shared" si="16"/>
        <v>-372.2397352037982</v>
      </c>
      <c r="T64" s="60">
        <f t="shared" si="17"/>
        <v>-4.440096064711515E-06</v>
      </c>
      <c r="U64" s="60">
        <f t="shared" si="18"/>
        <v>-23.153150979520326</v>
      </c>
      <c r="V64" s="60">
        <f t="shared" si="19"/>
        <v>0.5612935975579104</v>
      </c>
      <c r="W64" s="60">
        <f t="shared" si="20"/>
        <v>-29.33500777113925</v>
      </c>
      <c r="X64" s="60">
        <f t="shared" si="21"/>
        <v>-1.8715363377819645</v>
      </c>
      <c r="Y64" s="60">
        <f t="shared" si="22"/>
        <v>-0.18772872297463966</v>
      </c>
      <c r="Z64" s="60">
        <f t="shared" si="23"/>
        <v>-3.641278507619026</v>
      </c>
      <c r="AA64" s="60">
        <f t="shared" si="24"/>
        <v>-7.410043310848055</v>
      </c>
      <c r="AB64" s="60">
        <f t="shared" si="25"/>
        <v>-27044.335980262276</v>
      </c>
    </row>
    <row r="65" spans="1:28" ht="12.75">
      <c r="A65" s="12" t="s">
        <v>75</v>
      </c>
      <c r="B65" s="1">
        <f>'DATOS MENSUALES'!F570</f>
        <v>2.48307575571</v>
      </c>
      <c r="C65" s="1">
        <f>'DATOS MENSUALES'!F571</f>
        <v>3.69759731789</v>
      </c>
      <c r="D65" s="1">
        <f>'DATOS MENSUALES'!F572</f>
        <v>9.43141898475</v>
      </c>
      <c r="E65" s="1">
        <f>'DATOS MENSUALES'!F573</f>
        <v>10.709436347750001</v>
      </c>
      <c r="F65" s="1">
        <f>'DATOS MENSUALES'!F574</f>
        <v>9.03057360288</v>
      </c>
      <c r="G65" s="1">
        <f>'DATOS MENSUALES'!F575</f>
        <v>4.038010300559999</v>
      </c>
      <c r="H65" s="1">
        <f>'DATOS MENSUALES'!F576</f>
        <v>12.732764033759999</v>
      </c>
      <c r="I65" s="1">
        <f>'DATOS MENSUALES'!F577</f>
        <v>11.817602877959999</v>
      </c>
      <c r="J65" s="1">
        <f>'DATOS MENSUALES'!F578</f>
        <v>7.187713329639999</v>
      </c>
      <c r="K65" s="1">
        <f>'DATOS MENSUALES'!F579</f>
        <v>6.49999093712</v>
      </c>
      <c r="L65" s="1">
        <f>'DATOS MENSUALES'!F580</f>
        <v>2.29504950664</v>
      </c>
      <c r="M65" s="1">
        <f>'DATOS MENSUALES'!F581</f>
        <v>2.1754891312</v>
      </c>
      <c r="N65" s="1">
        <f t="shared" si="12"/>
        <v>82.09872212586</v>
      </c>
      <c r="O65" s="10"/>
      <c r="P65" s="60">
        <f t="shared" si="13"/>
        <v>-36.14491493505253</v>
      </c>
      <c r="Q65" s="60">
        <f t="shared" si="14"/>
        <v>-119.57145427613067</v>
      </c>
      <c r="R65" s="60">
        <f t="shared" si="15"/>
        <v>-0.421102992940904</v>
      </c>
      <c r="S65" s="60">
        <f t="shared" si="16"/>
        <v>-13.78253995653961</v>
      </c>
      <c r="T65" s="60">
        <f t="shared" si="17"/>
        <v>-36.30038312205767</v>
      </c>
      <c r="U65" s="60">
        <f t="shared" si="18"/>
        <v>-675.5540486134477</v>
      </c>
      <c r="V65" s="60">
        <f t="shared" si="19"/>
        <v>11.870928064054276</v>
      </c>
      <c r="W65" s="60">
        <f t="shared" si="20"/>
        <v>14.659256775992485</v>
      </c>
      <c r="X65" s="60">
        <f t="shared" si="21"/>
        <v>3.3817663324816327</v>
      </c>
      <c r="Y65" s="60">
        <f t="shared" si="22"/>
        <v>14.450504447983203</v>
      </c>
      <c r="Z65" s="60">
        <f t="shared" si="23"/>
        <v>-7.64800364455927</v>
      </c>
      <c r="AA65" s="60">
        <f t="shared" si="24"/>
        <v>-13.278047928294837</v>
      </c>
      <c r="AB65" s="60">
        <f t="shared" si="25"/>
        <v>-7010.062753784264</v>
      </c>
    </row>
    <row r="66" spans="1:28" ht="12.75">
      <c r="A66" s="12" t="s">
        <v>76</v>
      </c>
      <c r="B66" s="1">
        <f>'DATOS MENSUALES'!F582</f>
        <v>2.24207126325</v>
      </c>
      <c r="C66" s="1">
        <f>'DATOS MENSUALES'!F583</f>
        <v>2.1894096774</v>
      </c>
      <c r="D66" s="1">
        <f>'DATOS MENSUALES'!F584</f>
        <v>2.24566615615</v>
      </c>
      <c r="E66" s="1">
        <f>'DATOS MENSUALES'!F585</f>
        <v>1.1890274303999997</v>
      </c>
      <c r="F66" s="1">
        <f>'DATOS MENSUALES'!F586</f>
        <v>6.5860084752</v>
      </c>
      <c r="G66" s="1">
        <f>'DATOS MENSUALES'!F587</f>
        <v>2.21399999976</v>
      </c>
      <c r="H66" s="1">
        <f>'DATOS MENSUALES'!F588</f>
        <v>11.32000790875</v>
      </c>
      <c r="I66" s="1">
        <f>'DATOS MENSUALES'!F589</f>
        <v>4.8260420449999994</v>
      </c>
      <c r="J66" s="1">
        <f>'DATOS MENSUALES'!F590</f>
        <v>4.442958656640001</v>
      </c>
      <c r="K66" s="1">
        <f>'DATOS MENSUALES'!F591</f>
        <v>2.1527929502800003</v>
      </c>
      <c r="L66" s="1">
        <f>'DATOS MENSUALES'!F592</f>
        <v>2.0554900912</v>
      </c>
      <c r="M66" s="1">
        <f>'DATOS MENSUALES'!F593</f>
        <v>1.95359277568</v>
      </c>
      <c r="N66" s="1">
        <f t="shared" si="12"/>
        <v>43.41706742971</v>
      </c>
      <c r="O66" s="10"/>
      <c r="P66" s="60">
        <f t="shared" si="13"/>
        <v>-44.63899969245825</v>
      </c>
      <c r="Q66" s="60">
        <f t="shared" si="14"/>
        <v>-266.4352208478426</v>
      </c>
      <c r="R66" s="60">
        <f t="shared" si="15"/>
        <v>-499.6768627990758</v>
      </c>
      <c r="S66" s="60">
        <f t="shared" si="16"/>
        <v>-1692.8205835075844</v>
      </c>
      <c r="T66" s="60">
        <f t="shared" si="17"/>
        <v>-190.67040328120208</v>
      </c>
      <c r="U66" s="60">
        <f t="shared" si="18"/>
        <v>-1190.4979596181752</v>
      </c>
      <c r="V66" s="60">
        <f t="shared" si="19"/>
        <v>0.654954369978601</v>
      </c>
      <c r="W66" s="60">
        <f t="shared" si="20"/>
        <v>-93.83452334638633</v>
      </c>
      <c r="X66" s="60">
        <f t="shared" si="21"/>
        <v>-1.9239879279498844</v>
      </c>
      <c r="Y66" s="60">
        <f t="shared" si="22"/>
        <v>-6.984040169339064</v>
      </c>
      <c r="Z66" s="60">
        <f t="shared" si="23"/>
        <v>-10.79071600631369</v>
      </c>
      <c r="AA66" s="60">
        <f t="shared" si="24"/>
        <v>-17.37149605033926</v>
      </c>
      <c r="AB66" s="60">
        <f t="shared" si="25"/>
        <v>-193302.36050410868</v>
      </c>
    </row>
    <row r="67" spans="1:28" ht="12.75">
      <c r="A67" s="12" t="s">
        <v>77</v>
      </c>
      <c r="B67" s="1">
        <f>'DATOS MENSUALES'!F594</f>
        <v>1.9799173039999998</v>
      </c>
      <c r="C67" s="1">
        <f>'DATOS MENSUALES'!F595</f>
        <v>3.745424595</v>
      </c>
      <c r="D67" s="1">
        <f>'DATOS MENSUALES'!F596</f>
        <v>13.930446234809999</v>
      </c>
      <c r="E67" s="1">
        <f>'DATOS MENSUALES'!F597</f>
        <v>5.641552324299999</v>
      </c>
      <c r="F67" s="1">
        <f>'DATOS MENSUALES'!F598</f>
        <v>5.37638804544</v>
      </c>
      <c r="G67" s="1">
        <f>'DATOS MENSUALES'!F599</f>
        <v>3.3189937771199998</v>
      </c>
      <c r="H67" s="1">
        <f>'DATOS MENSUALES'!F600</f>
        <v>3.9716357816100003</v>
      </c>
      <c r="I67" s="1">
        <f>'DATOS MENSUALES'!F601</f>
        <v>3.2916505747700002</v>
      </c>
      <c r="J67" s="1">
        <f>'DATOS MENSUALES'!F602</f>
        <v>1.8589870407900002</v>
      </c>
      <c r="K67" s="1">
        <f>'DATOS MENSUALES'!F603</f>
        <v>1.6339650162000003</v>
      </c>
      <c r="L67" s="1">
        <f>'DATOS MENSUALES'!F604</f>
        <v>1.68050561718</v>
      </c>
      <c r="M67" s="1">
        <f>'DATOS MENSUALES'!F605</f>
        <v>1.58174740551</v>
      </c>
      <c r="N67" s="1">
        <f t="shared" si="12"/>
        <v>48.011213716730005</v>
      </c>
      <c r="O67" s="10"/>
      <c r="P67" s="60">
        <f t="shared" si="13"/>
        <v>-55.28501862950753</v>
      </c>
      <c r="Q67" s="60">
        <f t="shared" si="14"/>
        <v>-116.1227263534295</v>
      </c>
      <c r="R67" s="60">
        <f t="shared" si="15"/>
        <v>52.71265205657566</v>
      </c>
      <c r="S67" s="60">
        <f t="shared" si="16"/>
        <v>-416.07690724266195</v>
      </c>
      <c r="T67" s="60">
        <f t="shared" si="17"/>
        <v>-337.9201399672678</v>
      </c>
      <c r="U67" s="60">
        <f t="shared" si="18"/>
        <v>-855.6079884176879</v>
      </c>
      <c r="V67" s="60">
        <f t="shared" si="19"/>
        <v>-272.0899483594636</v>
      </c>
      <c r="W67" s="60">
        <f t="shared" si="20"/>
        <v>-224.59580875752275</v>
      </c>
      <c r="X67" s="60">
        <f t="shared" si="21"/>
        <v>-56.08181092317919</v>
      </c>
      <c r="Y67" s="60">
        <f t="shared" si="22"/>
        <v>-14.354296456097364</v>
      </c>
      <c r="Z67" s="60">
        <f t="shared" si="23"/>
        <v>-17.268937522474292</v>
      </c>
      <c r="AA67" s="60">
        <f t="shared" si="24"/>
        <v>-25.979624331378037</v>
      </c>
      <c r="AB67" s="60">
        <f t="shared" si="25"/>
        <v>-150789.48341089618</v>
      </c>
    </row>
    <row r="68" spans="1:28" ht="12.75">
      <c r="A68" s="12" t="s">
        <v>78</v>
      </c>
      <c r="B68" s="1">
        <f>'DATOS MENSUALES'!F606</f>
        <v>1.6666545624799998</v>
      </c>
      <c r="C68" s="1">
        <f>'DATOS MENSUALES'!F607</f>
        <v>2.3136273474399998</v>
      </c>
      <c r="D68" s="1">
        <f>'DATOS MENSUALES'!F608</f>
        <v>7.628008621500001</v>
      </c>
      <c r="E68" s="1">
        <f>'DATOS MENSUALES'!F609</f>
        <v>5.854013257679999</v>
      </c>
      <c r="F68" s="1">
        <f>'DATOS MENSUALES'!F610</f>
        <v>11.847008883499997</v>
      </c>
      <c r="G68" s="1">
        <f>'DATOS MENSUALES'!F611</f>
        <v>32.5069857126</v>
      </c>
      <c r="H68" s="1">
        <f>'DATOS MENSUALES'!F612</f>
        <v>21.172015257119995</v>
      </c>
      <c r="I68" s="1">
        <f>'DATOS MENSUALES'!F613</f>
        <v>10.761029136600001</v>
      </c>
      <c r="J68" s="1">
        <f>'DATOS MENSUALES'!F614</f>
        <v>7.601006416499999</v>
      </c>
      <c r="K68" s="1">
        <f>'DATOS MENSUALES'!F615</f>
        <v>4.0590075751</v>
      </c>
      <c r="L68" s="1">
        <f>'DATOS MENSUALES'!F616</f>
        <v>2.30699012694</v>
      </c>
      <c r="M68" s="1">
        <f>'DATOS MENSUALES'!F617</f>
        <v>5.33998133264</v>
      </c>
      <c r="N68" s="1">
        <f t="shared" si="12"/>
        <v>113.05632823009996</v>
      </c>
      <c r="O68" s="10"/>
      <c r="P68" s="60">
        <f t="shared" si="13"/>
        <v>-70.07583578992893</v>
      </c>
      <c r="Q68" s="60">
        <f t="shared" si="14"/>
        <v>-251.30117573014596</v>
      </c>
      <c r="R68" s="60">
        <f t="shared" si="15"/>
        <v>-16.639039527429414</v>
      </c>
      <c r="S68" s="60">
        <f t="shared" si="16"/>
        <v>-381.5547573382769</v>
      </c>
      <c r="T68" s="60">
        <f t="shared" si="17"/>
        <v>-0.1210304836216989</v>
      </c>
      <c r="U68" s="60">
        <f t="shared" si="18"/>
        <v>7638.997813044271</v>
      </c>
      <c r="V68" s="60">
        <f t="shared" si="19"/>
        <v>1232.0775469395694</v>
      </c>
      <c r="W68" s="60">
        <f t="shared" si="20"/>
        <v>2.690379314569139</v>
      </c>
      <c r="X68" s="60">
        <f t="shared" si="21"/>
        <v>7.014980760916671</v>
      </c>
      <c r="Y68" s="60">
        <f t="shared" si="22"/>
        <v>-1.456676925135187E-07</v>
      </c>
      <c r="Z68" s="60">
        <f t="shared" si="23"/>
        <v>-7.509791729126851</v>
      </c>
      <c r="AA68" s="60">
        <f t="shared" si="24"/>
        <v>0.5053320887933022</v>
      </c>
      <c r="AB68" s="60">
        <f t="shared" si="25"/>
        <v>1651.0369116853037</v>
      </c>
    </row>
    <row r="69" spans="1:28" ht="12.75">
      <c r="A69" s="12" t="s">
        <v>79</v>
      </c>
      <c r="B69" s="1">
        <f>'DATOS MENSUALES'!F618</f>
        <v>1.6440747790499999</v>
      </c>
      <c r="C69" s="1">
        <f>'DATOS MENSUALES'!F619</f>
        <v>1.994214428</v>
      </c>
      <c r="D69" s="1">
        <f>'DATOS MENSUALES'!F620</f>
        <v>2.01175866766</v>
      </c>
      <c r="E69" s="1">
        <f>'DATOS MENSUALES'!F621</f>
        <v>1.7360910402499998</v>
      </c>
      <c r="F69" s="1">
        <f>'DATOS MENSUALES'!F622</f>
        <v>1.56080078125</v>
      </c>
      <c r="G69" s="1">
        <f>'DATOS MENSUALES'!F623</f>
        <v>1.80114481754</v>
      </c>
      <c r="H69" s="1">
        <f>'DATOS MENSUALES'!F624</f>
        <v>2.83041129664</v>
      </c>
      <c r="I69" s="1">
        <f>'DATOS MENSUALES'!F625</f>
        <v>2.27579852772</v>
      </c>
      <c r="J69" s="1">
        <f>'DATOS MENSUALES'!F626</f>
        <v>3.38238562947</v>
      </c>
      <c r="K69" s="1">
        <f>'DATOS MENSUALES'!F627</f>
        <v>1.82921523744</v>
      </c>
      <c r="L69" s="1">
        <f>'DATOS MENSUALES'!F628</f>
        <v>1.64384193105</v>
      </c>
      <c r="M69" s="1">
        <f>'DATOS MENSUALES'!F629</f>
        <v>1.5907514448</v>
      </c>
      <c r="N69" s="1">
        <f t="shared" si="12"/>
        <v>24.30048858087</v>
      </c>
      <c r="O69" s="10"/>
      <c r="P69" s="60">
        <f t="shared" si="13"/>
        <v>-71.23353643744755</v>
      </c>
      <c r="Q69" s="60">
        <f t="shared" si="14"/>
        <v>-291.42481224990206</v>
      </c>
      <c r="R69" s="60">
        <f t="shared" si="15"/>
        <v>-545.1788422723275</v>
      </c>
      <c r="S69" s="60">
        <f t="shared" si="16"/>
        <v>-1470.2443391822828</v>
      </c>
      <c r="T69" s="60">
        <f t="shared" si="17"/>
        <v>-1253.0258283120895</v>
      </c>
      <c r="U69" s="60">
        <f t="shared" si="18"/>
        <v>-1335.1127035256065</v>
      </c>
      <c r="V69" s="60">
        <f t="shared" si="19"/>
        <v>-442.6532095307191</v>
      </c>
      <c r="W69" s="60">
        <f t="shared" si="20"/>
        <v>-357.0662634126824</v>
      </c>
      <c r="X69" s="60">
        <f t="shared" si="21"/>
        <v>-12.235782028111192</v>
      </c>
      <c r="Y69" s="60">
        <f t="shared" si="22"/>
        <v>-11.165136777089074</v>
      </c>
      <c r="Z69" s="60">
        <f t="shared" si="23"/>
        <v>-18.014264458615607</v>
      </c>
      <c r="AA69" s="60">
        <f t="shared" si="24"/>
        <v>-25.743399128578787</v>
      </c>
      <c r="AB69" s="60">
        <f t="shared" si="25"/>
        <v>-455408.13864487904</v>
      </c>
    </row>
    <row r="70" spans="1:28" ht="12.75">
      <c r="A70" s="12" t="s">
        <v>80</v>
      </c>
      <c r="B70" s="1">
        <f>'DATOS MENSUALES'!F630</f>
        <v>3.7691734827600003</v>
      </c>
      <c r="C70" s="1">
        <f>'DATOS MENSUALES'!F631</f>
        <v>5.856323205120001</v>
      </c>
      <c r="D70" s="1">
        <f>'DATOS MENSUALES'!F632</f>
        <v>6.9670573</v>
      </c>
      <c r="E70" s="1">
        <f>'DATOS MENSUALES'!F633</f>
        <v>3.5825452645599998</v>
      </c>
      <c r="F70" s="1">
        <f>'DATOS MENSUALES'!F634</f>
        <v>2.43779166612</v>
      </c>
      <c r="G70" s="1">
        <f>'DATOS MENSUALES'!F635</f>
        <v>3.1208814192</v>
      </c>
      <c r="H70" s="1">
        <f>'DATOS MENSUALES'!F636</f>
        <v>6.70900001085</v>
      </c>
      <c r="I70" s="1">
        <f>'DATOS MENSUALES'!F637</f>
        <v>19.419993820640002</v>
      </c>
      <c r="J70" s="1">
        <f>'DATOS MENSUALES'!F638</f>
        <v>4.909219275990001</v>
      </c>
      <c r="K70" s="1">
        <f>'DATOS MENSUALES'!F639</f>
        <v>2.43665228514</v>
      </c>
      <c r="L70" s="1">
        <f>'DATOS MENSUALES'!F640</f>
        <v>2.2282471619999997</v>
      </c>
      <c r="M70" s="1">
        <f>'DATOS MENSUALES'!F641</f>
        <v>2.15654586614</v>
      </c>
      <c r="N70" s="1">
        <f t="shared" si="12"/>
        <v>63.59343075852001</v>
      </c>
      <c r="O70" s="10"/>
      <c r="P70" s="60">
        <f t="shared" si="13"/>
        <v>-8.245519278410105</v>
      </c>
      <c r="Q70" s="60">
        <f t="shared" si="14"/>
        <v>-21.203784284615327</v>
      </c>
      <c r="R70" s="60">
        <f t="shared" si="15"/>
        <v>-33.1969869646697</v>
      </c>
      <c r="S70" s="60">
        <f t="shared" si="16"/>
        <v>-864.0226045778741</v>
      </c>
      <c r="T70" s="60">
        <f t="shared" si="17"/>
        <v>-971.436603537852</v>
      </c>
      <c r="U70" s="60">
        <f t="shared" si="18"/>
        <v>-910.2987747737033</v>
      </c>
      <c r="V70" s="60">
        <f t="shared" si="19"/>
        <v>-52.42168979410462</v>
      </c>
      <c r="W70" s="60">
        <f t="shared" si="20"/>
        <v>1015.0101213046946</v>
      </c>
      <c r="X70" s="60">
        <f t="shared" si="21"/>
        <v>-0.46998965117617136</v>
      </c>
      <c r="Y70" s="60">
        <f t="shared" si="22"/>
        <v>-4.311780015685562</v>
      </c>
      <c r="Z70" s="60">
        <f t="shared" si="23"/>
        <v>-8.452616524926553</v>
      </c>
      <c r="AA70" s="60">
        <f t="shared" si="24"/>
        <v>-13.599267399869364</v>
      </c>
      <c r="AB70" s="60">
        <f t="shared" si="25"/>
        <v>-53343.21246306426</v>
      </c>
    </row>
    <row r="71" spans="1:28" ht="12.75">
      <c r="A71" s="12" t="s">
        <v>81</v>
      </c>
      <c r="B71" s="1">
        <f>'DATOS MENSUALES'!F642</f>
        <v>3.66077297152</v>
      </c>
      <c r="C71" s="1">
        <f>'DATOS MENSUALES'!F643</f>
        <v>4.93122363248</v>
      </c>
      <c r="D71" s="1">
        <f>'DATOS MENSUALES'!F644</f>
        <v>4.8080000012</v>
      </c>
      <c r="E71" s="1">
        <f>'DATOS MENSUALES'!F645</f>
        <v>11.525082429000001</v>
      </c>
      <c r="F71" s="1">
        <f>'DATOS MENSUALES'!F646</f>
        <v>6.24299292084</v>
      </c>
      <c r="G71" s="1">
        <f>'DATOS MENSUALES'!F647</f>
        <v>7.00478405053</v>
      </c>
      <c r="H71" s="1">
        <f>'DATOS MENSUALES'!F648</f>
        <v>3.7102916625</v>
      </c>
      <c r="I71" s="1">
        <f>'DATOS MENSUALES'!F649</f>
        <v>6.5014697557600005</v>
      </c>
      <c r="J71" s="1">
        <f>'DATOS MENSUALES'!F650</f>
        <v>3.0747876411000004</v>
      </c>
      <c r="K71" s="1">
        <f>'DATOS MENSUALES'!F651</f>
        <v>2.62386431405</v>
      </c>
      <c r="L71" s="1">
        <f>'DATOS MENSUALES'!F652</f>
        <v>2.4897196270800004</v>
      </c>
      <c r="M71" s="1">
        <f>'DATOS MENSUALES'!F653</f>
        <v>2.3120769177</v>
      </c>
      <c r="N71" s="1">
        <f t="shared" si="12"/>
        <v>58.88506592376</v>
      </c>
      <c r="O71" s="10"/>
      <c r="P71" s="60">
        <f t="shared" si="13"/>
        <v>-9.645297323199646</v>
      </c>
      <c r="Q71" s="60">
        <f t="shared" si="14"/>
        <v>-50.36274973422364</v>
      </c>
      <c r="R71" s="60">
        <f t="shared" si="15"/>
        <v>-155.1104713806568</v>
      </c>
      <c r="S71" s="60">
        <f t="shared" si="16"/>
        <v>-3.95895054872298</v>
      </c>
      <c r="T71" s="60">
        <f t="shared" si="17"/>
        <v>-226.83214483549582</v>
      </c>
      <c r="U71" s="60">
        <f t="shared" si="18"/>
        <v>-195.8879789531005</v>
      </c>
      <c r="V71" s="60">
        <f t="shared" si="19"/>
        <v>-306.3567517649617</v>
      </c>
      <c r="W71" s="60">
        <f t="shared" si="20"/>
        <v>-23.608746566258827</v>
      </c>
      <c r="X71" s="60">
        <f t="shared" si="21"/>
        <v>-17.81892816563305</v>
      </c>
      <c r="Y71" s="60">
        <f t="shared" si="22"/>
        <v>-2.988503512973575</v>
      </c>
      <c r="Z71" s="60">
        <f t="shared" si="23"/>
        <v>-5.597614387688042</v>
      </c>
      <c r="AA71" s="60">
        <f t="shared" si="24"/>
        <v>-11.11035383797446</v>
      </c>
      <c r="AB71" s="60">
        <f t="shared" si="25"/>
        <v>-75967.13906431287</v>
      </c>
    </row>
    <row r="72" spans="1:28" ht="12.75">
      <c r="A72" s="12" t="s">
        <v>82</v>
      </c>
      <c r="B72" s="1">
        <f>'DATOS MENSUALES'!F654</f>
        <v>2.31537287136</v>
      </c>
      <c r="C72" s="1">
        <f>'DATOS MENSUALES'!F655</f>
        <v>4.969306341419999</v>
      </c>
      <c r="D72" s="1">
        <f>'DATOS MENSUALES'!F656</f>
        <v>3.15806276904</v>
      </c>
      <c r="E72" s="1">
        <f>'DATOS MENSUALES'!F657</f>
        <v>5.3966243150599995</v>
      </c>
      <c r="F72" s="1">
        <f>'DATOS MENSUALES'!F658</f>
        <v>8.088077381160002</v>
      </c>
      <c r="G72" s="1">
        <f>'DATOS MENSUALES'!F659</f>
        <v>5.980127812259999</v>
      </c>
      <c r="H72" s="1">
        <f>'DATOS MENSUALES'!F660</f>
        <v>2.9920029932800003</v>
      </c>
      <c r="I72" s="1">
        <f>'DATOS MENSUALES'!F661</f>
        <v>3.4025481503999995</v>
      </c>
      <c r="J72" s="1">
        <f>'DATOS MENSUALES'!F662</f>
        <v>2.5247538989200002</v>
      </c>
      <c r="K72" s="1">
        <f>'DATOS MENSUALES'!F663</f>
        <v>2.5143187254799995</v>
      </c>
      <c r="L72" s="1">
        <f>'DATOS MENSUALES'!F664</f>
        <v>2.4244791658500002</v>
      </c>
      <c r="M72" s="1">
        <f>'DATOS MENSUALES'!F665</f>
        <v>2.35898699157</v>
      </c>
      <c r="N72" s="1">
        <f t="shared" si="12"/>
        <v>46.124661415800006</v>
      </c>
      <c r="O72" s="10"/>
      <c r="P72" s="60">
        <f t="shared" si="13"/>
        <v>-41.92856251517807</v>
      </c>
      <c r="Q72" s="60">
        <f t="shared" si="14"/>
        <v>-48.82068568317196</v>
      </c>
      <c r="R72" s="60">
        <f t="shared" si="15"/>
        <v>-346.37709537994664</v>
      </c>
      <c r="S72" s="60">
        <f t="shared" si="16"/>
        <v>-458.3871885600625</v>
      </c>
      <c r="T72" s="60">
        <f t="shared" si="17"/>
        <v>-76.95987626140902</v>
      </c>
      <c r="U72" s="60">
        <f t="shared" si="18"/>
        <v>-318.9388907479318</v>
      </c>
      <c r="V72" s="60">
        <f t="shared" si="19"/>
        <v>-415.0892367784919</v>
      </c>
      <c r="W72" s="60">
        <f t="shared" si="20"/>
        <v>-212.52609364228306</v>
      </c>
      <c r="X72" s="60">
        <f t="shared" si="21"/>
        <v>-31.613178175270296</v>
      </c>
      <c r="Y72" s="60">
        <f t="shared" si="22"/>
        <v>-3.723518160950197</v>
      </c>
      <c r="Z72" s="60">
        <f t="shared" si="23"/>
        <v>-6.237594983002738</v>
      </c>
      <c r="AA72" s="60">
        <f t="shared" si="24"/>
        <v>-10.424269929496862</v>
      </c>
      <c r="AB72" s="60">
        <f t="shared" si="25"/>
        <v>-167398.34165439854</v>
      </c>
    </row>
    <row r="73" spans="1:28" ht="12.75">
      <c r="A73" s="12" t="s">
        <v>83</v>
      </c>
      <c r="B73" s="1">
        <f>'DATOS MENSUALES'!F666</f>
        <v>2.02502752404</v>
      </c>
      <c r="C73" s="1">
        <f>'DATOS MENSUALES'!F667</f>
        <v>2.06475345459</v>
      </c>
      <c r="D73" s="1">
        <f>'DATOS MENSUALES'!F668</f>
        <v>4.5156608103</v>
      </c>
      <c r="E73" s="1">
        <f>'DATOS MENSUALES'!F669</f>
        <v>18.62738990175</v>
      </c>
      <c r="F73" s="1">
        <f>'DATOS MENSUALES'!F670</f>
        <v>10.45627561602</v>
      </c>
      <c r="G73" s="1">
        <f>'DATOS MENSUALES'!F671</f>
        <v>7.704057384</v>
      </c>
      <c r="H73" s="1">
        <f>'DATOS MENSUALES'!F672</f>
        <v>14.051239013749997</v>
      </c>
      <c r="I73" s="1">
        <f>'DATOS MENSUALES'!F673</f>
        <v>10.443828675</v>
      </c>
      <c r="J73" s="1">
        <f>'DATOS MENSUALES'!F674</f>
        <v>3.3180197476000006</v>
      </c>
      <c r="K73" s="1">
        <f>'DATOS MENSUALES'!F675</f>
        <v>2.33561344504</v>
      </c>
      <c r="L73" s="1">
        <f>'DATOS MENSUALES'!F676</f>
        <v>2.54509690303</v>
      </c>
      <c r="M73" s="1">
        <f>'DATOS MENSUALES'!F677</f>
        <v>3.24389568156</v>
      </c>
      <c r="N73" s="1">
        <f t="shared" si="12"/>
        <v>81.33085815668001</v>
      </c>
      <c r="O73" s="10"/>
      <c r="P73" s="60">
        <f t="shared" si="13"/>
        <v>-53.344214664841665</v>
      </c>
      <c r="Q73" s="60">
        <f t="shared" si="14"/>
        <v>-282.22159789647066</v>
      </c>
      <c r="R73" s="60">
        <f t="shared" si="15"/>
        <v>-181.83137858114202</v>
      </c>
      <c r="S73" s="60">
        <f t="shared" si="16"/>
        <v>168.22908526190102</v>
      </c>
      <c r="T73" s="60">
        <f t="shared" si="17"/>
        <v>-6.701918411712021</v>
      </c>
      <c r="U73" s="60">
        <f t="shared" si="18"/>
        <v>-133.30796633445655</v>
      </c>
      <c r="V73" s="60">
        <f t="shared" si="19"/>
        <v>46.64299577396515</v>
      </c>
      <c r="W73" s="60">
        <f t="shared" si="20"/>
        <v>1.2375198381046886</v>
      </c>
      <c r="X73" s="60">
        <f t="shared" si="21"/>
        <v>-13.290021611284613</v>
      </c>
      <c r="Y73" s="60">
        <f t="shared" si="22"/>
        <v>-5.1656569328471535</v>
      </c>
      <c r="Z73" s="60">
        <f t="shared" si="23"/>
        <v>-5.090032615586741</v>
      </c>
      <c r="AA73" s="60">
        <f t="shared" si="24"/>
        <v>-2.1948394060300824</v>
      </c>
      <c r="AB73" s="60">
        <f t="shared" si="25"/>
        <v>-7888.130856575017</v>
      </c>
    </row>
    <row r="74" spans="1:28" s="24" customFormat="1" ht="12.75">
      <c r="A74" s="21" t="s">
        <v>84</v>
      </c>
      <c r="B74" s="22">
        <f>'DATOS MENSUALES'!F678</f>
        <v>2.8398117662200004</v>
      </c>
      <c r="C74" s="22">
        <f>'DATOS MENSUALES'!F679</f>
        <v>3.46030184621</v>
      </c>
      <c r="D74" s="22">
        <f>'DATOS MENSUALES'!F680</f>
        <v>9.39980049632</v>
      </c>
      <c r="E74" s="22">
        <f>'DATOS MENSUALES'!F681</f>
        <v>20.776364189999995</v>
      </c>
      <c r="F74" s="22">
        <f>'DATOS MENSUALES'!F682</f>
        <v>6.673476483079999</v>
      </c>
      <c r="G74" s="22">
        <f>'DATOS MENSUALES'!F683</f>
        <v>4.23772722324</v>
      </c>
      <c r="H74" s="22">
        <f>'DATOS MENSUALES'!F684</f>
        <v>3.37080442332</v>
      </c>
      <c r="I74" s="22">
        <f>'DATOS MENSUALES'!F685</f>
        <v>3.45549072244</v>
      </c>
      <c r="J74" s="22">
        <f>'DATOS MENSUALES'!F686</f>
        <v>3.99290394576</v>
      </c>
      <c r="K74" s="22">
        <f>'DATOS MENSUALES'!F687</f>
        <v>2.61422175158</v>
      </c>
      <c r="L74" s="22">
        <f>'DATOS MENSUALES'!F688</f>
        <v>2.39289624687</v>
      </c>
      <c r="M74" s="22">
        <f>'DATOS MENSUALES'!F689</f>
        <v>2.12243021052</v>
      </c>
      <c r="N74" s="22">
        <f t="shared" si="12"/>
        <v>65.33622930556</v>
      </c>
      <c r="O74" s="23"/>
      <c r="P74" s="60">
        <f t="shared" si="13"/>
        <v>-25.662347085320608</v>
      </c>
      <c r="Q74" s="60">
        <f t="shared" si="14"/>
        <v>-137.69513407061578</v>
      </c>
      <c r="R74" s="60">
        <f t="shared" si="15"/>
        <v>-0.47667370658947394</v>
      </c>
      <c r="S74" s="60">
        <f t="shared" si="16"/>
        <v>451.09934835379875</v>
      </c>
      <c r="T74" s="60">
        <f t="shared" si="17"/>
        <v>-182.10904436378792</v>
      </c>
      <c r="U74" s="60">
        <f t="shared" si="18"/>
        <v>-630.4668102085113</v>
      </c>
      <c r="V74" s="60">
        <f t="shared" si="19"/>
        <v>-355.0105800554331</v>
      </c>
      <c r="W74" s="60">
        <f t="shared" si="20"/>
        <v>-206.91979937892626</v>
      </c>
      <c r="X74" s="60">
        <f t="shared" si="21"/>
        <v>-4.859507505730561</v>
      </c>
      <c r="Y74" s="60">
        <f t="shared" si="22"/>
        <v>-3.0489243821148153</v>
      </c>
      <c r="Z74" s="60">
        <f t="shared" si="23"/>
        <v>-6.564194051847334</v>
      </c>
      <c r="AA74" s="60">
        <f t="shared" si="24"/>
        <v>-14.190753377971596</v>
      </c>
      <c r="AB74" s="60">
        <f t="shared" si="25"/>
        <v>-46272.016465194436</v>
      </c>
    </row>
    <row r="75" spans="1:28" s="24" customFormat="1" ht="12.75">
      <c r="A75" s="21" t="s">
        <v>85</v>
      </c>
      <c r="B75" s="22">
        <f>'DATOS MENSUALES'!F690</f>
        <v>2.48241686187</v>
      </c>
      <c r="C75" s="22">
        <f>'DATOS MENSUALES'!F691</f>
        <v>11.052801079500002</v>
      </c>
      <c r="D75" s="22">
        <f>'DATOS MENSUALES'!F692</f>
        <v>50.61901259304</v>
      </c>
      <c r="E75" s="22">
        <f>'DATOS MENSUALES'!F693</f>
        <v>28.816959854200004</v>
      </c>
      <c r="F75" s="22">
        <f>'DATOS MENSUALES'!F694</f>
        <v>7.022437340989999</v>
      </c>
      <c r="G75" s="22">
        <f>'DATOS MENSUALES'!F695</f>
        <v>4.629956179019999</v>
      </c>
      <c r="H75" s="22">
        <f>'DATOS MENSUALES'!F696</f>
        <v>6.08123353344</v>
      </c>
      <c r="I75" s="22">
        <f>'DATOS MENSUALES'!F697</f>
        <v>8.182000904579999</v>
      </c>
      <c r="J75" s="22">
        <f>'DATOS MENSUALES'!F698</f>
        <v>5.86909791008</v>
      </c>
      <c r="K75" s="22">
        <f>'DATOS MENSUALES'!F699</f>
        <v>2.9271415372799994</v>
      </c>
      <c r="L75" s="22">
        <f>'DATOS MENSUALES'!F700</f>
        <v>2.3857894701699998</v>
      </c>
      <c r="M75" s="22">
        <f>'DATOS MENSUALES'!F701</f>
        <v>1.53258835884</v>
      </c>
      <c r="N75" s="22">
        <f t="shared" si="12"/>
        <v>131.60143562301</v>
      </c>
      <c r="O75" s="23"/>
      <c r="P75" s="60">
        <f t="shared" si="13"/>
        <v>-36.166528250095084</v>
      </c>
      <c r="Q75" s="60">
        <f t="shared" si="14"/>
        <v>14.325150498135134</v>
      </c>
      <c r="R75" s="60">
        <f t="shared" si="15"/>
        <v>66125.75732974183</v>
      </c>
      <c r="S75" s="60">
        <f t="shared" si="16"/>
        <v>3877.237041115323</v>
      </c>
      <c r="T75" s="60">
        <f t="shared" si="17"/>
        <v>-150.50270450014847</v>
      </c>
      <c r="U75" s="60">
        <f t="shared" si="18"/>
        <v>-547.8467843729834</v>
      </c>
      <c r="V75" s="60">
        <f t="shared" si="19"/>
        <v>-83.47293233501142</v>
      </c>
      <c r="W75" s="60">
        <f t="shared" si="20"/>
        <v>-1.6775551709940966</v>
      </c>
      <c r="X75" s="60">
        <f t="shared" si="21"/>
        <v>0.006067040024736758</v>
      </c>
      <c r="Y75" s="60">
        <f t="shared" si="22"/>
        <v>-1.4703735800301496</v>
      </c>
      <c r="Z75" s="60">
        <f t="shared" si="23"/>
        <v>-6.639223005772551</v>
      </c>
      <c r="AA75" s="60">
        <f t="shared" si="24"/>
        <v>-27.294854677486807</v>
      </c>
      <c r="AB75" s="60">
        <f t="shared" si="25"/>
        <v>27995.435860009977</v>
      </c>
    </row>
    <row r="76" spans="1:28" s="24" customFormat="1" ht="12.75">
      <c r="A76" s="21" t="s">
        <v>86</v>
      </c>
      <c r="B76" s="22">
        <f>'DATOS MENSUALES'!F702</f>
        <v>1.5987197443</v>
      </c>
      <c r="C76" s="22">
        <f>'DATOS MENSUALES'!F703</f>
        <v>1.6334283150000004</v>
      </c>
      <c r="D76" s="22">
        <f>'DATOS MENSUALES'!F704</f>
        <v>1.7855651908699999</v>
      </c>
      <c r="E76" s="22">
        <f>'DATOS MENSUALES'!F705</f>
        <v>2.2035035856599996</v>
      </c>
      <c r="F76" s="22">
        <f>'DATOS MENSUALES'!F706</f>
        <v>2.593082206</v>
      </c>
      <c r="G76" s="22">
        <f>'DATOS MENSUALES'!F707</f>
        <v>4.9173927081999995</v>
      </c>
      <c r="H76" s="22">
        <f>'DATOS MENSUALES'!F708</f>
        <v>6.15423339178</v>
      </c>
      <c r="I76" s="22">
        <f>'DATOS MENSUALES'!F709</f>
        <v>7.11356586336</v>
      </c>
      <c r="J76" s="22">
        <f>'DATOS MENSUALES'!F710</f>
        <v>4.456759471360001</v>
      </c>
      <c r="K76" s="22">
        <f>'DATOS MENSUALES'!F711</f>
        <v>2.9714495227300004</v>
      </c>
      <c r="L76" s="22">
        <f>'DATOS MENSUALES'!F712</f>
        <v>2.81351618492</v>
      </c>
      <c r="M76" s="22">
        <f>'DATOS MENSUALES'!F713</f>
        <v>2.75947768687</v>
      </c>
      <c r="N76" s="22">
        <f t="shared" si="12"/>
        <v>41.00069387105</v>
      </c>
      <c r="O76" s="23"/>
      <c r="P76" s="60">
        <f t="shared" si="13"/>
        <v>-73.59734766014675</v>
      </c>
      <c r="Q76" s="60">
        <f t="shared" si="14"/>
        <v>-341.63685111874946</v>
      </c>
      <c r="R76" s="60">
        <f t="shared" si="15"/>
        <v>-591.7299654474797</v>
      </c>
      <c r="S76" s="60">
        <f t="shared" si="16"/>
        <v>-1296.2879804081829</v>
      </c>
      <c r="T76" s="60">
        <f t="shared" si="17"/>
        <v>-926.4535993149365</v>
      </c>
      <c r="U76" s="60">
        <f t="shared" si="18"/>
        <v>-492.11657346343696</v>
      </c>
      <c r="V76" s="60">
        <f t="shared" si="19"/>
        <v>-79.35954791977888</v>
      </c>
      <c r="W76" s="60">
        <f t="shared" si="20"/>
        <v>-11.491805941018686</v>
      </c>
      <c r="X76" s="60">
        <f t="shared" si="21"/>
        <v>-1.860649640156669</v>
      </c>
      <c r="Y76" s="60">
        <f t="shared" si="22"/>
        <v>-1.3051052484280579</v>
      </c>
      <c r="Z76" s="60">
        <f t="shared" si="23"/>
        <v>-3.0597348986402695</v>
      </c>
      <c r="AA76" s="60">
        <f t="shared" si="24"/>
        <v>-5.677779077811058</v>
      </c>
      <c r="AB76" s="60">
        <f t="shared" si="25"/>
        <v>-218564.30338568237</v>
      </c>
    </row>
    <row r="77" spans="1:28" s="24" customFormat="1" ht="12.75">
      <c r="A77" s="21" t="s">
        <v>87</v>
      </c>
      <c r="B77" s="22">
        <f>'DATOS MENSUALES'!F714</f>
        <v>2.94286321545</v>
      </c>
      <c r="C77" s="22">
        <f>'DATOS MENSUALES'!F715</f>
        <v>2.5371725870999997</v>
      </c>
      <c r="D77" s="22">
        <f>'DATOS MENSUALES'!F716</f>
        <v>4.20829208264</v>
      </c>
      <c r="E77" s="22">
        <f>'DATOS MENSUALES'!F717</f>
        <v>4.178136383400001</v>
      </c>
      <c r="F77" s="22">
        <f>'DATOS MENSUALES'!F718</f>
        <v>3.51381723391</v>
      </c>
      <c r="G77" s="22">
        <f>'DATOS MENSUALES'!F719</f>
        <v>3.7186822736100003</v>
      </c>
      <c r="H77" s="22">
        <f>'DATOS MENSUALES'!F720</f>
        <v>10.844260850909999</v>
      </c>
      <c r="I77" s="22">
        <f>'DATOS MENSUALES'!F721</f>
        <v>8.676616904280001</v>
      </c>
      <c r="J77" s="22">
        <f>'DATOS MENSUALES'!F722</f>
        <v>4.03866338909</v>
      </c>
      <c r="K77" s="22">
        <f>'DATOS MENSUALES'!F723</f>
        <v>3.48056603505</v>
      </c>
      <c r="L77" s="22">
        <f>'DATOS MENSUALES'!F724</f>
        <v>5.11283172719</v>
      </c>
      <c r="M77" s="22">
        <f>'DATOS MENSUALES'!F725</f>
        <v>4.29633260893</v>
      </c>
      <c r="N77" s="22">
        <f t="shared" si="12"/>
        <v>57.548235291560005</v>
      </c>
      <c r="O77" s="23"/>
      <c r="P77" s="60">
        <f t="shared" si="13"/>
        <v>-23.06550889096533</v>
      </c>
      <c r="Q77" s="60">
        <f t="shared" si="14"/>
        <v>-225.5295986314572</v>
      </c>
      <c r="R77" s="60">
        <f t="shared" si="15"/>
        <v>-213.0616919609089</v>
      </c>
      <c r="S77" s="60">
        <f t="shared" si="16"/>
        <v>-711.8584135620818</v>
      </c>
      <c r="T77" s="60">
        <f t="shared" si="17"/>
        <v>-687.9607224278034</v>
      </c>
      <c r="U77" s="60">
        <f t="shared" si="18"/>
        <v>-752.0269841720453</v>
      </c>
      <c r="V77" s="60">
        <f t="shared" si="19"/>
        <v>0.06055369995170227</v>
      </c>
      <c r="W77" s="60">
        <f t="shared" si="20"/>
        <v>-0.3336654132384419</v>
      </c>
      <c r="X77" s="60">
        <f t="shared" si="21"/>
        <v>-4.476202442331353</v>
      </c>
      <c r="Y77" s="60">
        <f t="shared" si="22"/>
        <v>-0.19887316103230315</v>
      </c>
      <c r="Z77" s="60">
        <f t="shared" si="23"/>
        <v>0.6088434901367746</v>
      </c>
      <c r="AA77" s="60">
        <f t="shared" si="24"/>
        <v>-0.015094271335434487</v>
      </c>
      <c r="AB77" s="60">
        <f t="shared" si="25"/>
        <v>-83390.22366899943</v>
      </c>
    </row>
    <row r="78" spans="1:28" s="24" customFormat="1" ht="12.75">
      <c r="A78" s="21" t="s">
        <v>88</v>
      </c>
      <c r="B78" s="22">
        <f>'DATOS MENSUALES'!F726</f>
        <v>4.771950068129999</v>
      </c>
      <c r="C78" s="22">
        <f>'DATOS MENSUALES'!F727</f>
        <v>7.1765810064</v>
      </c>
      <c r="D78" s="22">
        <f>'DATOS MENSUALES'!F728</f>
        <v>11.11167777335</v>
      </c>
      <c r="E78" s="22">
        <f>'DATOS MENSUALES'!F729</f>
        <v>27.634844119500002</v>
      </c>
      <c r="F78" s="22">
        <f>'DATOS MENSUALES'!F730</f>
        <v>15.003484895400002</v>
      </c>
      <c r="G78" s="22">
        <f>'DATOS MENSUALES'!F731</f>
        <v>17.15526331792</v>
      </c>
      <c r="H78" s="22">
        <f>'DATOS MENSUALES'!F732</f>
        <v>5.28002719692</v>
      </c>
      <c r="I78" s="22">
        <f>'DATOS MENSUALES'!F733</f>
        <v>3.2433111494399998</v>
      </c>
      <c r="J78" s="22">
        <f>'DATOS MENSUALES'!F734</f>
        <v>2.76731006832</v>
      </c>
      <c r="K78" s="22">
        <f>'DATOS MENSUALES'!F735</f>
        <v>2.78802667953</v>
      </c>
      <c r="L78" s="22">
        <f>'DATOS MENSUALES'!F736</f>
        <v>2.9066421337800006</v>
      </c>
      <c r="M78" s="22">
        <f>'DATOS MENSUALES'!F737</f>
        <v>3.16123136142</v>
      </c>
      <c r="N78" s="22">
        <f t="shared" si="12"/>
        <v>103.00034977011</v>
      </c>
      <c r="O78" s="23"/>
      <c r="P78" s="60">
        <f t="shared" si="13"/>
        <v>-1.0533543741898104</v>
      </c>
      <c r="Q78" s="60">
        <f t="shared" si="14"/>
        <v>-3.0332723727450577</v>
      </c>
      <c r="R78" s="60">
        <f t="shared" si="15"/>
        <v>0.8062176745328448</v>
      </c>
      <c r="S78" s="60">
        <f t="shared" si="16"/>
        <v>3066.199494035075</v>
      </c>
      <c r="T78" s="60">
        <f t="shared" si="17"/>
        <v>18.859877124897853</v>
      </c>
      <c r="U78" s="60">
        <f t="shared" si="18"/>
        <v>81.90484709281412</v>
      </c>
      <c r="V78" s="60">
        <f t="shared" si="19"/>
        <v>-138.3124442869333</v>
      </c>
      <c r="W78" s="60">
        <f t="shared" si="20"/>
        <v>-229.9967936651362</v>
      </c>
      <c r="X78" s="60">
        <f t="shared" si="21"/>
        <v>-24.88178226372224</v>
      </c>
      <c r="Y78" s="60">
        <f t="shared" si="22"/>
        <v>-2.0787374700007484</v>
      </c>
      <c r="Z78" s="60">
        <f t="shared" si="23"/>
        <v>-2.5078800453222114</v>
      </c>
      <c r="AA78" s="60">
        <f t="shared" si="24"/>
        <v>-2.6408790474213113</v>
      </c>
      <c r="AB78" s="60">
        <f t="shared" si="25"/>
        <v>5.481136606423002</v>
      </c>
    </row>
    <row r="79" spans="1:28" s="24" customFormat="1" ht="12.75">
      <c r="A79" s="21" t="s">
        <v>89</v>
      </c>
      <c r="B79" s="22">
        <f>'DATOS MENSUALES'!F738</f>
        <v>3.42154903223</v>
      </c>
      <c r="C79" s="22">
        <f>'DATOS MENSUALES'!F739</f>
        <v>3.39096950178</v>
      </c>
      <c r="D79" s="22">
        <f>'DATOS MENSUALES'!F740</f>
        <v>3.5582474304000002</v>
      </c>
      <c r="E79" s="22">
        <f>'DATOS MENSUALES'!F741</f>
        <v>4.13504029165</v>
      </c>
      <c r="F79" s="22">
        <f>'DATOS MENSUALES'!F742</f>
        <v>3.4721878112899995</v>
      </c>
      <c r="G79" s="22">
        <f>'DATOS MENSUALES'!F743</f>
        <v>5.1158737498499995</v>
      </c>
      <c r="H79" s="22">
        <f>'DATOS MENSUALES'!F744</f>
        <v>5.89484891715</v>
      </c>
      <c r="I79" s="22">
        <f>'DATOS MENSUALES'!F745</f>
        <v>5.81090263985</v>
      </c>
      <c r="J79" s="22">
        <f>'DATOS MENSUALES'!F746</f>
        <v>5.412370125779999</v>
      </c>
      <c r="K79" s="22">
        <f>'DATOS MENSUALES'!F747</f>
        <v>3.35666859792</v>
      </c>
      <c r="L79" s="22">
        <f>'DATOS MENSUALES'!F748</f>
        <v>3.1793758463999997</v>
      </c>
      <c r="M79" s="22">
        <f>'DATOS MENSUALES'!F749</f>
        <v>3.04487643348</v>
      </c>
      <c r="N79" s="22">
        <f t="shared" si="12"/>
        <v>49.79291037778</v>
      </c>
      <c r="O79" s="23"/>
      <c r="P79" s="60">
        <f t="shared" si="13"/>
        <v>-13.276337627788</v>
      </c>
      <c r="Q79" s="60">
        <f t="shared" si="14"/>
        <v>-143.31622847188723</v>
      </c>
      <c r="R79" s="60">
        <f t="shared" si="15"/>
        <v>-290.4744648511412</v>
      </c>
      <c r="S79" s="60">
        <f t="shared" si="16"/>
        <v>-722.2157805195656</v>
      </c>
      <c r="T79" s="60">
        <f t="shared" si="17"/>
        <v>-697.7393325157681</v>
      </c>
      <c r="U79" s="60">
        <f t="shared" si="18"/>
        <v>-455.92658615414285</v>
      </c>
      <c r="V79" s="60">
        <f t="shared" si="19"/>
        <v>-94.61464056238502</v>
      </c>
      <c r="W79" s="60">
        <f t="shared" si="20"/>
        <v>-45.091623827504165</v>
      </c>
      <c r="X79" s="60">
        <f t="shared" si="21"/>
        <v>-0.020647824740058683</v>
      </c>
      <c r="Y79" s="60">
        <f t="shared" si="22"/>
        <v>-0.3542946611249651</v>
      </c>
      <c r="Z79" s="60">
        <f t="shared" si="23"/>
        <v>-1.2804687921897229</v>
      </c>
      <c r="AA79" s="60">
        <f t="shared" si="24"/>
        <v>-3.3655113568329624</v>
      </c>
      <c r="AB79" s="60">
        <f t="shared" si="25"/>
        <v>-136148.04843461447</v>
      </c>
    </row>
    <row r="80" spans="1:28" s="24" customFormat="1" ht="12.75">
      <c r="A80" s="21" t="s">
        <v>90</v>
      </c>
      <c r="B80" s="22">
        <f>'DATOS MENSUALES'!F750</f>
        <v>4.051383653129999</v>
      </c>
      <c r="C80" s="22">
        <f>'DATOS MENSUALES'!F751</f>
        <v>6.40295720754</v>
      </c>
      <c r="D80" s="22">
        <f>'DATOS MENSUALES'!F752</f>
        <v>8.89460167485</v>
      </c>
      <c r="E80" s="22">
        <f>'DATOS MENSUALES'!F753</f>
        <v>20.971345825750003</v>
      </c>
      <c r="F80" s="22">
        <f>'DATOS MENSUALES'!F754</f>
        <v>7.346841115040001</v>
      </c>
      <c r="G80" s="22">
        <f>'DATOS MENSUALES'!F755</f>
        <v>8.265467323400001</v>
      </c>
      <c r="H80" s="22">
        <f>'DATOS MENSUALES'!F756</f>
        <v>6.61128869235</v>
      </c>
      <c r="I80" s="22">
        <f>'DATOS MENSUALES'!F757</f>
        <v>7.7713359550400005</v>
      </c>
      <c r="J80" s="22">
        <f>'DATOS MENSUALES'!F758</f>
        <v>3.1536357098400005</v>
      </c>
      <c r="K80" s="22">
        <f>'DATOS MENSUALES'!F759</f>
        <v>2.8742066420700003</v>
      </c>
      <c r="L80" s="22">
        <f>'DATOS MENSUALES'!F760</f>
        <v>2.726212027</v>
      </c>
      <c r="M80" s="22">
        <f>'DATOS MENSUALES'!F761</f>
        <v>2.8322981341499998</v>
      </c>
      <c r="N80" s="22">
        <f t="shared" si="12"/>
        <v>81.90157396016001</v>
      </c>
      <c r="O80" s="23"/>
      <c r="P80" s="60">
        <f t="shared" si="13"/>
        <v>-5.250277664101898</v>
      </c>
      <c r="Q80" s="60">
        <f t="shared" si="14"/>
        <v>-10.95858779502216</v>
      </c>
      <c r="R80" s="60">
        <f t="shared" si="15"/>
        <v>-2.1285659965014294</v>
      </c>
      <c r="S80" s="60">
        <f t="shared" si="16"/>
        <v>486.3871248848728</v>
      </c>
      <c r="T80" s="60">
        <f t="shared" si="17"/>
        <v>-124.6117560269059</v>
      </c>
      <c r="U80" s="60">
        <f t="shared" si="18"/>
        <v>-94.00990281368064</v>
      </c>
      <c r="V80" s="60">
        <f t="shared" si="19"/>
        <v>-56.6357046065629</v>
      </c>
      <c r="W80" s="60">
        <f t="shared" si="20"/>
        <v>-4.08734612230743</v>
      </c>
      <c r="X80" s="60">
        <f t="shared" si="21"/>
        <v>-16.253413833760277</v>
      </c>
      <c r="Y80" s="60">
        <f t="shared" si="22"/>
        <v>-1.685424840396863</v>
      </c>
      <c r="Z80" s="60">
        <f t="shared" si="23"/>
        <v>-3.6456043424118008</v>
      </c>
      <c r="AA80" s="60">
        <f t="shared" si="24"/>
        <v>-5.010492639196607</v>
      </c>
      <c r="AB80" s="60">
        <f t="shared" si="25"/>
        <v>-7228.936992439809</v>
      </c>
    </row>
    <row r="81" spans="1:28" s="24" customFormat="1" ht="12.75">
      <c r="A81" s="21" t="s">
        <v>91</v>
      </c>
      <c r="B81" s="22">
        <f>'DATOS MENSUALES'!F762</f>
        <v>3.6444399199199995</v>
      </c>
      <c r="C81" s="22">
        <f>'DATOS MENSUALES'!F763</f>
        <v>5.673379295699999</v>
      </c>
      <c r="D81" s="22">
        <f>'DATOS MENSUALES'!F764</f>
        <v>8.945370539999999</v>
      </c>
      <c r="E81" s="22">
        <f>'DATOS MENSUALES'!F765</f>
        <v>9.229258155330001</v>
      </c>
      <c r="F81" s="22">
        <f>'DATOS MENSUALES'!F766</f>
        <v>7.41579893304</v>
      </c>
      <c r="G81" s="22">
        <f>'DATOS MENSUALES'!F767</f>
        <v>9.30464835218</v>
      </c>
      <c r="H81" s="22">
        <f>'DATOS MENSUALES'!F768</f>
        <v>9.5829931852</v>
      </c>
      <c r="I81" s="22">
        <f>'DATOS MENSUALES'!F769</f>
        <v>10.0743543472</v>
      </c>
      <c r="J81" s="22">
        <f>'DATOS MENSUALES'!F770</f>
        <v>4.23855938793</v>
      </c>
      <c r="K81" s="22">
        <f>'DATOS MENSUALES'!F771</f>
        <v>2.94557839686</v>
      </c>
      <c r="L81" s="22">
        <f>'DATOS MENSUALES'!F772</f>
        <v>2.76254405196</v>
      </c>
      <c r="M81" s="22">
        <f>'DATOS MENSUALES'!F773</f>
        <v>2.66297716653</v>
      </c>
      <c r="N81" s="22">
        <f t="shared" si="12"/>
        <v>76.47990173184999</v>
      </c>
      <c r="O81" s="23"/>
      <c r="P81" s="60">
        <f t="shared" si="13"/>
        <v>-9.86902878412226</v>
      </c>
      <c r="Q81" s="60">
        <f t="shared" si="14"/>
        <v>-25.692315483786455</v>
      </c>
      <c r="R81" s="60">
        <f t="shared" si="15"/>
        <v>-1.8863569264267575</v>
      </c>
      <c r="S81" s="60">
        <f t="shared" si="16"/>
        <v>-58.31070833715677</v>
      </c>
      <c r="T81" s="60">
        <f t="shared" si="17"/>
        <v>-119.52156009073497</v>
      </c>
      <c r="U81" s="60">
        <f t="shared" si="18"/>
        <v>-43.16282741849535</v>
      </c>
      <c r="V81" s="60">
        <f t="shared" si="19"/>
        <v>-0.6552846138786256</v>
      </c>
      <c r="W81" s="60">
        <f t="shared" si="20"/>
        <v>0.34913077937428294</v>
      </c>
      <c r="X81" s="60">
        <f t="shared" si="21"/>
        <v>-3.0369847925316504</v>
      </c>
      <c r="Y81" s="60">
        <f t="shared" si="22"/>
        <v>-1.4000070415680785</v>
      </c>
      <c r="Z81" s="60">
        <f t="shared" si="23"/>
        <v>-3.3934703853321637</v>
      </c>
      <c r="AA81" s="60">
        <f t="shared" si="24"/>
        <v>-6.649892501266582</v>
      </c>
      <c r="AB81" s="60">
        <f t="shared" si="25"/>
        <v>-15174.330272578614</v>
      </c>
    </row>
    <row r="82" spans="1:28" s="24" customFormat="1" ht="12.75">
      <c r="A82" s="21" t="s">
        <v>92</v>
      </c>
      <c r="B82" s="22">
        <f>'DATOS MENSUALES'!F774</f>
        <v>2.874067704</v>
      </c>
      <c r="C82" s="22">
        <f>'DATOS MENSUALES'!F775</f>
        <v>3.34280129904</v>
      </c>
      <c r="D82" s="22">
        <f>'DATOS MENSUALES'!F776</f>
        <v>3.44147531916</v>
      </c>
      <c r="E82" s="22">
        <f>'DATOS MENSUALES'!F777</f>
        <v>3.44016353172</v>
      </c>
      <c r="F82" s="22">
        <f>'DATOS MENSUALES'!F778</f>
        <v>3.15002174568</v>
      </c>
      <c r="G82" s="22">
        <f>'DATOS MENSUALES'!F779</f>
        <v>4.87388184117</v>
      </c>
      <c r="H82" s="22">
        <f>'DATOS MENSUALES'!F780</f>
        <v>5.640158915279999</v>
      </c>
      <c r="I82" s="22">
        <f>'DATOS MENSUALES'!F781</f>
        <v>4.21615100961</v>
      </c>
      <c r="J82" s="22">
        <f>'DATOS MENSUALES'!F782</f>
        <v>2.88522701286</v>
      </c>
      <c r="K82" s="22">
        <f>'DATOS MENSUALES'!F783</f>
        <v>2.5363738347300004</v>
      </c>
      <c r="L82" s="22">
        <f>'DATOS MENSUALES'!F784</f>
        <v>2.7384122800700004</v>
      </c>
      <c r="M82" s="22">
        <f>'DATOS MENSUALES'!F785</f>
        <v>2.94433079464</v>
      </c>
      <c r="N82" s="22">
        <f t="shared" si="12"/>
        <v>42.083065287960004</v>
      </c>
      <c r="O82" s="23"/>
      <c r="P82" s="60">
        <f t="shared" si="13"/>
        <v>-24.778586749249587</v>
      </c>
      <c r="Q82" s="60">
        <f t="shared" si="14"/>
        <v>-147.31018405158312</v>
      </c>
      <c r="R82" s="60">
        <f t="shared" si="15"/>
        <v>-306.11196643605484</v>
      </c>
      <c r="S82" s="60">
        <f t="shared" si="16"/>
        <v>-903.3536084826983</v>
      </c>
      <c r="T82" s="60">
        <f t="shared" si="17"/>
        <v>-776.5665018198497</v>
      </c>
      <c r="U82" s="60">
        <f t="shared" si="18"/>
        <v>-500.2978721305734</v>
      </c>
      <c r="V82" s="60">
        <f t="shared" si="19"/>
        <v>-111.38285488647062</v>
      </c>
      <c r="W82" s="60">
        <f t="shared" si="20"/>
        <v>-136.91396211983346</v>
      </c>
      <c r="X82" s="60">
        <f t="shared" si="21"/>
        <v>-21.986935515830055</v>
      </c>
      <c r="Y82" s="60">
        <f t="shared" si="22"/>
        <v>-3.5668172051969345</v>
      </c>
      <c r="Z82" s="60">
        <f t="shared" si="23"/>
        <v>-3.559592967944752</v>
      </c>
      <c r="AA82" s="60">
        <f t="shared" si="24"/>
        <v>-4.08938796673623</v>
      </c>
      <c r="AB82" s="60">
        <f t="shared" si="25"/>
        <v>-206992.79475601544</v>
      </c>
    </row>
    <row r="83" spans="1:28" s="24" customFormat="1" ht="12.75">
      <c r="A83" s="21" t="s">
        <v>93</v>
      </c>
      <c r="B83" s="22">
        <f>'DATOS MENSUALES'!F786</f>
        <v>3.4432096199399997</v>
      </c>
      <c r="C83" s="22">
        <f>'DATOS MENSUALES'!F787</f>
        <v>4.521177542699999</v>
      </c>
      <c r="D83" s="22">
        <f>'DATOS MENSUALES'!F788</f>
        <v>5.02416218505</v>
      </c>
      <c r="E83" s="22">
        <f>'DATOS MENSUALES'!F789</f>
        <v>5.1719302535399985</v>
      </c>
      <c r="F83" s="22">
        <f>'DATOS MENSUALES'!F790</f>
        <v>3.9294134990000003</v>
      </c>
      <c r="G83" s="22">
        <f>'DATOS MENSUALES'!F791</f>
        <v>10.468539320469999</v>
      </c>
      <c r="H83" s="22">
        <f>'DATOS MENSUALES'!F792</f>
        <v>8.86769204125</v>
      </c>
      <c r="I83" s="22">
        <f>'DATOS MENSUALES'!F793</f>
        <v>5.292275555189999</v>
      </c>
      <c r="J83" s="22">
        <f>'DATOS MENSUALES'!F794</f>
        <v>2.87463583231</v>
      </c>
      <c r="K83" s="22">
        <f>'DATOS MENSUALES'!F795</f>
        <v>2.6517331770399997</v>
      </c>
      <c r="L83" s="22">
        <f>'DATOS MENSUALES'!F796</f>
        <v>2.8066033466</v>
      </c>
      <c r="M83" s="22">
        <f>'DATOS MENSUALES'!F797</f>
        <v>3.50970651008</v>
      </c>
      <c r="N83" s="22">
        <f>SUM(B83:M83)</f>
        <v>58.56107888317</v>
      </c>
      <c r="O83" s="23"/>
      <c r="P83" s="60">
        <f aca="true" t="shared" si="26" ref="P83:AB83">(B83-B$6)^3</f>
        <v>-12.91531742381205</v>
      </c>
      <c r="Q83" s="60">
        <f t="shared" si="26"/>
        <v>-69.07065023199185</v>
      </c>
      <c r="R83" s="60">
        <f t="shared" si="26"/>
        <v>-137.13257171248074</v>
      </c>
      <c r="S83" s="60">
        <f t="shared" si="26"/>
        <v>-499.6408429164116</v>
      </c>
      <c r="T83" s="60">
        <f t="shared" si="26"/>
        <v>-595.2999422652385</v>
      </c>
      <c r="U83" s="60">
        <f t="shared" si="26"/>
        <v>-12.877464478661066</v>
      </c>
      <c r="V83" s="60">
        <f t="shared" si="26"/>
        <v>-3.9734526087596462</v>
      </c>
      <c r="W83" s="60">
        <f t="shared" si="26"/>
        <v>-67.81412990085771</v>
      </c>
      <c r="X83" s="60">
        <f t="shared" si="26"/>
        <v>-22.237248245713676</v>
      </c>
      <c r="Y83" s="60">
        <f t="shared" si="26"/>
        <v>-2.8183739096690665</v>
      </c>
      <c r="Z83" s="60">
        <f t="shared" si="26"/>
        <v>-3.10365195188492</v>
      </c>
      <c r="AA83" s="60">
        <f t="shared" si="26"/>
        <v>-1.1047469205410487</v>
      </c>
      <c r="AB83" s="60">
        <f t="shared" si="26"/>
        <v>-77723.91937506317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10846.6210862694</v>
      </c>
      <c r="Q84" s="61">
        <f t="shared" si="27"/>
        <v>211570.79212109972</v>
      </c>
      <c r="R84" s="61">
        <f t="shared" si="27"/>
        <v>200273.74071163117</v>
      </c>
      <c r="S84" s="61">
        <f t="shared" si="27"/>
        <v>208133.61612471068</v>
      </c>
      <c r="T84" s="61">
        <f t="shared" si="27"/>
        <v>204029.51198301284</v>
      </c>
      <c r="U84" s="61">
        <f t="shared" si="27"/>
        <v>143700.57407317596</v>
      </c>
      <c r="V84" s="61">
        <f t="shared" si="27"/>
        <v>16358.538632527632</v>
      </c>
      <c r="W84" s="61">
        <f t="shared" si="27"/>
        <v>66631.96211155997</v>
      </c>
      <c r="X84" s="61">
        <f t="shared" si="27"/>
        <v>2700.736397191355</v>
      </c>
      <c r="Y84" s="61">
        <f t="shared" si="27"/>
        <v>98.51494951628139</v>
      </c>
      <c r="Z84" s="61">
        <f t="shared" si="27"/>
        <v>1791.610972103199</v>
      </c>
      <c r="AA84" s="61">
        <f t="shared" si="27"/>
        <v>2893.64033996819</v>
      </c>
      <c r="AB84" s="61">
        <f t="shared" si="27"/>
        <v>13825050.34108514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434 - Arroyo de los Adjuntos desde cabecera hasta confluencia con arroyo de las Bragadas y arroyo de las Bragadas desde cabecera hasta confluencia con río Duratón.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1.5987197443</v>
      </c>
      <c r="C4" s="1">
        <f t="shared" si="0"/>
        <v>1.6334283150000004</v>
      </c>
      <c r="D4" s="1">
        <f t="shared" si="0"/>
        <v>1.7855651908699999</v>
      </c>
      <c r="E4" s="1">
        <f t="shared" si="0"/>
        <v>1.1890274303999997</v>
      </c>
      <c r="F4" s="1">
        <f t="shared" si="0"/>
        <v>1.56080078125</v>
      </c>
      <c r="G4" s="1">
        <f t="shared" si="0"/>
        <v>1.80114481754</v>
      </c>
      <c r="H4" s="1">
        <f t="shared" si="0"/>
        <v>2.83041129664</v>
      </c>
      <c r="I4" s="1">
        <f t="shared" si="0"/>
        <v>2.27579852772</v>
      </c>
      <c r="J4" s="1">
        <f t="shared" si="0"/>
        <v>1.8589870407900002</v>
      </c>
      <c r="K4" s="1">
        <f t="shared" si="0"/>
        <v>1.6339650162000003</v>
      </c>
      <c r="L4" s="1">
        <f t="shared" si="0"/>
        <v>1.64384193105</v>
      </c>
      <c r="M4" s="1">
        <f t="shared" si="0"/>
        <v>1.53258835884</v>
      </c>
      <c r="N4" s="1">
        <f>MIN(N18:N43)</f>
        <v>24.30048858087</v>
      </c>
    </row>
    <row r="5" spans="1:14" ht="12.75">
      <c r="A5" s="13" t="s">
        <v>94</v>
      </c>
      <c r="B5" s="1">
        <f aca="true" t="shared" si="1" ref="B5:M5">MAX(B18:B43)</f>
        <v>9.061794432600001</v>
      </c>
      <c r="C5" s="1">
        <f t="shared" si="1"/>
        <v>12.80111214684</v>
      </c>
      <c r="D5" s="1">
        <f t="shared" si="1"/>
        <v>50.61901259304</v>
      </c>
      <c r="E5" s="1">
        <f t="shared" si="1"/>
        <v>28.816959854200004</v>
      </c>
      <c r="F5" s="1">
        <f t="shared" si="1"/>
        <v>15.149674186589998</v>
      </c>
      <c r="G5" s="1">
        <f t="shared" si="1"/>
        <v>32.5069857126</v>
      </c>
      <c r="H5" s="1">
        <f t="shared" si="1"/>
        <v>21.172015257119995</v>
      </c>
      <c r="I5" s="1">
        <f t="shared" si="1"/>
        <v>21.35349117902</v>
      </c>
      <c r="J5" s="1">
        <f t="shared" si="1"/>
        <v>14.069677441710002</v>
      </c>
      <c r="K5" s="1">
        <f t="shared" si="1"/>
        <v>6.65593900608</v>
      </c>
      <c r="L5" s="1">
        <f t="shared" si="1"/>
        <v>7.5988579734599995</v>
      </c>
      <c r="M5" s="1">
        <f t="shared" si="1"/>
        <v>9.00585365655</v>
      </c>
      <c r="N5" s="1">
        <f>MAX(N18:N43)</f>
        <v>131.60143562301</v>
      </c>
    </row>
    <row r="6" spans="1:14" ht="12.75">
      <c r="A6" s="13" t="s">
        <v>16</v>
      </c>
      <c r="B6" s="1">
        <f aca="true" t="shared" si="2" ref="B6:M6">AVERAGE(B18:B43)</f>
        <v>3.5796024298326925</v>
      </c>
      <c r="C6" s="1">
        <f t="shared" si="2"/>
        <v>4.872500077283462</v>
      </c>
      <c r="D6" s="1">
        <f t="shared" si="2"/>
        <v>8.167393418481923</v>
      </c>
      <c r="E6" s="1">
        <f t="shared" si="2"/>
        <v>9.545644955389232</v>
      </c>
      <c r="F6" s="1">
        <f t="shared" si="2"/>
        <v>7.080534135097308</v>
      </c>
      <c r="G6" s="1">
        <f t="shared" si="2"/>
        <v>7.9625805804576935</v>
      </c>
      <c r="H6" s="1">
        <f t="shared" si="2"/>
        <v>9.005733438535769</v>
      </c>
      <c r="I6" s="1">
        <f t="shared" si="2"/>
        <v>8.441971816467694</v>
      </c>
      <c r="J6" s="1">
        <f t="shared" si="2"/>
        <v>4.809170874616539</v>
      </c>
      <c r="K6" s="1">
        <f t="shared" si="2"/>
        <v>3.4600175630403855</v>
      </c>
      <c r="L6" s="1">
        <f t="shared" si="2"/>
        <v>3.185194299341539</v>
      </c>
      <c r="M6" s="1">
        <f t="shared" si="2"/>
        <v>3.5986312175707686</v>
      </c>
      <c r="N6" s="1">
        <f>SUM(B6:M6)</f>
        <v>73.70897480611502</v>
      </c>
    </row>
    <row r="7" spans="1:14" ht="12.75">
      <c r="A7" s="13" t="s">
        <v>17</v>
      </c>
      <c r="B7" s="1">
        <f aca="true" t="shared" si="3" ref="B7:N7">PERCENTILE(B18:B43,0.1)</f>
        <v>1.8232859332399998</v>
      </c>
      <c r="C7" s="1">
        <f t="shared" si="3"/>
        <v>2.1270815659949998</v>
      </c>
      <c r="D7" s="1">
        <f t="shared" si="3"/>
        <v>2.701864462595</v>
      </c>
      <c r="E7" s="1">
        <f t="shared" si="3"/>
        <v>2.82183355869</v>
      </c>
      <c r="F7" s="1">
        <f t="shared" si="3"/>
        <v>2.87155197584</v>
      </c>
      <c r="G7" s="1">
        <f t="shared" si="3"/>
        <v>3.2199375981599996</v>
      </c>
      <c r="H7" s="1">
        <f t="shared" si="3"/>
        <v>3.5405480429100002</v>
      </c>
      <c r="I7" s="1">
        <f t="shared" si="3"/>
        <v>3.347099362585</v>
      </c>
      <c r="J7" s="1">
        <f t="shared" si="3"/>
        <v>2.8209729503150003</v>
      </c>
      <c r="K7" s="1">
        <f t="shared" si="3"/>
        <v>2.24420319766</v>
      </c>
      <c r="L7" s="1">
        <f t="shared" si="3"/>
        <v>2.1418686266</v>
      </c>
      <c r="M7" s="1">
        <f t="shared" si="3"/>
        <v>1.77217211024</v>
      </c>
      <c r="N7" s="1">
        <f t="shared" si="3"/>
        <v>42.750066358835</v>
      </c>
    </row>
    <row r="8" spans="1:14" ht="12.75">
      <c r="A8" s="13" t="s">
        <v>18</v>
      </c>
      <c r="B8" s="1">
        <f aca="true" t="shared" si="4" ref="B8:N8">PERCENTILE(B18:B43,0.25)</f>
        <v>2.3571338689875</v>
      </c>
      <c r="C8" s="1">
        <f t="shared" si="4"/>
        <v>3.1903852385475</v>
      </c>
      <c r="D8" s="1">
        <f t="shared" si="4"/>
        <v>4.2851342645549995</v>
      </c>
      <c r="E8" s="1">
        <f t="shared" si="4"/>
        <v>4.426584850935001</v>
      </c>
      <c r="F8" s="1">
        <f t="shared" si="4"/>
        <v>4.09212873335</v>
      </c>
      <c r="G8" s="1">
        <f t="shared" si="4"/>
        <v>4.335784462185</v>
      </c>
      <c r="H8" s="1">
        <f t="shared" si="4"/>
        <v>5.7038314157475</v>
      </c>
      <c r="I8" s="1">
        <f t="shared" si="4"/>
        <v>4.9426004225475</v>
      </c>
      <c r="J8" s="1">
        <f t="shared" si="4"/>
        <v>3.1947317192800004</v>
      </c>
      <c r="K8" s="1">
        <f t="shared" si="4"/>
        <v>2.5558358139425</v>
      </c>
      <c r="L8" s="1">
        <f t="shared" si="4"/>
        <v>2.387566164345</v>
      </c>
      <c r="M8" s="1">
        <f t="shared" si="4"/>
        <v>2.209636077825</v>
      </c>
      <c r="N8" s="1">
        <f t="shared" si="4"/>
        <v>51.731741606225</v>
      </c>
    </row>
    <row r="9" spans="1:14" ht="12.75">
      <c r="A9" s="13" t="s">
        <v>19</v>
      </c>
      <c r="B9" s="1">
        <f aca="true" t="shared" si="5" ref="B9:N9">PERCENTILE(B18:B43,0.5)</f>
        <v>3.4308761733399997</v>
      </c>
      <c r="C9" s="1">
        <f t="shared" si="5"/>
        <v>4.186018588365</v>
      </c>
      <c r="D9" s="1">
        <f t="shared" si="5"/>
        <v>5.36655004299</v>
      </c>
      <c r="E9" s="1">
        <f t="shared" si="5"/>
        <v>6.42856212805</v>
      </c>
      <c r="F9" s="1">
        <f t="shared" si="5"/>
        <v>6.629742479139999</v>
      </c>
      <c r="G9" s="1">
        <f t="shared" si="5"/>
        <v>6.492455931395</v>
      </c>
      <c r="H9" s="1">
        <f t="shared" si="5"/>
        <v>8.212297690915001</v>
      </c>
      <c r="I9" s="1">
        <f t="shared" si="5"/>
        <v>7.09757772201</v>
      </c>
      <c r="J9" s="1">
        <f t="shared" si="5"/>
        <v>4.19947625008</v>
      </c>
      <c r="K9" s="1">
        <f t="shared" si="5"/>
        <v>2.9363599670699996</v>
      </c>
      <c r="L9" s="1">
        <f t="shared" si="5"/>
        <v>2.732616646675</v>
      </c>
      <c r="M9" s="1">
        <f t="shared" si="5"/>
        <v>2.888314464395</v>
      </c>
      <c r="N9" s="1">
        <f t="shared" si="5"/>
        <v>73.85034295138499</v>
      </c>
    </row>
    <row r="10" spans="1:14" ht="12.75">
      <c r="A10" s="13" t="s">
        <v>20</v>
      </c>
      <c r="B10" s="1">
        <f aca="true" t="shared" si="6" ref="B10:N10">PERCENTILE(B18:B43,0.75)</f>
        <v>4.3607936436825</v>
      </c>
      <c r="C10" s="1">
        <f t="shared" si="6"/>
        <v>5.810587227765001</v>
      </c>
      <c r="D10" s="1">
        <f t="shared" si="6"/>
        <v>9.28619300724</v>
      </c>
      <c r="E10" s="1">
        <f t="shared" si="6"/>
        <v>11.3211709086875</v>
      </c>
      <c r="F10" s="1">
        <f t="shared" si="6"/>
        <v>8.79494954745</v>
      </c>
      <c r="G10" s="1">
        <f t="shared" si="6"/>
        <v>9.7978853782325</v>
      </c>
      <c r="H10" s="1">
        <f t="shared" si="6"/>
        <v>12.379575002507499</v>
      </c>
      <c r="I10" s="1">
        <f t="shared" si="6"/>
        <v>10.6817290212</v>
      </c>
      <c r="J10" s="1">
        <f t="shared" si="6"/>
        <v>5.754915964005</v>
      </c>
      <c r="K10" s="1">
        <f t="shared" si="6"/>
        <v>4.09134776455</v>
      </c>
      <c r="L10" s="1">
        <f t="shared" si="6"/>
        <v>3.6467788167</v>
      </c>
      <c r="M10" s="1">
        <f t="shared" si="6"/>
        <v>4.1939266454175</v>
      </c>
      <c r="N10" s="1">
        <f t="shared" si="6"/>
        <v>88.2988904848275</v>
      </c>
    </row>
    <row r="11" spans="1:14" ht="12.75">
      <c r="A11" s="13" t="s">
        <v>21</v>
      </c>
      <c r="B11" s="1">
        <f aca="true" t="shared" si="7" ref="B11:N11">PERCENTILE(B18:B43,0.9)</f>
        <v>5.58826871657</v>
      </c>
      <c r="C11" s="1">
        <f t="shared" si="7"/>
        <v>8.093721707275</v>
      </c>
      <c r="D11" s="1">
        <f t="shared" si="7"/>
        <v>11.901577204055</v>
      </c>
      <c r="E11" s="1">
        <f t="shared" si="7"/>
        <v>20.873855007875</v>
      </c>
      <c r="F11" s="1">
        <f t="shared" si="7"/>
        <v>12.086115996744997</v>
      </c>
      <c r="G11" s="1">
        <f t="shared" si="7"/>
        <v>11.887225431769998</v>
      </c>
      <c r="H11" s="1">
        <f t="shared" si="7"/>
        <v>13.637977927124998</v>
      </c>
      <c r="I11" s="1">
        <f t="shared" si="7"/>
        <v>14.62055691442</v>
      </c>
      <c r="J11" s="1">
        <f t="shared" si="7"/>
        <v>7.272119027955</v>
      </c>
      <c r="K11" s="1">
        <f t="shared" si="7"/>
        <v>5.2870665755449995</v>
      </c>
      <c r="L11" s="1">
        <f t="shared" si="7"/>
        <v>5.096314948014999</v>
      </c>
      <c r="M11" s="1">
        <f t="shared" si="7"/>
        <v>6.8106058867599994</v>
      </c>
      <c r="N11" s="1">
        <f t="shared" si="7"/>
        <v>112.85207299264499</v>
      </c>
    </row>
    <row r="12" spans="1:14" ht="12.75">
      <c r="A12" s="13" t="s">
        <v>25</v>
      </c>
      <c r="B12" s="1">
        <f aca="true" t="shared" si="8" ref="B12:N12">STDEV(B18:B43)</f>
        <v>1.7090224699076744</v>
      </c>
      <c r="C12" s="1">
        <f t="shared" si="8"/>
        <v>2.7614444312918374</v>
      </c>
      <c r="D12" s="1">
        <f t="shared" si="8"/>
        <v>9.260766208592395</v>
      </c>
      <c r="E12" s="1">
        <f t="shared" si="8"/>
        <v>7.708662906172811</v>
      </c>
      <c r="F12" s="1">
        <f t="shared" si="8"/>
        <v>3.7845907784399087</v>
      </c>
      <c r="G12" s="1">
        <f t="shared" si="8"/>
        <v>6.164856437999677</v>
      </c>
      <c r="H12" s="1">
        <f t="shared" si="8"/>
        <v>4.803011486000051</v>
      </c>
      <c r="I12" s="1">
        <f t="shared" si="8"/>
        <v>4.928456733459968</v>
      </c>
      <c r="J12" s="1">
        <f t="shared" si="8"/>
        <v>2.482797448881864</v>
      </c>
      <c r="K12" s="1">
        <f t="shared" si="8"/>
        <v>1.3688424597589515</v>
      </c>
      <c r="L12" s="1">
        <f t="shared" si="8"/>
        <v>1.3814768183419222</v>
      </c>
      <c r="M12" s="1">
        <f t="shared" si="8"/>
        <v>2.043515389621285</v>
      </c>
      <c r="N12" s="1">
        <f t="shared" si="8"/>
        <v>27.063359707417863</v>
      </c>
    </row>
    <row r="13" spans="1:14" ht="12.75">
      <c r="A13" s="13" t="s">
        <v>127</v>
      </c>
      <c r="B13" s="1">
        <f aca="true" t="shared" si="9" ref="B13:L13">ROUND(B12/B6,2)</f>
        <v>0.48</v>
      </c>
      <c r="C13" s="1">
        <f t="shared" si="9"/>
        <v>0.57</v>
      </c>
      <c r="D13" s="1">
        <f t="shared" si="9"/>
        <v>1.13</v>
      </c>
      <c r="E13" s="1">
        <f t="shared" si="9"/>
        <v>0.81</v>
      </c>
      <c r="F13" s="1">
        <f t="shared" si="9"/>
        <v>0.53</v>
      </c>
      <c r="G13" s="1">
        <f t="shared" si="9"/>
        <v>0.77</v>
      </c>
      <c r="H13" s="1">
        <f t="shared" si="9"/>
        <v>0.53</v>
      </c>
      <c r="I13" s="1">
        <f t="shared" si="9"/>
        <v>0.58</v>
      </c>
      <c r="J13" s="1">
        <f t="shared" si="9"/>
        <v>0.52</v>
      </c>
      <c r="K13" s="1">
        <f t="shared" si="9"/>
        <v>0.4</v>
      </c>
      <c r="L13" s="1">
        <f t="shared" si="9"/>
        <v>0.43</v>
      </c>
      <c r="M13" s="1">
        <f>ROUND(M12/M6,2)</f>
        <v>0.57</v>
      </c>
      <c r="N13" s="1">
        <f>ROUND(N12/N6,2)</f>
        <v>0.37</v>
      </c>
    </row>
    <row r="14" spans="1:14" ht="12.75">
      <c r="A14" s="13" t="s">
        <v>126</v>
      </c>
      <c r="B14" s="53">
        <f>26*P44/(25*24*B12^3)</f>
        <v>1.4524631177326115</v>
      </c>
      <c r="C14" s="53">
        <f aca="true" t="shared" si="10" ref="C14:N14">26*Q44/(25*24*C12^3)</f>
        <v>1.3834314724325845</v>
      </c>
      <c r="D14" s="53">
        <f t="shared" si="10"/>
        <v>4.118471989866822</v>
      </c>
      <c r="E14" s="53">
        <f t="shared" si="10"/>
        <v>1.3475500258072992</v>
      </c>
      <c r="F14" s="53">
        <f t="shared" si="10"/>
        <v>0.6782247461416883</v>
      </c>
      <c r="G14" s="53">
        <f t="shared" si="10"/>
        <v>2.7326673159922654</v>
      </c>
      <c r="H14" s="53">
        <f t="shared" si="10"/>
        <v>0.8366347477641105</v>
      </c>
      <c r="I14" s="53">
        <f t="shared" si="10"/>
        <v>1.128626778968176</v>
      </c>
      <c r="J14" s="53">
        <f t="shared" si="10"/>
        <v>2.212704019680768</v>
      </c>
      <c r="K14" s="53">
        <f t="shared" si="10"/>
        <v>1.0299744029229427</v>
      </c>
      <c r="L14" s="53">
        <f t="shared" si="10"/>
        <v>1.7096129864334928</v>
      </c>
      <c r="M14" s="53">
        <f t="shared" si="10"/>
        <v>1.4265969961584866</v>
      </c>
      <c r="N14" s="53">
        <f t="shared" si="10"/>
        <v>0.31895156786251655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-0.08454336172387777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9.061794432600001</v>
      </c>
      <c r="C18" s="1">
        <f>'DATOS MENSUALES'!F487</f>
        <v>8.36691022124</v>
      </c>
      <c r="D18" s="1">
        <f>'DATOS MENSUALES'!F488</f>
        <v>5.7089379009300005</v>
      </c>
      <c r="E18" s="1">
        <f>'DATOS MENSUALES'!F489</f>
        <v>6.030992439680001</v>
      </c>
      <c r="F18" s="1">
        <f>'DATOS MENSUALES'!F490</f>
        <v>4.5802744364</v>
      </c>
      <c r="G18" s="1">
        <f>'DATOS MENSUALES'!F491</f>
        <v>8.57019931985</v>
      </c>
      <c r="H18" s="1">
        <f>'DATOS MENSUALES'!F492</f>
        <v>12.986153702760001</v>
      </c>
      <c r="I18" s="1">
        <f>'DATOS MENSUALES'!F493</f>
        <v>15.297008499499999</v>
      </c>
      <c r="J18" s="1">
        <f>'DATOS MENSUALES'!F494</f>
        <v>6.659401257929999</v>
      </c>
      <c r="K18" s="1">
        <f>'DATOS MENSUALES'!F495</f>
        <v>4.1021278277</v>
      </c>
      <c r="L18" s="1">
        <f>'DATOS MENSUALES'!F496</f>
        <v>3.8025798068</v>
      </c>
      <c r="M18" s="1">
        <f>'DATOS MENSUALES'!F497</f>
        <v>6.6149652013599995</v>
      </c>
      <c r="N18" s="1">
        <f aca="true" t="shared" si="11" ref="N18:N41">SUM(B18:M18)</f>
        <v>91.78134504674999</v>
      </c>
      <c r="O18" s="10"/>
      <c r="P18" s="60">
        <f>(B18-B$6)^3</f>
        <v>164.76415116240605</v>
      </c>
      <c r="Q18" s="60">
        <f aca="true" t="shared" si="12" ref="Q18:AB18">(C18-C$6)^3</f>
        <v>42.669900703890534</v>
      </c>
      <c r="R18" s="60">
        <f t="shared" si="12"/>
        <v>-14.858913830811522</v>
      </c>
      <c r="S18" s="60">
        <f t="shared" si="12"/>
        <v>-43.41573740842831</v>
      </c>
      <c r="T18" s="60">
        <f t="shared" si="12"/>
        <v>-15.629869856417637</v>
      </c>
      <c r="U18" s="60">
        <f t="shared" si="12"/>
        <v>0.22433316211673573</v>
      </c>
      <c r="V18" s="60">
        <f t="shared" si="12"/>
        <v>63.06476556919371</v>
      </c>
      <c r="W18" s="60">
        <f t="shared" si="12"/>
        <v>322.12864772253755</v>
      </c>
      <c r="X18" s="60">
        <f t="shared" si="12"/>
        <v>6.333990755257592</v>
      </c>
      <c r="Y18" s="60">
        <f t="shared" si="12"/>
        <v>0.26474565278771356</v>
      </c>
      <c r="Z18" s="60">
        <f t="shared" si="12"/>
        <v>0.23532566349207135</v>
      </c>
      <c r="AA18" s="60">
        <f t="shared" si="12"/>
        <v>27.44342311143805</v>
      </c>
      <c r="AB18" s="60">
        <f t="shared" si="12"/>
        <v>5902.627075326226</v>
      </c>
    </row>
    <row r="19" spans="1:28" ht="12.75">
      <c r="A19" s="12" t="s">
        <v>69</v>
      </c>
      <c r="B19" s="1">
        <f>'DATOS MENSUALES'!F498</f>
        <v>4.82213880666</v>
      </c>
      <c r="C19" s="1">
        <f>'DATOS MENSUALES'!F499</f>
        <v>4.563942924189999</v>
      </c>
      <c r="D19" s="1">
        <f>'DATOS MENSUALES'!F500</f>
        <v>8.19388882573</v>
      </c>
      <c r="E19" s="1">
        <f>'DATOS MENSUALES'!F501</f>
        <v>7.41323681007</v>
      </c>
      <c r="F19" s="1">
        <f>'DATOS MENSUALES'!F502</f>
        <v>5.77060452227</v>
      </c>
      <c r="G19" s="1">
        <f>'DATOS MENSUALES'!F503</f>
        <v>7.552558351120001</v>
      </c>
      <c r="H19" s="1">
        <f>'DATOS MENSUALES'!F504</f>
        <v>7.55690334058</v>
      </c>
      <c r="I19" s="1">
        <f>'DATOS MENSUALES'!F505</f>
        <v>6.74187332364</v>
      </c>
      <c r="J19" s="1">
        <f>'DATOS MENSUALES'!F506</f>
        <v>7.35652472627</v>
      </c>
      <c r="K19" s="1">
        <f>'DATOS MENSUALES'!F507</f>
        <v>6.65593900608</v>
      </c>
      <c r="L19" s="1">
        <f>'DATOS MENSUALES'!F508</f>
        <v>7.5988579734599995</v>
      </c>
      <c r="M19" s="1">
        <f>'DATOS MENSUALES'!F509</f>
        <v>9.00585365655</v>
      </c>
      <c r="N19" s="1">
        <f t="shared" si="11"/>
        <v>83.23232226662</v>
      </c>
      <c r="O19" s="10"/>
      <c r="P19" s="60">
        <f aca="true" t="shared" si="13" ref="P19:P43">(B19-B$6)^3</f>
        <v>1.9183477468776076</v>
      </c>
      <c r="Q19" s="60">
        <f aca="true" t="shared" si="14" ref="Q19:Q43">(C19-C$6)^3</f>
        <v>-0.029376960313808247</v>
      </c>
      <c r="R19" s="60">
        <f aca="true" t="shared" si="15" ref="R19:R43">(D19-D$6)^3</f>
        <v>1.8599950896709883E-05</v>
      </c>
      <c r="S19" s="60">
        <f aca="true" t="shared" si="16" ref="S19:S43">(E19-E$6)^3</f>
        <v>-9.696410614118886</v>
      </c>
      <c r="T19" s="60">
        <f aca="true" t="shared" si="17" ref="T19:T43">(F19-F$6)^3</f>
        <v>-2.24772864518909</v>
      </c>
      <c r="U19" s="60">
        <f aca="true" t="shared" si="18" ref="U19:U43">(G19-G$6)^3</f>
        <v>-0.06893221086280575</v>
      </c>
      <c r="V19" s="60">
        <f aca="true" t="shared" si="19" ref="V19:V43">(H19-H$6)^3</f>
        <v>-3.0412517949727516</v>
      </c>
      <c r="W19" s="60">
        <f aca="true" t="shared" si="20" ref="W19:W43">(I19-I$6)^3</f>
        <v>-4.9138539822913305</v>
      </c>
      <c r="X19" s="60">
        <f aca="true" t="shared" si="21" ref="X19:X43">(J19-J$6)^3</f>
        <v>16.52980880867449</v>
      </c>
      <c r="Y19" s="60">
        <f aca="true" t="shared" si="22" ref="Y19:Y43">(K19-K$6)^3</f>
        <v>32.642866354749714</v>
      </c>
      <c r="Z19" s="60">
        <f aca="true" t="shared" si="23" ref="Z19:Z43">(L19-L$6)^3</f>
        <v>85.98005313082683</v>
      </c>
      <c r="AA19" s="60">
        <f aca="true" t="shared" si="24" ref="AA19:AA43">(M19-M$6)^3</f>
        <v>158.09666438937367</v>
      </c>
      <c r="AB19" s="60">
        <f aca="true" t="shared" si="25" ref="AB19:AB43">(N19-N$6)^3</f>
        <v>863.7118731200081</v>
      </c>
    </row>
    <row r="20" spans="1:28" ht="12.75">
      <c r="A20" s="12" t="s">
        <v>70</v>
      </c>
      <c r="B20" s="1">
        <f>'DATOS MENSUALES'!F510</f>
        <v>4.4639303072</v>
      </c>
      <c r="C20" s="1">
        <f>'DATOS MENSUALES'!F511</f>
        <v>7.82053319331</v>
      </c>
      <c r="D20" s="1">
        <f>'DATOS MENSUALES'!F512</f>
        <v>9.53632616092</v>
      </c>
      <c r="E20" s="1">
        <f>'DATOS MENSUALES'!F513</f>
        <v>8.076307694399999</v>
      </c>
      <c r="F20" s="1">
        <f>'DATOS MENSUALES'!F514</f>
        <v>4.7677129968</v>
      </c>
      <c r="G20" s="1">
        <f>'DATOS MENSUALES'!F515</f>
        <v>5.84167730323</v>
      </c>
      <c r="H20" s="1">
        <f>'DATOS MENSUALES'!F516</f>
        <v>9.30997853841</v>
      </c>
      <c r="I20" s="1">
        <f>'DATOS MENSUALES'!F517</f>
        <v>13.94410532934</v>
      </c>
      <c r="J20" s="1">
        <f>'DATOS MENSUALES'!F518</f>
        <v>6.80050335413</v>
      </c>
      <c r="K20" s="1">
        <f>'DATOS MENSUALES'!F519</f>
        <v>5.058298451820001</v>
      </c>
      <c r="L20" s="1">
        <f>'DATOS MENSUALES'!F520</f>
        <v>4.11619047498</v>
      </c>
      <c r="M20" s="1">
        <f>'DATOS MENSUALES'!F521</f>
        <v>4.716774708659999</v>
      </c>
      <c r="N20" s="1">
        <f t="shared" si="11"/>
        <v>84.4523385132</v>
      </c>
      <c r="O20" s="10"/>
      <c r="P20" s="60">
        <f t="shared" si="13"/>
        <v>0.6915760543425504</v>
      </c>
      <c r="Q20" s="60">
        <f t="shared" si="14"/>
        <v>25.621058806451895</v>
      </c>
      <c r="R20" s="60">
        <f t="shared" si="15"/>
        <v>2.5653482730795005</v>
      </c>
      <c r="S20" s="60">
        <f t="shared" si="16"/>
        <v>-3.172228598497226</v>
      </c>
      <c r="T20" s="60">
        <f t="shared" si="17"/>
        <v>-12.37160780528928</v>
      </c>
      <c r="U20" s="60">
        <f t="shared" si="18"/>
        <v>-9.54031225743944</v>
      </c>
      <c r="V20" s="60">
        <f t="shared" si="19"/>
        <v>0.02816247225209593</v>
      </c>
      <c r="W20" s="60">
        <f t="shared" si="20"/>
        <v>166.5686914088466</v>
      </c>
      <c r="X20" s="60">
        <f t="shared" si="21"/>
        <v>7.896439858474461</v>
      </c>
      <c r="Y20" s="60">
        <f t="shared" si="22"/>
        <v>4.082811406395144</v>
      </c>
      <c r="Z20" s="60">
        <f t="shared" si="23"/>
        <v>0.8069445466185529</v>
      </c>
      <c r="AA20" s="60">
        <f t="shared" si="24"/>
        <v>1.39795315992943</v>
      </c>
      <c r="AB20" s="60">
        <f t="shared" si="25"/>
        <v>1239.9975752101323</v>
      </c>
    </row>
    <row r="21" spans="1:28" ht="12.75">
      <c r="A21" s="12" t="s">
        <v>71</v>
      </c>
      <c r="B21" s="1">
        <f>'DATOS MENSUALES'!F522</f>
        <v>6.2485067822400016</v>
      </c>
      <c r="C21" s="1">
        <f>'DATOS MENSUALES'!F523</f>
        <v>5.1886143244000005</v>
      </c>
      <c r="D21" s="1">
        <f>'DATOS MENSUALES'!F524</f>
        <v>4.912682310119999</v>
      </c>
      <c r="E21" s="1">
        <f>'DATOS MENSUALES'!F525</f>
        <v>8.91890360595</v>
      </c>
      <c r="F21" s="1">
        <f>'DATOS MENSUALES'!F526</f>
        <v>7.9643967186</v>
      </c>
      <c r="G21" s="1">
        <f>'DATOS MENSUALES'!F527</f>
        <v>11.766568368099998</v>
      </c>
      <c r="H21" s="1">
        <f>'DATOS MENSUALES'!F528</f>
        <v>19.130002745880002</v>
      </c>
      <c r="I21" s="1">
        <f>'DATOS MENSUALES'!F529</f>
        <v>21.35349117902</v>
      </c>
      <c r="J21" s="1">
        <f>'DATOS MENSUALES'!F530</f>
        <v>14.069677441710002</v>
      </c>
      <c r="K21" s="1">
        <f>'DATOS MENSUALES'!F531</f>
        <v>4.846892085</v>
      </c>
      <c r="L21" s="1">
        <f>'DATOS MENSUALES'!F532</f>
        <v>4.36137343929</v>
      </c>
      <c r="M21" s="1">
        <f>'DATOS MENSUALES'!F533</f>
        <v>3.8867087548800003</v>
      </c>
      <c r="N21" s="1">
        <f t="shared" si="11"/>
        <v>112.64781775519002</v>
      </c>
      <c r="O21" s="10"/>
      <c r="P21" s="60">
        <f t="shared" si="13"/>
        <v>19.010740327867747</v>
      </c>
      <c r="Q21" s="60">
        <f t="shared" si="14"/>
        <v>0.03158873315537707</v>
      </c>
      <c r="R21" s="60">
        <f t="shared" si="15"/>
        <v>-34.477624747563844</v>
      </c>
      <c r="S21" s="60">
        <f t="shared" si="16"/>
        <v>-0.24618695971289578</v>
      </c>
      <c r="T21" s="60">
        <f t="shared" si="17"/>
        <v>0.6904849992369394</v>
      </c>
      <c r="U21" s="60">
        <f t="shared" si="18"/>
        <v>55.044932312013415</v>
      </c>
      <c r="V21" s="60">
        <f t="shared" si="19"/>
        <v>1037.7459970993132</v>
      </c>
      <c r="W21" s="60">
        <f t="shared" si="20"/>
        <v>2152.4449482196746</v>
      </c>
      <c r="X21" s="60">
        <f t="shared" si="21"/>
        <v>794.1530938662722</v>
      </c>
      <c r="Y21" s="60">
        <f t="shared" si="22"/>
        <v>2.6675434962190603</v>
      </c>
      <c r="Z21" s="60">
        <f t="shared" si="23"/>
        <v>1.6271231279713132</v>
      </c>
      <c r="AA21" s="60">
        <f t="shared" si="24"/>
        <v>0.023907170958594553</v>
      </c>
      <c r="AB21" s="60">
        <f t="shared" si="25"/>
        <v>59040.377749521234</v>
      </c>
    </row>
    <row r="22" spans="1:28" ht="12.75">
      <c r="A22" s="12" t="s">
        <v>72</v>
      </c>
      <c r="B22" s="1">
        <f>'DATOS MENSUALES'!F534</f>
        <v>5.855521854000001</v>
      </c>
      <c r="C22" s="1">
        <f>'DATOS MENSUALES'!F535</f>
        <v>12.80111214684</v>
      </c>
      <c r="D22" s="1">
        <f>'DATOS MENSUALES'!F536</f>
        <v>12.69147663476</v>
      </c>
      <c r="E22" s="1">
        <f>'DATOS MENSUALES'!F537</f>
        <v>14.188364304399999</v>
      </c>
      <c r="F22" s="1">
        <f>'DATOS MENSUALES'!F538</f>
        <v>15.149674186589998</v>
      </c>
      <c r="G22" s="1">
        <f>'DATOS MENSUALES'!F539</f>
        <v>12.00788249544</v>
      </c>
      <c r="H22" s="1">
        <f>'DATOS MENSUALES'!F540</f>
        <v>12.84794036365</v>
      </c>
      <c r="I22" s="1">
        <f>'DATOS MENSUALES'!F541</f>
        <v>7.08158958066</v>
      </c>
      <c r="J22" s="1">
        <f>'DATOS MENSUALES'!F542</f>
        <v>3.5485830477000007</v>
      </c>
      <c r="K22" s="1">
        <f>'DATOS MENSUALES'!F543</f>
        <v>5.42636730028</v>
      </c>
      <c r="L22" s="1">
        <f>'DATOS MENSUALES'!F544</f>
        <v>5.6351874603</v>
      </c>
      <c r="M22" s="1">
        <f>'DATOS MENSUALES'!F545</f>
        <v>8.16065291608</v>
      </c>
      <c r="N22" s="1">
        <f t="shared" si="11"/>
        <v>115.3943522907</v>
      </c>
      <c r="O22" s="10"/>
      <c r="P22" s="60">
        <f t="shared" si="13"/>
        <v>11.78882842934596</v>
      </c>
      <c r="Q22" s="60">
        <f t="shared" si="14"/>
        <v>498.41546322378235</v>
      </c>
      <c r="R22" s="60">
        <f t="shared" si="15"/>
        <v>92.5958993748251</v>
      </c>
      <c r="S22" s="60">
        <f t="shared" si="16"/>
        <v>100.07308644593367</v>
      </c>
      <c r="T22" s="60">
        <f t="shared" si="17"/>
        <v>525.3899487213048</v>
      </c>
      <c r="U22" s="60">
        <f t="shared" si="18"/>
        <v>66.19921205263016</v>
      </c>
      <c r="V22" s="60">
        <f t="shared" si="19"/>
        <v>56.72078742401476</v>
      </c>
      <c r="W22" s="60">
        <f t="shared" si="20"/>
        <v>-2.5175775462107652</v>
      </c>
      <c r="X22" s="60">
        <f t="shared" si="21"/>
        <v>-2.0031770083842364</v>
      </c>
      <c r="Y22" s="60">
        <f t="shared" si="22"/>
        <v>7.60295278443371</v>
      </c>
      <c r="Z22" s="60">
        <f t="shared" si="23"/>
        <v>14.706001846303263</v>
      </c>
      <c r="AA22" s="60">
        <f t="shared" si="24"/>
        <v>94.9449870924112</v>
      </c>
      <c r="AB22" s="60">
        <f t="shared" si="25"/>
        <v>72435.45890800978</v>
      </c>
    </row>
    <row r="23" spans="1:28" ht="12.75">
      <c r="A23" s="12" t="s">
        <v>73</v>
      </c>
      <c r="B23" s="1">
        <f>'DATOS MENSUALES'!F546</f>
        <v>5.321015579139999</v>
      </c>
      <c r="C23" s="1">
        <f>'DATOS MENSUALES'!F547</f>
        <v>3.13957988505</v>
      </c>
      <c r="D23" s="1">
        <f>'DATOS MENSUALES'!F548</f>
        <v>4.7252854047</v>
      </c>
      <c r="E23" s="1">
        <f>'DATOS MENSUALES'!F549</f>
        <v>6.826131816419999</v>
      </c>
      <c r="F23" s="1">
        <f>'DATOS MENSUALES'!F550</f>
        <v>11.78952290604</v>
      </c>
      <c r="G23" s="1">
        <f>'DATOS MENSUALES'!F551</f>
        <v>10.949493971279999</v>
      </c>
      <c r="H23" s="1">
        <f>'DATOS MENSUALES'!F552</f>
        <v>13.2247168405</v>
      </c>
      <c r="I23" s="1">
        <f>'DATOS MENSUALES'!F553</f>
        <v>12.2111243682</v>
      </c>
      <c r="J23" s="1">
        <f>'DATOS MENSUALES'!F554</f>
        <v>4.1603931122299995</v>
      </c>
      <c r="K23" s="1">
        <f>'DATOS MENSUALES'!F555</f>
        <v>5.147765850809999</v>
      </c>
      <c r="L23" s="1">
        <f>'DATOS MENSUALES'!F556</f>
        <v>5.079798168839999</v>
      </c>
      <c r="M23" s="1">
        <f>'DATOS MENSUALES'!F557</f>
        <v>7.006246572159999</v>
      </c>
      <c r="N23" s="1">
        <f t="shared" si="11"/>
        <v>89.58107447536999</v>
      </c>
      <c r="O23" s="10"/>
      <c r="P23" s="60">
        <f t="shared" si="13"/>
        <v>5.280869779643287</v>
      </c>
      <c r="Q23" s="60">
        <f t="shared" si="14"/>
        <v>-5.203980812751302</v>
      </c>
      <c r="R23" s="60">
        <f t="shared" si="15"/>
        <v>-40.78246604424886</v>
      </c>
      <c r="S23" s="60">
        <f t="shared" si="16"/>
        <v>-20.1128439561292</v>
      </c>
      <c r="T23" s="60">
        <f t="shared" si="17"/>
        <v>104.41982582849013</v>
      </c>
      <c r="U23" s="60">
        <f t="shared" si="18"/>
        <v>26.64820064505613</v>
      </c>
      <c r="V23" s="60">
        <f t="shared" si="19"/>
        <v>75.09714912931881</v>
      </c>
      <c r="W23" s="60">
        <f t="shared" si="20"/>
        <v>53.54650702942616</v>
      </c>
      <c r="X23" s="60">
        <f t="shared" si="21"/>
        <v>-0.27307872503540953</v>
      </c>
      <c r="Y23" s="60">
        <f t="shared" si="22"/>
        <v>4.80754134863413</v>
      </c>
      <c r="Z23" s="60">
        <f t="shared" si="23"/>
        <v>6.800725723421603</v>
      </c>
      <c r="AA23" s="60">
        <f t="shared" si="24"/>
        <v>39.56869247377684</v>
      </c>
      <c r="AB23" s="60">
        <f t="shared" si="25"/>
        <v>3998.5556614719676</v>
      </c>
    </row>
    <row r="24" spans="1:28" ht="12.75">
      <c r="A24" s="12" t="s">
        <v>74</v>
      </c>
      <c r="B24" s="1">
        <f>'DATOS MENSUALES'!F558</f>
        <v>3.4402033144499997</v>
      </c>
      <c r="C24" s="1">
        <f>'DATOS MENSUALES'!F559</f>
        <v>3.8508596340300003</v>
      </c>
      <c r="D24" s="1">
        <f>'DATOS MENSUALES'!F560</f>
        <v>4.89934681228</v>
      </c>
      <c r="E24" s="1">
        <f>'DATOS MENSUALES'!F561</f>
        <v>5.913523667699999</v>
      </c>
      <c r="F24" s="1">
        <f>'DATOS MENSUALES'!F562</f>
        <v>12.325223109989999</v>
      </c>
      <c r="G24" s="1">
        <f>'DATOS MENSUALES'!F563</f>
        <v>9.96229772025</v>
      </c>
      <c r="H24" s="1">
        <f>'DATOS MENSUALES'!F564</f>
        <v>11.27646476429</v>
      </c>
      <c r="I24" s="1">
        <f>'DATOS MENSUALES'!F565</f>
        <v>6.286106332959999</v>
      </c>
      <c r="J24" s="1">
        <f>'DATOS MENSUALES'!F566</f>
        <v>4.45436531008</v>
      </c>
      <c r="K24" s="1">
        <f>'DATOS MENSUALES'!F567</f>
        <v>3.4916794567199996</v>
      </c>
      <c r="L24" s="1">
        <f>'DATOS MENSUALES'!F568</f>
        <v>2.7268210132799995</v>
      </c>
      <c r="M24" s="1">
        <f>'DATOS MENSUALES'!F569</f>
        <v>2.5938930348900002</v>
      </c>
      <c r="N24" s="1">
        <f t="shared" si="11"/>
        <v>71.22078417092</v>
      </c>
      <c r="O24" s="10"/>
      <c r="P24" s="60">
        <f t="shared" si="13"/>
        <v>-0.0027088194137213327</v>
      </c>
      <c r="Q24" s="60">
        <f t="shared" si="14"/>
        <v>-1.0663363905226735</v>
      </c>
      <c r="R24" s="60">
        <f t="shared" si="15"/>
        <v>-34.903158091397295</v>
      </c>
      <c r="S24" s="60">
        <f t="shared" si="16"/>
        <v>-47.91605200029357</v>
      </c>
      <c r="T24" s="60">
        <f t="shared" si="17"/>
        <v>144.2644137216875</v>
      </c>
      <c r="U24" s="60">
        <f t="shared" si="18"/>
        <v>7.9966061575444245</v>
      </c>
      <c r="V24" s="60">
        <f t="shared" si="19"/>
        <v>11.7083919880705</v>
      </c>
      <c r="W24" s="60">
        <f t="shared" si="20"/>
        <v>-10.019936699472671</v>
      </c>
      <c r="X24" s="60">
        <f t="shared" si="21"/>
        <v>-0.04466540406728552</v>
      </c>
      <c r="Y24" s="60">
        <f t="shared" si="22"/>
        <v>3.174027305770439E-05</v>
      </c>
      <c r="Z24" s="60">
        <f t="shared" si="23"/>
        <v>-0.09630700944082572</v>
      </c>
      <c r="AA24" s="60">
        <f t="shared" si="24"/>
        <v>-1.0142820055416328</v>
      </c>
      <c r="AB24" s="60">
        <f t="shared" si="25"/>
        <v>-15.404618721187974</v>
      </c>
    </row>
    <row r="25" spans="1:28" ht="12.75">
      <c r="A25" s="12" t="s">
        <v>75</v>
      </c>
      <c r="B25" s="1">
        <f>'DATOS MENSUALES'!F570</f>
        <v>2.48307575571</v>
      </c>
      <c r="C25" s="1">
        <f>'DATOS MENSUALES'!F571</f>
        <v>3.69759731789</v>
      </c>
      <c r="D25" s="1">
        <f>'DATOS MENSUALES'!F572</f>
        <v>9.43141898475</v>
      </c>
      <c r="E25" s="1">
        <f>'DATOS MENSUALES'!F573</f>
        <v>10.709436347750001</v>
      </c>
      <c r="F25" s="1">
        <f>'DATOS MENSUALES'!F574</f>
        <v>9.03057360288</v>
      </c>
      <c r="G25" s="1">
        <f>'DATOS MENSUALES'!F575</f>
        <v>4.038010300559999</v>
      </c>
      <c r="H25" s="1">
        <f>'DATOS MENSUALES'!F576</f>
        <v>12.732764033759999</v>
      </c>
      <c r="I25" s="1">
        <f>'DATOS MENSUALES'!F577</f>
        <v>11.817602877959999</v>
      </c>
      <c r="J25" s="1">
        <f>'DATOS MENSUALES'!F578</f>
        <v>7.187713329639999</v>
      </c>
      <c r="K25" s="1">
        <f>'DATOS MENSUALES'!F579</f>
        <v>6.49999093712</v>
      </c>
      <c r="L25" s="1">
        <f>'DATOS MENSUALES'!F580</f>
        <v>2.29504950664</v>
      </c>
      <c r="M25" s="1">
        <f>'DATOS MENSUALES'!F581</f>
        <v>2.1754891312</v>
      </c>
      <c r="N25" s="1">
        <f t="shared" si="11"/>
        <v>82.09872212586</v>
      </c>
      <c r="O25" s="10"/>
      <c r="P25" s="60">
        <f t="shared" si="13"/>
        <v>-1.3184315963389412</v>
      </c>
      <c r="Q25" s="60">
        <f t="shared" si="14"/>
        <v>-1.621831649893343</v>
      </c>
      <c r="R25" s="60">
        <f t="shared" si="15"/>
        <v>2.0196102878513176</v>
      </c>
      <c r="S25" s="60">
        <f t="shared" si="16"/>
        <v>1.576251170984911</v>
      </c>
      <c r="T25" s="60">
        <f t="shared" si="17"/>
        <v>7.415325237843709</v>
      </c>
      <c r="U25" s="60">
        <f t="shared" si="18"/>
        <v>-60.447219979031445</v>
      </c>
      <c r="V25" s="60">
        <f t="shared" si="19"/>
        <v>51.77127654501449</v>
      </c>
      <c r="W25" s="60">
        <f t="shared" si="20"/>
        <v>38.46492796184957</v>
      </c>
      <c r="X25" s="60">
        <f t="shared" si="21"/>
        <v>13.456518812090941</v>
      </c>
      <c r="Y25" s="60">
        <f t="shared" si="22"/>
        <v>28.093725808147997</v>
      </c>
      <c r="Z25" s="60">
        <f t="shared" si="23"/>
        <v>-0.7053131268760571</v>
      </c>
      <c r="AA25" s="60">
        <f t="shared" si="24"/>
        <v>-2.882337197625755</v>
      </c>
      <c r="AB25" s="60">
        <f t="shared" si="25"/>
        <v>590.5363605256804</v>
      </c>
    </row>
    <row r="26" spans="1:28" ht="12.75">
      <c r="A26" s="12" t="s">
        <v>76</v>
      </c>
      <c r="B26" s="1">
        <f>'DATOS MENSUALES'!F582</f>
        <v>2.24207126325</v>
      </c>
      <c r="C26" s="1">
        <f>'DATOS MENSUALES'!F583</f>
        <v>2.1894096774</v>
      </c>
      <c r="D26" s="1">
        <f>'DATOS MENSUALES'!F584</f>
        <v>2.24566615615</v>
      </c>
      <c r="E26" s="1">
        <f>'DATOS MENSUALES'!F585</f>
        <v>1.1890274303999997</v>
      </c>
      <c r="F26" s="1">
        <f>'DATOS MENSUALES'!F586</f>
        <v>6.5860084752</v>
      </c>
      <c r="G26" s="1">
        <f>'DATOS MENSUALES'!F587</f>
        <v>2.21399999976</v>
      </c>
      <c r="H26" s="1">
        <f>'DATOS MENSUALES'!F588</f>
        <v>11.32000790875</v>
      </c>
      <c r="I26" s="1">
        <f>'DATOS MENSUALES'!F589</f>
        <v>4.8260420449999994</v>
      </c>
      <c r="J26" s="1">
        <f>'DATOS MENSUALES'!F590</f>
        <v>4.442958656640001</v>
      </c>
      <c r="K26" s="1">
        <f>'DATOS MENSUALES'!F591</f>
        <v>2.1527929502800003</v>
      </c>
      <c r="L26" s="1">
        <f>'DATOS MENSUALES'!F592</f>
        <v>2.0554900912</v>
      </c>
      <c r="M26" s="1">
        <f>'DATOS MENSUALES'!F593</f>
        <v>1.95359277568</v>
      </c>
      <c r="N26" s="1">
        <f t="shared" si="11"/>
        <v>43.41706742971</v>
      </c>
      <c r="O26" s="10"/>
      <c r="P26" s="60">
        <f t="shared" si="13"/>
        <v>-2.392829375556304</v>
      </c>
      <c r="Q26" s="60">
        <f t="shared" si="14"/>
        <v>-19.31549828047839</v>
      </c>
      <c r="R26" s="60">
        <f t="shared" si="15"/>
        <v>-207.65634397073032</v>
      </c>
      <c r="S26" s="60">
        <f t="shared" si="16"/>
        <v>-583.568143428484</v>
      </c>
      <c r="T26" s="60">
        <f t="shared" si="17"/>
        <v>-0.12093903346510923</v>
      </c>
      <c r="U26" s="60">
        <f t="shared" si="18"/>
        <v>-189.9686210995501</v>
      </c>
      <c r="V26" s="60">
        <f t="shared" si="19"/>
        <v>12.394944698322327</v>
      </c>
      <c r="W26" s="60">
        <f t="shared" si="20"/>
        <v>-47.278094139250186</v>
      </c>
      <c r="X26" s="60">
        <f t="shared" si="21"/>
        <v>-0.04911322907339656</v>
      </c>
      <c r="Y26" s="60">
        <f t="shared" si="22"/>
        <v>-2.233832724399226</v>
      </c>
      <c r="Z26" s="60">
        <f t="shared" si="23"/>
        <v>-1.441764206702587</v>
      </c>
      <c r="AA26" s="60">
        <f t="shared" si="24"/>
        <v>-4.451723206445298</v>
      </c>
      <c r="AB26" s="60">
        <f t="shared" si="25"/>
        <v>-27795.84368217267</v>
      </c>
    </row>
    <row r="27" spans="1:28" ht="12.75">
      <c r="A27" s="12" t="s">
        <v>77</v>
      </c>
      <c r="B27" s="1">
        <f>'DATOS MENSUALES'!F594</f>
        <v>1.9799173039999998</v>
      </c>
      <c r="C27" s="1">
        <f>'DATOS MENSUALES'!F595</f>
        <v>3.745424595</v>
      </c>
      <c r="D27" s="1">
        <f>'DATOS MENSUALES'!F596</f>
        <v>13.930446234809999</v>
      </c>
      <c r="E27" s="1">
        <f>'DATOS MENSUALES'!F597</f>
        <v>5.641552324299999</v>
      </c>
      <c r="F27" s="1">
        <f>'DATOS MENSUALES'!F598</f>
        <v>5.37638804544</v>
      </c>
      <c r="G27" s="1">
        <f>'DATOS MENSUALES'!F599</f>
        <v>3.3189937771199998</v>
      </c>
      <c r="H27" s="1">
        <f>'DATOS MENSUALES'!F600</f>
        <v>3.9716357816100003</v>
      </c>
      <c r="I27" s="1">
        <f>'DATOS MENSUALES'!F601</f>
        <v>3.2916505747700002</v>
      </c>
      <c r="J27" s="1">
        <f>'DATOS MENSUALES'!F602</f>
        <v>1.8589870407900002</v>
      </c>
      <c r="K27" s="1">
        <f>'DATOS MENSUALES'!F603</f>
        <v>1.6339650162000003</v>
      </c>
      <c r="L27" s="1">
        <f>'DATOS MENSUALES'!F604</f>
        <v>1.68050561718</v>
      </c>
      <c r="M27" s="1">
        <f>'DATOS MENSUALES'!F605</f>
        <v>1.58174740551</v>
      </c>
      <c r="N27" s="1">
        <f t="shared" si="11"/>
        <v>48.011213716730005</v>
      </c>
      <c r="O27" s="10"/>
      <c r="P27" s="60">
        <f t="shared" si="13"/>
        <v>-4.09358224226342</v>
      </c>
      <c r="Q27" s="60">
        <f t="shared" si="14"/>
        <v>-1.4317230189755659</v>
      </c>
      <c r="R27" s="60">
        <f t="shared" si="15"/>
        <v>191.4069924296709</v>
      </c>
      <c r="S27" s="60">
        <f t="shared" si="16"/>
        <v>-59.505942795813766</v>
      </c>
      <c r="T27" s="60">
        <f t="shared" si="17"/>
        <v>-4.949034337903565</v>
      </c>
      <c r="U27" s="60">
        <f t="shared" si="18"/>
        <v>-100.12919045256436</v>
      </c>
      <c r="V27" s="60">
        <f t="shared" si="19"/>
        <v>-127.57480366619792</v>
      </c>
      <c r="W27" s="60">
        <f t="shared" si="20"/>
        <v>-136.61643699319612</v>
      </c>
      <c r="X27" s="60">
        <f t="shared" si="21"/>
        <v>-25.67717474071723</v>
      </c>
      <c r="Y27" s="60">
        <f t="shared" si="22"/>
        <v>-6.088913608132153</v>
      </c>
      <c r="Z27" s="60">
        <f t="shared" si="23"/>
        <v>-3.406747634497015</v>
      </c>
      <c r="AA27" s="60">
        <f t="shared" si="24"/>
        <v>-8.204320936339416</v>
      </c>
      <c r="AB27" s="60">
        <f t="shared" si="25"/>
        <v>-16970.15705225328</v>
      </c>
    </row>
    <row r="28" spans="1:28" ht="12.75">
      <c r="A28" s="12" t="s">
        <v>78</v>
      </c>
      <c r="B28" s="1">
        <f>'DATOS MENSUALES'!F606</f>
        <v>1.6666545624799998</v>
      </c>
      <c r="C28" s="1">
        <f>'DATOS MENSUALES'!F607</f>
        <v>2.3136273474399998</v>
      </c>
      <c r="D28" s="1">
        <f>'DATOS MENSUALES'!F608</f>
        <v>7.628008621500001</v>
      </c>
      <c r="E28" s="1">
        <f>'DATOS MENSUALES'!F609</f>
        <v>5.854013257679999</v>
      </c>
      <c r="F28" s="1">
        <f>'DATOS MENSUALES'!F610</f>
        <v>11.847008883499997</v>
      </c>
      <c r="G28" s="1">
        <f>'DATOS MENSUALES'!F611</f>
        <v>32.5069857126</v>
      </c>
      <c r="H28" s="1">
        <f>'DATOS MENSUALES'!F612</f>
        <v>21.172015257119995</v>
      </c>
      <c r="I28" s="1">
        <f>'DATOS MENSUALES'!F613</f>
        <v>10.761029136600001</v>
      </c>
      <c r="J28" s="1">
        <f>'DATOS MENSUALES'!F614</f>
        <v>7.601006416499999</v>
      </c>
      <c r="K28" s="1">
        <f>'DATOS MENSUALES'!F615</f>
        <v>4.0590075751</v>
      </c>
      <c r="L28" s="1">
        <f>'DATOS MENSUALES'!F616</f>
        <v>2.30699012694</v>
      </c>
      <c r="M28" s="1">
        <f>'DATOS MENSUALES'!F617</f>
        <v>5.33998133264</v>
      </c>
      <c r="N28" s="1">
        <f t="shared" si="11"/>
        <v>113.05632823009996</v>
      </c>
      <c r="O28" s="10"/>
      <c r="P28" s="60">
        <f t="shared" si="13"/>
        <v>-7.000183163537466</v>
      </c>
      <c r="Q28" s="60">
        <f t="shared" si="14"/>
        <v>-16.75506272474176</v>
      </c>
      <c r="R28" s="60">
        <f t="shared" si="15"/>
        <v>-0.15692643329604744</v>
      </c>
      <c r="S28" s="60">
        <f t="shared" si="16"/>
        <v>-50.31009055506252</v>
      </c>
      <c r="T28" s="60">
        <f t="shared" si="17"/>
        <v>108.29088170106213</v>
      </c>
      <c r="U28" s="60">
        <f t="shared" si="18"/>
        <v>14786.232557722396</v>
      </c>
      <c r="V28" s="60">
        <f t="shared" si="19"/>
        <v>1800.8337304162392</v>
      </c>
      <c r="W28" s="60">
        <f t="shared" si="20"/>
        <v>12.4719525437742</v>
      </c>
      <c r="X28" s="60">
        <f t="shared" si="21"/>
        <v>21.76053133123068</v>
      </c>
      <c r="Y28" s="60">
        <f t="shared" si="22"/>
        <v>0.2149110481302709</v>
      </c>
      <c r="Z28" s="60">
        <f t="shared" si="23"/>
        <v>-0.6773084415231726</v>
      </c>
      <c r="AA28" s="60">
        <f t="shared" si="24"/>
        <v>5.280296342683672</v>
      </c>
      <c r="AB28" s="60">
        <f t="shared" si="25"/>
        <v>60918.13214829767</v>
      </c>
    </row>
    <row r="29" spans="1:28" ht="12.75">
      <c r="A29" s="12" t="s">
        <v>79</v>
      </c>
      <c r="B29" s="1">
        <f>'DATOS MENSUALES'!F618</f>
        <v>1.6440747790499999</v>
      </c>
      <c r="C29" s="1">
        <f>'DATOS MENSUALES'!F619</f>
        <v>1.994214428</v>
      </c>
      <c r="D29" s="1">
        <f>'DATOS MENSUALES'!F620</f>
        <v>2.01175866766</v>
      </c>
      <c r="E29" s="1">
        <f>'DATOS MENSUALES'!F621</f>
        <v>1.7360910402499998</v>
      </c>
      <c r="F29" s="1">
        <f>'DATOS MENSUALES'!F622</f>
        <v>1.56080078125</v>
      </c>
      <c r="G29" s="1">
        <f>'DATOS MENSUALES'!F623</f>
        <v>1.80114481754</v>
      </c>
      <c r="H29" s="1">
        <f>'DATOS MENSUALES'!F624</f>
        <v>2.83041129664</v>
      </c>
      <c r="I29" s="1">
        <f>'DATOS MENSUALES'!F625</f>
        <v>2.27579852772</v>
      </c>
      <c r="J29" s="1">
        <f>'DATOS MENSUALES'!F626</f>
        <v>3.38238562947</v>
      </c>
      <c r="K29" s="1">
        <f>'DATOS MENSUALES'!F627</f>
        <v>1.82921523744</v>
      </c>
      <c r="L29" s="1">
        <f>'DATOS MENSUALES'!F628</f>
        <v>1.64384193105</v>
      </c>
      <c r="M29" s="1">
        <f>'DATOS MENSUALES'!F629</f>
        <v>1.5907514448</v>
      </c>
      <c r="N29" s="1">
        <f t="shared" si="11"/>
        <v>24.30048858087</v>
      </c>
      <c r="O29" s="10"/>
      <c r="P29" s="60">
        <f t="shared" si="13"/>
        <v>-7.251003921103486</v>
      </c>
      <c r="Q29" s="60">
        <f t="shared" si="14"/>
        <v>-23.845238856157756</v>
      </c>
      <c r="R29" s="60">
        <f t="shared" si="15"/>
        <v>-233.24832206298265</v>
      </c>
      <c r="S29" s="60">
        <f t="shared" si="16"/>
        <v>-476.2979173519592</v>
      </c>
      <c r="T29" s="60">
        <f t="shared" si="17"/>
        <v>-168.17223473260685</v>
      </c>
      <c r="U29" s="60">
        <f t="shared" si="18"/>
        <v>-233.90837675402068</v>
      </c>
      <c r="V29" s="60">
        <f t="shared" si="19"/>
        <v>-235.49346171294584</v>
      </c>
      <c r="W29" s="60">
        <f t="shared" si="20"/>
        <v>-234.4483479352228</v>
      </c>
      <c r="X29" s="60">
        <f t="shared" si="21"/>
        <v>-2.904529745820326</v>
      </c>
      <c r="Y29" s="60">
        <f t="shared" si="22"/>
        <v>-4.337145245001416</v>
      </c>
      <c r="Z29" s="60">
        <f t="shared" si="23"/>
        <v>-3.6618942819119704</v>
      </c>
      <c r="AA29" s="60">
        <f t="shared" si="24"/>
        <v>-8.094930307424283</v>
      </c>
      <c r="AB29" s="60">
        <f t="shared" si="25"/>
        <v>-120615.92300730202</v>
      </c>
    </row>
    <row r="30" spans="1:28" ht="12.75">
      <c r="A30" s="12" t="s">
        <v>80</v>
      </c>
      <c r="B30" s="1">
        <f>'DATOS MENSUALES'!F630</f>
        <v>3.7691734827600003</v>
      </c>
      <c r="C30" s="1">
        <f>'DATOS MENSUALES'!F631</f>
        <v>5.856323205120001</v>
      </c>
      <c r="D30" s="1">
        <f>'DATOS MENSUALES'!F632</f>
        <v>6.9670573</v>
      </c>
      <c r="E30" s="1">
        <f>'DATOS MENSUALES'!F633</f>
        <v>3.5825452645599998</v>
      </c>
      <c r="F30" s="1">
        <f>'DATOS MENSUALES'!F634</f>
        <v>2.43779166612</v>
      </c>
      <c r="G30" s="1">
        <f>'DATOS MENSUALES'!F635</f>
        <v>3.1208814192</v>
      </c>
      <c r="H30" s="1">
        <f>'DATOS MENSUALES'!F636</f>
        <v>6.70900001085</v>
      </c>
      <c r="I30" s="1">
        <f>'DATOS MENSUALES'!F637</f>
        <v>19.419993820640002</v>
      </c>
      <c r="J30" s="1">
        <f>'DATOS MENSUALES'!F638</f>
        <v>4.909219275990001</v>
      </c>
      <c r="K30" s="1">
        <f>'DATOS MENSUALES'!F639</f>
        <v>2.43665228514</v>
      </c>
      <c r="L30" s="1">
        <f>'DATOS MENSUALES'!F640</f>
        <v>2.2282471619999997</v>
      </c>
      <c r="M30" s="1">
        <f>'DATOS MENSUALES'!F641</f>
        <v>2.15654586614</v>
      </c>
      <c r="N30" s="1">
        <f t="shared" si="11"/>
        <v>63.59343075852001</v>
      </c>
      <c r="O30" s="10"/>
      <c r="P30" s="60">
        <f t="shared" si="13"/>
        <v>0.006812649830590033</v>
      </c>
      <c r="Q30" s="60">
        <f t="shared" si="14"/>
        <v>0.95225022374362</v>
      </c>
      <c r="R30" s="60">
        <f t="shared" si="15"/>
        <v>-1.7294524385921664</v>
      </c>
      <c r="S30" s="60">
        <f t="shared" si="16"/>
        <v>-212.03922575558926</v>
      </c>
      <c r="T30" s="60">
        <f t="shared" si="17"/>
        <v>-100.07458149512242</v>
      </c>
      <c r="U30" s="60">
        <f t="shared" si="18"/>
        <v>-113.4993575421836</v>
      </c>
      <c r="V30" s="60">
        <f t="shared" si="19"/>
        <v>-12.115233088930536</v>
      </c>
      <c r="W30" s="60">
        <f t="shared" si="20"/>
        <v>1323.0379169643859</v>
      </c>
      <c r="X30" s="60">
        <f t="shared" si="21"/>
        <v>0.0010014527441251269</v>
      </c>
      <c r="Y30" s="60">
        <f t="shared" si="22"/>
        <v>-1.0717463982865374</v>
      </c>
      <c r="Z30" s="60">
        <f t="shared" si="23"/>
        <v>-0.8763222583840836</v>
      </c>
      <c r="AA30" s="60">
        <f t="shared" si="24"/>
        <v>-2.998975349592421</v>
      </c>
      <c r="AB30" s="60">
        <f t="shared" si="25"/>
        <v>-1035.065269648909</v>
      </c>
    </row>
    <row r="31" spans="1:28" ht="12.75">
      <c r="A31" s="12" t="s">
        <v>81</v>
      </c>
      <c r="B31" s="1">
        <f>'DATOS MENSUALES'!F642</f>
        <v>3.66077297152</v>
      </c>
      <c r="C31" s="1">
        <f>'DATOS MENSUALES'!F643</f>
        <v>4.93122363248</v>
      </c>
      <c r="D31" s="1">
        <f>'DATOS MENSUALES'!F644</f>
        <v>4.8080000012</v>
      </c>
      <c r="E31" s="1">
        <f>'DATOS MENSUALES'!F645</f>
        <v>11.525082429000001</v>
      </c>
      <c r="F31" s="1">
        <f>'DATOS MENSUALES'!F646</f>
        <v>6.24299292084</v>
      </c>
      <c r="G31" s="1">
        <f>'DATOS MENSUALES'!F647</f>
        <v>7.00478405053</v>
      </c>
      <c r="H31" s="1">
        <f>'DATOS MENSUALES'!F648</f>
        <v>3.7102916625</v>
      </c>
      <c r="I31" s="1">
        <f>'DATOS MENSUALES'!F649</f>
        <v>6.5014697557600005</v>
      </c>
      <c r="J31" s="1">
        <f>'DATOS MENSUALES'!F650</f>
        <v>3.0747876411000004</v>
      </c>
      <c r="K31" s="1">
        <f>'DATOS MENSUALES'!F651</f>
        <v>2.62386431405</v>
      </c>
      <c r="L31" s="1">
        <f>'DATOS MENSUALES'!F652</f>
        <v>2.4897196270800004</v>
      </c>
      <c r="M31" s="1">
        <f>'DATOS MENSUALES'!F653</f>
        <v>2.3120769177</v>
      </c>
      <c r="N31" s="1">
        <f t="shared" si="11"/>
        <v>58.88506592376</v>
      </c>
      <c r="O31" s="10"/>
      <c r="P31" s="60">
        <f t="shared" si="13"/>
        <v>0.0005348048445168981</v>
      </c>
      <c r="Q31" s="60">
        <f t="shared" si="14"/>
        <v>0.00020250559243715493</v>
      </c>
      <c r="R31" s="60">
        <f t="shared" si="15"/>
        <v>-37.91251547987617</v>
      </c>
      <c r="S31" s="60">
        <f t="shared" si="16"/>
        <v>7.75577789408245</v>
      </c>
      <c r="T31" s="60">
        <f t="shared" si="17"/>
        <v>-0.5875144624558345</v>
      </c>
      <c r="U31" s="60">
        <f t="shared" si="18"/>
        <v>-0.8786578184530583</v>
      </c>
      <c r="V31" s="60">
        <f t="shared" si="19"/>
        <v>-148.493208732577</v>
      </c>
      <c r="W31" s="60">
        <f t="shared" si="20"/>
        <v>-7.307054134183011</v>
      </c>
      <c r="X31" s="60">
        <f t="shared" si="21"/>
        <v>-5.217172537089009</v>
      </c>
      <c r="Y31" s="60">
        <f t="shared" si="22"/>
        <v>-0.5845984302237673</v>
      </c>
      <c r="Z31" s="60">
        <f t="shared" si="23"/>
        <v>-0.33639068059352056</v>
      </c>
      <c r="AA31" s="60">
        <f t="shared" si="24"/>
        <v>-2.1295329382616637</v>
      </c>
      <c r="AB31" s="60">
        <f t="shared" si="25"/>
        <v>-3257.5283990189796</v>
      </c>
    </row>
    <row r="32" spans="1:28" ht="12.75">
      <c r="A32" s="12" t="s">
        <v>82</v>
      </c>
      <c r="B32" s="1">
        <f>'DATOS MENSUALES'!F654</f>
        <v>2.31537287136</v>
      </c>
      <c r="C32" s="1">
        <f>'DATOS MENSUALES'!F655</f>
        <v>4.969306341419999</v>
      </c>
      <c r="D32" s="1">
        <f>'DATOS MENSUALES'!F656</f>
        <v>3.15806276904</v>
      </c>
      <c r="E32" s="1">
        <f>'DATOS MENSUALES'!F657</f>
        <v>5.3966243150599995</v>
      </c>
      <c r="F32" s="1">
        <f>'DATOS MENSUALES'!F658</f>
        <v>8.088077381160002</v>
      </c>
      <c r="G32" s="1">
        <f>'DATOS MENSUALES'!F659</f>
        <v>5.980127812259999</v>
      </c>
      <c r="H32" s="1">
        <f>'DATOS MENSUALES'!F660</f>
        <v>2.9920029932800003</v>
      </c>
      <c r="I32" s="1">
        <f>'DATOS MENSUALES'!F661</f>
        <v>3.4025481503999995</v>
      </c>
      <c r="J32" s="1">
        <f>'DATOS MENSUALES'!F662</f>
        <v>2.5247538989200002</v>
      </c>
      <c r="K32" s="1">
        <f>'DATOS MENSUALES'!F663</f>
        <v>2.5143187254799995</v>
      </c>
      <c r="L32" s="1">
        <f>'DATOS MENSUALES'!F664</f>
        <v>2.4244791658500002</v>
      </c>
      <c r="M32" s="1">
        <f>'DATOS MENSUALES'!F665</f>
        <v>2.35898699157</v>
      </c>
      <c r="N32" s="1">
        <f t="shared" si="11"/>
        <v>46.124661415800006</v>
      </c>
      <c r="O32" s="10"/>
      <c r="P32" s="60">
        <f t="shared" si="13"/>
        <v>-2.0205882378002316</v>
      </c>
      <c r="Q32" s="60">
        <f t="shared" si="14"/>
        <v>0.0009072153327836163</v>
      </c>
      <c r="R32" s="60">
        <f t="shared" si="15"/>
        <v>-125.70110543576524</v>
      </c>
      <c r="S32" s="60">
        <f t="shared" si="16"/>
        <v>-71.42278587463106</v>
      </c>
      <c r="T32" s="60">
        <f t="shared" si="17"/>
        <v>1.0228008690865025</v>
      </c>
      <c r="U32" s="60">
        <f t="shared" si="18"/>
        <v>-7.7912752475494305</v>
      </c>
      <c r="V32" s="60">
        <f t="shared" si="19"/>
        <v>-217.48628412844158</v>
      </c>
      <c r="W32" s="60">
        <f t="shared" si="20"/>
        <v>-127.98014961003533</v>
      </c>
      <c r="X32" s="60">
        <f t="shared" si="21"/>
        <v>-11.921369151728658</v>
      </c>
      <c r="Y32" s="60">
        <f t="shared" si="22"/>
        <v>-0.8457822481184935</v>
      </c>
      <c r="Z32" s="60">
        <f t="shared" si="23"/>
        <v>-0.4402163497081458</v>
      </c>
      <c r="AA32" s="60">
        <f t="shared" si="24"/>
        <v>-1.904983356510828</v>
      </c>
      <c r="AB32" s="60">
        <f t="shared" si="25"/>
        <v>-20988.7480753322</v>
      </c>
    </row>
    <row r="33" spans="1:28" ht="12.75">
      <c r="A33" s="12" t="s">
        <v>83</v>
      </c>
      <c r="B33" s="1">
        <f>'DATOS MENSUALES'!F666</f>
        <v>2.02502752404</v>
      </c>
      <c r="C33" s="1">
        <f>'DATOS MENSUALES'!F667</f>
        <v>2.06475345459</v>
      </c>
      <c r="D33" s="1">
        <f>'DATOS MENSUALES'!F668</f>
        <v>4.5156608103</v>
      </c>
      <c r="E33" s="1">
        <f>'DATOS MENSUALES'!F669</f>
        <v>18.62738990175</v>
      </c>
      <c r="F33" s="1">
        <f>'DATOS MENSUALES'!F670</f>
        <v>10.45627561602</v>
      </c>
      <c r="G33" s="1">
        <f>'DATOS MENSUALES'!F671</f>
        <v>7.704057384</v>
      </c>
      <c r="H33" s="1">
        <f>'DATOS MENSUALES'!F672</f>
        <v>14.051239013749997</v>
      </c>
      <c r="I33" s="1">
        <f>'DATOS MENSUALES'!F673</f>
        <v>10.443828675</v>
      </c>
      <c r="J33" s="1">
        <f>'DATOS MENSUALES'!F674</f>
        <v>3.3180197476000006</v>
      </c>
      <c r="K33" s="1">
        <f>'DATOS MENSUALES'!F675</f>
        <v>2.33561344504</v>
      </c>
      <c r="L33" s="1">
        <f>'DATOS MENSUALES'!F676</f>
        <v>2.54509690303</v>
      </c>
      <c r="M33" s="1">
        <f>'DATOS MENSUALES'!F677</f>
        <v>3.24389568156</v>
      </c>
      <c r="N33" s="1">
        <f t="shared" si="11"/>
        <v>81.33085815668001</v>
      </c>
      <c r="O33" s="10"/>
      <c r="P33" s="60">
        <f t="shared" si="13"/>
        <v>-3.756946052650531</v>
      </c>
      <c r="Q33" s="60">
        <f t="shared" si="14"/>
        <v>-22.13470511599682</v>
      </c>
      <c r="R33" s="60">
        <f t="shared" si="15"/>
        <v>-48.69640589385788</v>
      </c>
      <c r="S33" s="60">
        <f t="shared" si="16"/>
        <v>749.04498858361</v>
      </c>
      <c r="T33" s="60">
        <f t="shared" si="17"/>
        <v>38.46870273547659</v>
      </c>
      <c r="U33" s="60">
        <f t="shared" si="18"/>
        <v>-0.01727820216077539</v>
      </c>
      <c r="V33" s="60">
        <f t="shared" si="19"/>
        <v>128.4440737327063</v>
      </c>
      <c r="W33" s="60">
        <f t="shared" si="20"/>
        <v>8.02230299633164</v>
      </c>
      <c r="X33" s="60">
        <f t="shared" si="21"/>
        <v>-3.3156217759611373</v>
      </c>
      <c r="Y33" s="60">
        <f t="shared" si="22"/>
        <v>-1.4215668337004628</v>
      </c>
      <c r="Z33" s="60">
        <f t="shared" si="23"/>
        <v>-0.2622636988017428</v>
      </c>
      <c r="AA33" s="60">
        <f t="shared" si="24"/>
        <v>-0.04463896224615406</v>
      </c>
      <c r="AB33" s="60">
        <f t="shared" si="25"/>
        <v>442.7788759529506</v>
      </c>
    </row>
    <row r="34" spans="1:28" s="24" customFormat="1" ht="12.75">
      <c r="A34" s="21" t="s">
        <v>84</v>
      </c>
      <c r="B34" s="22">
        <f>'DATOS MENSUALES'!F678</f>
        <v>2.8398117662200004</v>
      </c>
      <c r="C34" s="22">
        <f>'DATOS MENSUALES'!F679</f>
        <v>3.46030184621</v>
      </c>
      <c r="D34" s="22">
        <f>'DATOS MENSUALES'!F680</f>
        <v>9.39980049632</v>
      </c>
      <c r="E34" s="22">
        <f>'DATOS MENSUALES'!F681</f>
        <v>20.776364189999995</v>
      </c>
      <c r="F34" s="22">
        <f>'DATOS MENSUALES'!F682</f>
        <v>6.673476483079999</v>
      </c>
      <c r="G34" s="22">
        <f>'DATOS MENSUALES'!F683</f>
        <v>4.23772722324</v>
      </c>
      <c r="H34" s="22">
        <f>'DATOS MENSUALES'!F684</f>
        <v>3.37080442332</v>
      </c>
      <c r="I34" s="22">
        <f>'DATOS MENSUALES'!F685</f>
        <v>3.45549072244</v>
      </c>
      <c r="J34" s="22">
        <f>'DATOS MENSUALES'!F686</f>
        <v>3.99290394576</v>
      </c>
      <c r="K34" s="22">
        <f>'DATOS MENSUALES'!F687</f>
        <v>2.61422175158</v>
      </c>
      <c r="L34" s="22">
        <f>'DATOS MENSUALES'!F688</f>
        <v>2.39289624687</v>
      </c>
      <c r="M34" s="22">
        <f>'DATOS MENSUALES'!F689</f>
        <v>2.12243021052</v>
      </c>
      <c r="N34" s="22">
        <f t="shared" si="11"/>
        <v>65.33622930556</v>
      </c>
      <c r="O34" s="23"/>
      <c r="P34" s="60">
        <f t="shared" si="13"/>
        <v>-0.4048801994579822</v>
      </c>
      <c r="Q34" s="60">
        <f t="shared" si="14"/>
        <v>-2.816352360503759</v>
      </c>
      <c r="R34" s="60">
        <f t="shared" si="15"/>
        <v>1.8718133980778622</v>
      </c>
      <c r="S34" s="60">
        <f t="shared" si="16"/>
        <v>1416.5199987157873</v>
      </c>
      <c r="T34" s="60">
        <f t="shared" si="17"/>
        <v>-0.06744779705554205</v>
      </c>
      <c r="U34" s="60">
        <f t="shared" si="18"/>
        <v>-51.68059908453649</v>
      </c>
      <c r="V34" s="60">
        <f t="shared" si="19"/>
        <v>-178.92266097270542</v>
      </c>
      <c r="W34" s="60">
        <f t="shared" si="20"/>
        <v>-123.98882099363102</v>
      </c>
      <c r="X34" s="60">
        <f t="shared" si="21"/>
        <v>-0.5438718789836011</v>
      </c>
      <c r="Y34" s="60">
        <f t="shared" si="22"/>
        <v>-0.6050574187937622</v>
      </c>
      <c r="Z34" s="60">
        <f t="shared" si="23"/>
        <v>-0.4973541718556157</v>
      </c>
      <c r="AA34" s="60">
        <f t="shared" si="24"/>
        <v>-3.2168920823262055</v>
      </c>
      <c r="AB34" s="60">
        <f t="shared" si="25"/>
        <v>-586.9534660676828</v>
      </c>
    </row>
    <row r="35" spans="1:28" s="24" customFormat="1" ht="12.75">
      <c r="A35" s="21" t="s">
        <v>85</v>
      </c>
      <c r="B35" s="22">
        <f>'DATOS MENSUALES'!F690</f>
        <v>2.48241686187</v>
      </c>
      <c r="C35" s="22">
        <f>'DATOS MENSUALES'!F691</f>
        <v>11.052801079500002</v>
      </c>
      <c r="D35" s="22">
        <f>'DATOS MENSUALES'!F692</f>
        <v>50.61901259304</v>
      </c>
      <c r="E35" s="22">
        <f>'DATOS MENSUALES'!F693</f>
        <v>28.816959854200004</v>
      </c>
      <c r="F35" s="22">
        <f>'DATOS MENSUALES'!F694</f>
        <v>7.022437340989999</v>
      </c>
      <c r="G35" s="22">
        <f>'DATOS MENSUALES'!F695</f>
        <v>4.629956179019999</v>
      </c>
      <c r="H35" s="22">
        <f>'DATOS MENSUALES'!F696</f>
        <v>6.08123353344</v>
      </c>
      <c r="I35" s="22">
        <f>'DATOS MENSUALES'!F697</f>
        <v>8.182000904579999</v>
      </c>
      <c r="J35" s="22">
        <f>'DATOS MENSUALES'!F698</f>
        <v>5.86909791008</v>
      </c>
      <c r="K35" s="22">
        <f>'DATOS MENSUALES'!F699</f>
        <v>2.9271415372799994</v>
      </c>
      <c r="L35" s="22">
        <f>'DATOS MENSUALES'!F700</f>
        <v>2.3857894701699998</v>
      </c>
      <c r="M35" s="22">
        <f>'DATOS MENSUALES'!F701</f>
        <v>1.53258835884</v>
      </c>
      <c r="N35" s="22">
        <f t="shared" si="11"/>
        <v>131.60143562301</v>
      </c>
      <c r="O35" s="23"/>
      <c r="P35" s="60">
        <f t="shared" si="13"/>
        <v>-1.3208097288027654</v>
      </c>
      <c r="Q35" s="60">
        <f t="shared" si="14"/>
        <v>236.0635216709595</v>
      </c>
      <c r="R35" s="60">
        <f t="shared" si="15"/>
        <v>76503.75972868585</v>
      </c>
      <c r="S35" s="60">
        <f t="shared" si="16"/>
        <v>7157.049878519218</v>
      </c>
      <c r="T35" s="60">
        <f t="shared" si="17"/>
        <v>-0.00019609047726109572</v>
      </c>
      <c r="U35" s="60">
        <f t="shared" si="18"/>
        <v>-37.01341099933711</v>
      </c>
      <c r="V35" s="60">
        <f t="shared" si="19"/>
        <v>-25.012369446062756</v>
      </c>
      <c r="W35" s="60">
        <f t="shared" si="20"/>
        <v>-0.017570101590772224</v>
      </c>
      <c r="X35" s="60">
        <f t="shared" si="21"/>
        <v>1.1907700680696038</v>
      </c>
      <c r="Y35" s="60">
        <f t="shared" si="22"/>
        <v>-0.15131380242083134</v>
      </c>
      <c r="Z35" s="60">
        <f t="shared" si="23"/>
        <v>-0.5108581219464854</v>
      </c>
      <c r="AA35" s="60">
        <f t="shared" si="24"/>
        <v>-8.818972316346889</v>
      </c>
      <c r="AB35" s="60">
        <f t="shared" si="25"/>
        <v>194028.7255740553</v>
      </c>
    </row>
    <row r="36" spans="1:28" s="24" customFormat="1" ht="12.75">
      <c r="A36" s="21" t="s">
        <v>86</v>
      </c>
      <c r="B36" s="22">
        <f>'DATOS MENSUALES'!F702</f>
        <v>1.5987197443</v>
      </c>
      <c r="C36" s="22">
        <f>'DATOS MENSUALES'!F703</f>
        <v>1.6334283150000004</v>
      </c>
      <c r="D36" s="22">
        <f>'DATOS MENSUALES'!F704</f>
        <v>1.7855651908699999</v>
      </c>
      <c r="E36" s="22">
        <f>'DATOS MENSUALES'!F705</f>
        <v>2.2035035856599996</v>
      </c>
      <c r="F36" s="22">
        <f>'DATOS MENSUALES'!F706</f>
        <v>2.593082206</v>
      </c>
      <c r="G36" s="22">
        <f>'DATOS MENSUALES'!F707</f>
        <v>4.9173927081999995</v>
      </c>
      <c r="H36" s="22">
        <f>'DATOS MENSUALES'!F708</f>
        <v>6.15423339178</v>
      </c>
      <c r="I36" s="22">
        <f>'DATOS MENSUALES'!F709</f>
        <v>7.11356586336</v>
      </c>
      <c r="J36" s="22">
        <f>'DATOS MENSUALES'!F710</f>
        <v>4.456759471360001</v>
      </c>
      <c r="K36" s="22">
        <f>'DATOS MENSUALES'!F711</f>
        <v>2.9714495227300004</v>
      </c>
      <c r="L36" s="22">
        <f>'DATOS MENSUALES'!F712</f>
        <v>2.81351618492</v>
      </c>
      <c r="M36" s="22">
        <f>'DATOS MENSUALES'!F713</f>
        <v>2.75947768687</v>
      </c>
      <c r="N36" s="22">
        <f t="shared" si="11"/>
        <v>41.00069387105</v>
      </c>
      <c r="O36" s="23"/>
      <c r="P36" s="60">
        <f t="shared" si="13"/>
        <v>-7.772778069829305</v>
      </c>
      <c r="Q36" s="60">
        <f t="shared" si="14"/>
        <v>-33.982999569438306</v>
      </c>
      <c r="R36" s="60">
        <f t="shared" si="15"/>
        <v>-259.9173867039771</v>
      </c>
      <c r="S36" s="60">
        <f t="shared" si="16"/>
        <v>-395.79310771869604</v>
      </c>
      <c r="T36" s="60">
        <f t="shared" si="17"/>
        <v>-90.36482834704205</v>
      </c>
      <c r="U36" s="60">
        <f t="shared" si="18"/>
        <v>-28.23854231624589</v>
      </c>
      <c r="V36" s="60">
        <f t="shared" si="19"/>
        <v>-23.18569663139581</v>
      </c>
      <c r="W36" s="60">
        <f t="shared" si="20"/>
        <v>-2.344188005838275</v>
      </c>
      <c r="X36" s="60">
        <f t="shared" si="21"/>
        <v>-0.0437673103277128</v>
      </c>
      <c r="Y36" s="60">
        <f t="shared" si="22"/>
        <v>-0.11662057074689727</v>
      </c>
      <c r="Z36" s="60">
        <f t="shared" si="23"/>
        <v>-0.05134533215410352</v>
      </c>
      <c r="AA36" s="60">
        <f t="shared" si="24"/>
        <v>-0.5909139987867751</v>
      </c>
      <c r="AB36" s="60">
        <f t="shared" si="25"/>
        <v>-34992.353890833074</v>
      </c>
    </row>
    <row r="37" spans="1:28" s="24" customFormat="1" ht="12.75">
      <c r="A37" s="21" t="s">
        <v>87</v>
      </c>
      <c r="B37" s="22">
        <f>'DATOS MENSUALES'!F714</f>
        <v>2.94286321545</v>
      </c>
      <c r="C37" s="22">
        <f>'DATOS MENSUALES'!F715</f>
        <v>2.5371725870999997</v>
      </c>
      <c r="D37" s="22">
        <f>'DATOS MENSUALES'!F716</f>
        <v>4.20829208264</v>
      </c>
      <c r="E37" s="22">
        <f>'DATOS MENSUALES'!F717</f>
        <v>4.178136383400001</v>
      </c>
      <c r="F37" s="22">
        <f>'DATOS MENSUALES'!F718</f>
        <v>3.51381723391</v>
      </c>
      <c r="G37" s="22">
        <f>'DATOS MENSUALES'!F719</f>
        <v>3.7186822736100003</v>
      </c>
      <c r="H37" s="22">
        <f>'DATOS MENSUALES'!F720</f>
        <v>10.844260850909999</v>
      </c>
      <c r="I37" s="22">
        <f>'DATOS MENSUALES'!F721</f>
        <v>8.676616904280001</v>
      </c>
      <c r="J37" s="22">
        <f>'DATOS MENSUALES'!F722</f>
        <v>4.03866338909</v>
      </c>
      <c r="K37" s="22">
        <f>'DATOS MENSUALES'!F723</f>
        <v>3.48056603505</v>
      </c>
      <c r="L37" s="22">
        <f>'DATOS MENSUALES'!F724</f>
        <v>5.11283172719</v>
      </c>
      <c r="M37" s="22">
        <f>'DATOS MENSUALES'!F725</f>
        <v>4.29633260893</v>
      </c>
      <c r="N37" s="22">
        <f t="shared" si="11"/>
        <v>57.548235291560005</v>
      </c>
      <c r="O37" s="23"/>
      <c r="P37" s="60">
        <f t="shared" si="13"/>
        <v>-0.2581575267902795</v>
      </c>
      <c r="Q37" s="60">
        <f t="shared" si="14"/>
        <v>-12.736302776816697</v>
      </c>
      <c r="R37" s="60">
        <f t="shared" si="15"/>
        <v>-62.056868117945925</v>
      </c>
      <c r="S37" s="60">
        <f t="shared" si="16"/>
        <v>-154.63871780153394</v>
      </c>
      <c r="T37" s="60">
        <f t="shared" si="17"/>
        <v>-45.373880106720684</v>
      </c>
      <c r="U37" s="60">
        <f t="shared" si="18"/>
        <v>-76.43546396604573</v>
      </c>
      <c r="V37" s="60">
        <f t="shared" si="19"/>
        <v>6.2145591890082725</v>
      </c>
      <c r="W37" s="60">
        <f t="shared" si="20"/>
        <v>0.012919163682274297</v>
      </c>
      <c r="X37" s="60">
        <f t="shared" si="21"/>
        <v>-0.45743625955775674</v>
      </c>
      <c r="Y37" s="60">
        <f t="shared" si="22"/>
        <v>8.676380696454476E-06</v>
      </c>
      <c r="Z37" s="60">
        <f t="shared" si="23"/>
        <v>7.162688270107033</v>
      </c>
      <c r="AA37" s="60">
        <f t="shared" si="24"/>
        <v>0.3396321287166731</v>
      </c>
      <c r="AB37" s="60">
        <f t="shared" si="25"/>
        <v>-4220.69228542977</v>
      </c>
    </row>
    <row r="38" spans="1:28" s="24" customFormat="1" ht="12.75">
      <c r="A38" s="21" t="s">
        <v>88</v>
      </c>
      <c r="B38" s="22">
        <f>'DATOS MENSUALES'!F726</f>
        <v>4.771950068129999</v>
      </c>
      <c r="C38" s="22">
        <f>'DATOS MENSUALES'!F727</f>
        <v>7.1765810064</v>
      </c>
      <c r="D38" s="22">
        <f>'DATOS MENSUALES'!F728</f>
        <v>11.11167777335</v>
      </c>
      <c r="E38" s="22">
        <f>'DATOS MENSUALES'!F729</f>
        <v>27.634844119500002</v>
      </c>
      <c r="F38" s="22">
        <f>'DATOS MENSUALES'!F730</f>
        <v>15.003484895400002</v>
      </c>
      <c r="G38" s="22">
        <f>'DATOS MENSUALES'!F731</f>
        <v>17.15526331792</v>
      </c>
      <c r="H38" s="22">
        <f>'DATOS MENSUALES'!F732</f>
        <v>5.28002719692</v>
      </c>
      <c r="I38" s="22">
        <f>'DATOS MENSUALES'!F733</f>
        <v>3.2433111494399998</v>
      </c>
      <c r="J38" s="22">
        <f>'DATOS MENSUALES'!F734</f>
        <v>2.76731006832</v>
      </c>
      <c r="K38" s="22">
        <f>'DATOS MENSUALES'!F735</f>
        <v>2.78802667953</v>
      </c>
      <c r="L38" s="22">
        <f>'DATOS MENSUALES'!F736</f>
        <v>2.9066421337800006</v>
      </c>
      <c r="M38" s="22">
        <f>'DATOS MENSUALES'!F737</f>
        <v>3.16123136142</v>
      </c>
      <c r="N38" s="22">
        <f t="shared" si="11"/>
        <v>103.00034977011</v>
      </c>
      <c r="O38" s="23"/>
      <c r="P38" s="60">
        <f t="shared" si="13"/>
        <v>1.6951521604351363</v>
      </c>
      <c r="Q38" s="60">
        <f t="shared" si="14"/>
        <v>12.231879325522119</v>
      </c>
      <c r="R38" s="60">
        <f t="shared" si="15"/>
        <v>25.52344272509975</v>
      </c>
      <c r="S38" s="60">
        <f t="shared" si="16"/>
        <v>5919.13194773542</v>
      </c>
      <c r="T38" s="60">
        <f t="shared" si="17"/>
        <v>497.3485666168409</v>
      </c>
      <c r="U38" s="60">
        <f t="shared" si="18"/>
        <v>776.8314780729822</v>
      </c>
      <c r="V38" s="60">
        <f t="shared" si="19"/>
        <v>-51.7161073306471</v>
      </c>
      <c r="W38" s="60">
        <f t="shared" si="20"/>
        <v>-140.49938129036386</v>
      </c>
      <c r="X38" s="60">
        <f t="shared" si="21"/>
        <v>-8.512916992006707</v>
      </c>
      <c r="Y38" s="60">
        <f t="shared" si="22"/>
        <v>-0.3034520975850114</v>
      </c>
      <c r="Z38" s="60">
        <f t="shared" si="23"/>
        <v>-0.021613227133719173</v>
      </c>
      <c r="AA38" s="60">
        <f t="shared" si="24"/>
        <v>-0.08368274306085742</v>
      </c>
      <c r="AB38" s="60">
        <f t="shared" si="25"/>
        <v>25131.550016869063</v>
      </c>
    </row>
    <row r="39" spans="1:28" s="24" customFormat="1" ht="12.75">
      <c r="A39" s="21" t="s">
        <v>89</v>
      </c>
      <c r="B39" s="22">
        <f>'DATOS MENSUALES'!F738</f>
        <v>3.42154903223</v>
      </c>
      <c r="C39" s="22">
        <f>'DATOS MENSUALES'!F739</f>
        <v>3.39096950178</v>
      </c>
      <c r="D39" s="22">
        <f>'DATOS MENSUALES'!F740</f>
        <v>3.5582474304000002</v>
      </c>
      <c r="E39" s="22">
        <f>'DATOS MENSUALES'!F741</f>
        <v>4.13504029165</v>
      </c>
      <c r="F39" s="22">
        <f>'DATOS MENSUALES'!F742</f>
        <v>3.4721878112899995</v>
      </c>
      <c r="G39" s="22">
        <f>'DATOS MENSUALES'!F743</f>
        <v>5.1158737498499995</v>
      </c>
      <c r="H39" s="22">
        <f>'DATOS MENSUALES'!F744</f>
        <v>5.89484891715</v>
      </c>
      <c r="I39" s="22">
        <f>'DATOS MENSUALES'!F745</f>
        <v>5.81090263985</v>
      </c>
      <c r="J39" s="22">
        <f>'DATOS MENSUALES'!F746</f>
        <v>5.412370125779999</v>
      </c>
      <c r="K39" s="22">
        <f>'DATOS MENSUALES'!F747</f>
        <v>3.35666859792</v>
      </c>
      <c r="L39" s="22">
        <f>'DATOS MENSUALES'!F748</f>
        <v>3.1793758463999997</v>
      </c>
      <c r="M39" s="22">
        <f>'DATOS MENSUALES'!F749</f>
        <v>3.04487643348</v>
      </c>
      <c r="N39" s="22">
        <f t="shared" si="11"/>
        <v>49.79291037778</v>
      </c>
      <c r="O39" s="23"/>
      <c r="P39" s="60">
        <f t="shared" si="13"/>
        <v>-0.00394831240493117</v>
      </c>
      <c r="Q39" s="60">
        <f t="shared" si="14"/>
        <v>-3.2518601227504607</v>
      </c>
      <c r="R39" s="60">
        <f t="shared" si="15"/>
        <v>-97.9177424460465</v>
      </c>
      <c r="S39" s="60">
        <f t="shared" si="16"/>
        <v>-158.3935190105637</v>
      </c>
      <c r="T39" s="60">
        <f t="shared" si="17"/>
        <v>-46.98125799115026</v>
      </c>
      <c r="U39" s="60">
        <f t="shared" si="18"/>
        <v>-23.068971383566403</v>
      </c>
      <c r="V39" s="60">
        <f t="shared" si="19"/>
        <v>-30.105903838165418</v>
      </c>
      <c r="W39" s="60">
        <f t="shared" si="20"/>
        <v>-18.213642183826867</v>
      </c>
      <c r="X39" s="60">
        <f t="shared" si="21"/>
        <v>0.21947364737595015</v>
      </c>
      <c r="Y39" s="60">
        <f t="shared" si="22"/>
        <v>-0.0011038711843687815</v>
      </c>
      <c r="Z39" s="60">
        <f t="shared" si="23"/>
        <v>-1.9698020203589093E-07</v>
      </c>
      <c r="AA39" s="60">
        <f t="shared" si="24"/>
        <v>-0.1698057818647218</v>
      </c>
      <c r="AB39" s="60">
        <f t="shared" si="25"/>
        <v>-13679.465993795431</v>
      </c>
    </row>
    <row r="40" spans="1:28" s="24" customFormat="1" ht="12.75">
      <c r="A40" s="21" t="s">
        <v>90</v>
      </c>
      <c r="B40" s="22">
        <f>'DATOS MENSUALES'!F750</f>
        <v>4.051383653129999</v>
      </c>
      <c r="C40" s="22">
        <f>'DATOS MENSUALES'!F751</f>
        <v>6.40295720754</v>
      </c>
      <c r="D40" s="22">
        <f>'DATOS MENSUALES'!F752</f>
        <v>8.89460167485</v>
      </c>
      <c r="E40" s="22">
        <f>'DATOS MENSUALES'!F753</f>
        <v>20.971345825750003</v>
      </c>
      <c r="F40" s="22">
        <f>'DATOS MENSUALES'!F754</f>
        <v>7.346841115040001</v>
      </c>
      <c r="G40" s="22">
        <f>'DATOS MENSUALES'!F755</f>
        <v>8.265467323400001</v>
      </c>
      <c r="H40" s="22">
        <f>'DATOS MENSUALES'!F756</f>
        <v>6.61128869235</v>
      </c>
      <c r="I40" s="22">
        <f>'DATOS MENSUALES'!F757</f>
        <v>7.7713359550400005</v>
      </c>
      <c r="J40" s="22">
        <f>'DATOS MENSUALES'!F758</f>
        <v>3.1536357098400005</v>
      </c>
      <c r="K40" s="22">
        <f>'DATOS MENSUALES'!F759</f>
        <v>2.8742066420700003</v>
      </c>
      <c r="L40" s="22">
        <f>'DATOS MENSUALES'!F760</f>
        <v>2.726212027</v>
      </c>
      <c r="M40" s="22">
        <f>'DATOS MENSUALES'!F761</f>
        <v>2.8322981341499998</v>
      </c>
      <c r="N40" s="22">
        <f t="shared" si="11"/>
        <v>81.90157396016001</v>
      </c>
      <c r="O40" s="23"/>
      <c r="P40" s="60">
        <f t="shared" si="13"/>
        <v>0.1050078959170861</v>
      </c>
      <c r="Q40" s="60">
        <f t="shared" si="14"/>
        <v>3.5847882479115643</v>
      </c>
      <c r="R40" s="60">
        <f t="shared" si="15"/>
        <v>0.3845708861904501</v>
      </c>
      <c r="S40" s="60">
        <f t="shared" si="16"/>
        <v>1491.5868626005906</v>
      </c>
      <c r="T40" s="60">
        <f t="shared" si="17"/>
        <v>0.01888633324827921</v>
      </c>
      <c r="U40" s="60">
        <f t="shared" si="18"/>
        <v>0.027786944606807664</v>
      </c>
      <c r="V40" s="60">
        <f t="shared" si="19"/>
        <v>-13.728227240733837</v>
      </c>
      <c r="W40" s="60">
        <f t="shared" si="20"/>
        <v>-0.30162012752447415</v>
      </c>
      <c r="X40" s="60">
        <f t="shared" si="21"/>
        <v>-4.537485286242092</v>
      </c>
      <c r="Y40" s="60">
        <f t="shared" si="22"/>
        <v>-0.20103533189592554</v>
      </c>
      <c r="Z40" s="60">
        <f t="shared" si="23"/>
        <v>-0.0966913747903076</v>
      </c>
      <c r="AA40" s="60">
        <f t="shared" si="24"/>
        <v>-0.4500416670744746</v>
      </c>
      <c r="AB40" s="60">
        <f t="shared" si="25"/>
        <v>549.8764483526041</v>
      </c>
    </row>
    <row r="41" spans="1:28" s="24" customFormat="1" ht="12.75">
      <c r="A41" s="21" t="s">
        <v>91</v>
      </c>
      <c r="B41" s="22">
        <f>'DATOS MENSUALES'!F762</f>
        <v>3.6444399199199995</v>
      </c>
      <c r="C41" s="22">
        <f>'DATOS MENSUALES'!F763</f>
        <v>5.673379295699999</v>
      </c>
      <c r="D41" s="22">
        <f>'DATOS MENSUALES'!F764</f>
        <v>8.945370539999999</v>
      </c>
      <c r="E41" s="22">
        <f>'DATOS MENSUALES'!F765</f>
        <v>9.229258155330001</v>
      </c>
      <c r="F41" s="22">
        <f>'DATOS MENSUALES'!F766</f>
        <v>7.41579893304</v>
      </c>
      <c r="G41" s="22">
        <f>'DATOS MENSUALES'!F767</f>
        <v>9.30464835218</v>
      </c>
      <c r="H41" s="22">
        <f>'DATOS MENSUALES'!F768</f>
        <v>9.5829931852</v>
      </c>
      <c r="I41" s="22">
        <f>'DATOS MENSUALES'!F769</f>
        <v>10.0743543472</v>
      </c>
      <c r="J41" s="22">
        <f>'DATOS MENSUALES'!F770</f>
        <v>4.23855938793</v>
      </c>
      <c r="K41" s="22">
        <f>'DATOS MENSUALES'!F771</f>
        <v>2.94557839686</v>
      </c>
      <c r="L41" s="22">
        <f>'DATOS MENSUALES'!F772</f>
        <v>2.76254405196</v>
      </c>
      <c r="M41" s="22">
        <f>'DATOS MENSUALES'!F773</f>
        <v>2.66297716653</v>
      </c>
      <c r="N41" s="22">
        <f t="shared" si="11"/>
        <v>76.47990173184999</v>
      </c>
      <c r="O41" s="23"/>
      <c r="P41" s="60">
        <f t="shared" si="13"/>
        <v>0.00027257033241180124</v>
      </c>
      <c r="Q41" s="60">
        <f t="shared" si="14"/>
        <v>0.5136899552994671</v>
      </c>
      <c r="R41" s="60">
        <f t="shared" si="15"/>
        <v>0.4708694092845023</v>
      </c>
      <c r="S41" s="60">
        <f t="shared" si="16"/>
        <v>-0.031670510812357465</v>
      </c>
      <c r="T41" s="60">
        <f t="shared" si="17"/>
        <v>0.0376845963344631</v>
      </c>
      <c r="U41" s="60">
        <f t="shared" si="18"/>
        <v>2.4172598697880265</v>
      </c>
      <c r="V41" s="60">
        <f t="shared" si="19"/>
        <v>0.1923595813967301</v>
      </c>
      <c r="W41" s="60">
        <f t="shared" si="20"/>
        <v>4.3497652090859695</v>
      </c>
      <c r="X41" s="60">
        <f t="shared" si="21"/>
        <v>-0.18578965569831965</v>
      </c>
      <c r="Y41" s="60">
        <f t="shared" si="22"/>
        <v>-0.13614511933009246</v>
      </c>
      <c r="Z41" s="60">
        <f t="shared" si="23"/>
        <v>-0.07549937953123878</v>
      </c>
      <c r="AA41" s="60">
        <f t="shared" si="24"/>
        <v>-0.8191169385237921</v>
      </c>
      <c r="AB41" s="60">
        <f t="shared" si="25"/>
        <v>21.27527676609179</v>
      </c>
    </row>
    <row r="42" spans="1:28" s="24" customFormat="1" ht="12.75">
      <c r="A42" s="21" t="s">
        <v>92</v>
      </c>
      <c r="B42" s="22">
        <f>'DATOS MENSUALES'!F774</f>
        <v>2.874067704</v>
      </c>
      <c r="C42" s="22">
        <f>'DATOS MENSUALES'!F775</f>
        <v>3.34280129904</v>
      </c>
      <c r="D42" s="22">
        <f>'DATOS MENSUALES'!F776</f>
        <v>3.44147531916</v>
      </c>
      <c r="E42" s="22">
        <f>'DATOS MENSUALES'!F777</f>
        <v>3.44016353172</v>
      </c>
      <c r="F42" s="22">
        <f>'DATOS MENSUALES'!F778</f>
        <v>3.15002174568</v>
      </c>
      <c r="G42" s="22">
        <f>'DATOS MENSUALES'!F779</f>
        <v>4.87388184117</v>
      </c>
      <c r="H42" s="22">
        <f>'DATOS MENSUALES'!F780</f>
        <v>5.640158915279999</v>
      </c>
      <c r="I42" s="22">
        <f>'DATOS MENSUALES'!F781</f>
        <v>4.21615100961</v>
      </c>
      <c r="J42" s="22">
        <f>'DATOS MENSUALES'!F782</f>
        <v>2.88522701286</v>
      </c>
      <c r="K42" s="22">
        <f>'DATOS MENSUALES'!F783</f>
        <v>2.5363738347300004</v>
      </c>
      <c r="L42" s="22">
        <f>'DATOS MENSUALES'!F784</f>
        <v>2.7384122800700004</v>
      </c>
      <c r="M42" s="22">
        <f>'DATOS MENSUALES'!F785</f>
        <v>2.94433079464</v>
      </c>
      <c r="N42" s="22">
        <f>SUM(B42:M42)</f>
        <v>42.083065287960004</v>
      </c>
      <c r="O42" s="23"/>
      <c r="P42" s="60">
        <f t="shared" si="13"/>
        <v>-0.35120054621945707</v>
      </c>
      <c r="Q42" s="60">
        <f t="shared" si="14"/>
        <v>-3.5794620264145975</v>
      </c>
      <c r="R42" s="60">
        <f t="shared" si="15"/>
        <v>-105.55008149749364</v>
      </c>
      <c r="S42" s="60">
        <f t="shared" si="16"/>
        <v>-227.59344133079085</v>
      </c>
      <c r="T42" s="60">
        <f t="shared" si="17"/>
        <v>-60.72220150544961</v>
      </c>
      <c r="U42" s="60">
        <f t="shared" si="18"/>
        <v>-29.466370992275497</v>
      </c>
      <c r="V42" s="60">
        <f t="shared" si="19"/>
        <v>-38.12217182559511</v>
      </c>
      <c r="W42" s="60">
        <f t="shared" si="20"/>
        <v>-75.46285491124577</v>
      </c>
      <c r="X42" s="60">
        <f t="shared" si="21"/>
        <v>-7.121593608583317</v>
      </c>
      <c r="Y42" s="60">
        <f t="shared" si="22"/>
        <v>-0.7879768471491813</v>
      </c>
      <c r="Z42" s="60">
        <f t="shared" si="23"/>
        <v>-0.08918402317394011</v>
      </c>
      <c r="AA42" s="60">
        <f t="shared" si="24"/>
        <v>-0.2801119281881094</v>
      </c>
      <c r="AB42" s="60">
        <f t="shared" si="25"/>
        <v>-31632.17628227659</v>
      </c>
    </row>
    <row r="43" spans="1:28" s="24" customFormat="1" ht="12.75">
      <c r="A43" s="21" t="s">
        <v>93</v>
      </c>
      <c r="B43" s="22">
        <f>'DATOS MENSUALES'!F786</f>
        <v>3.4432096199399997</v>
      </c>
      <c r="C43" s="22">
        <f>'DATOS MENSUALES'!F787</f>
        <v>4.521177542699999</v>
      </c>
      <c r="D43" s="22">
        <f>'DATOS MENSUALES'!F788</f>
        <v>5.02416218505</v>
      </c>
      <c r="E43" s="22">
        <f>'DATOS MENSUALES'!F789</f>
        <v>5.1719302535399985</v>
      </c>
      <c r="F43" s="22">
        <f>'DATOS MENSUALES'!F790</f>
        <v>3.9294134990000003</v>
      </c>
      <c r="G43" s="22">
        <f>'DATOS MENSUALES'!F791</f>
        <v>10.468539320469999</v>
      </c>
      <c r="H43" s="22">
        <f>'DATOS MENSUALES'!F792</f>
        <v>8.86769204125</v>
      </c>
      <c r="I43" s="22">
        <f>'DATOS MENSUALES'!F793</f>
        <v>5.292275555189999</v>
      </c>
      <c r="J43" s="22">
        <f>'DATOS MENSUALES'!F794</f>
        <v>2.87463583231</v>
      </c>
      <c r="K43" s="22">
        <f>'DATOS MENSUALES'!F795</f>
        <v>2.6517331770399997</v>
      </c>
      <c r="L43" s="22">
        <f>'DATOS MENSUALES'!F796</f>
        <v>2.8066033466</v>
      </c>
      <c r="M43" s="22">
        <f>'DATOS MENSUALES'!F797</f>
        <v>3.50970651008</v>
      </c>
      <c r="N43" s="22">
        <f>SUM(B43:M43)</f>
        <v>58.56107888317</v>
      </c>
      <c r="O43" s="23"/>
      <c r="P43" s="60">
        <f t="shared" si="13"/>
        <v>-0.0025373152501777627</v>
      </c>
      <c r="Q43" s="60">
        <f t="shared" si="14"/>
        <v>-0.04336287032527538</v>
      </c>
      <c r="R43" s="60">
        <f t="shared" si="15"/>
        <v>-31.05481839416368</v>
      </c>
      <c r="S43" s="60">
        <f t="shared" si="16"/>
        <v>-83.66645182551194</v>
      </c>
      <c r="T43" s="60">
        <f t="shared" si="17"/>
        <v>-31.289245403982655</v>
      </c>
      <c r="U43" s="60">
        <f t="shared" si="18"/>
        <v>15.736992886174226</v>
      </c>
      <c r="V43" s="60">
        <f t="shared" si="19"/>
        <v>-0.0026304378192878505</v>
      </c>
      <c r="W43" s="60">
        <f t="shared" si="20"/>
        <v>-31.246834329386413</v>
      </c>
      <c r="X43" s="60">
        <f t="shared" si="21"/>
        <v>-7.239853911197824</v>
      </c>
      <c r="Y43" s="60">
        <f t="shared" si="22"/>
        <v>-0.5280713042102304</v>
      </c>
      <c r="Z43" s="60">
        <f t="shared" si="23"/>
        <v>-0.05426386130225357</v>
      </c>
      <c r="AA43" s="60">
        <f t="shared" si="24"/>
        <v>-0.0007031813372891444</v>
      </c>
      <c r="AB43" s="60">
        <f t="shared" si="25"/>
        <v>-3475.817277126658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167.3117084744239</v>
      </c>
      <c r="Q44" s="61">
        <f aca="true" t="shared" si="26" ref="Q44:AB44">SUM(Q18:Q43)</f>
        <v>672.2711570755608</v>
      </c>
      <c r="R44" s="61">
        <f t="shared" si="26"/>
        <v>75483.97816248113</v>
      </c>
      <c r="S44" s="61">
        <f t="shared" si="26"/>
        <v>14244.918318168999</v>
      </c>
      <c r="T44" s="61">
        <f t="shared" si="26"/>
        <v>848.4149537502841</v>
      </c>
      <c r="U44" s="61">
        <f t="shared" si="26"/>
        <v>14775.206779519485</v>
      </c>
      <c r="V44" s="61">
        <f t="shared" si="26"/>
        <v>2139.216186997661</v>
      </c>
      <c r="W44" s="61">
        <f t="shared" si="26"/>
        <v>3117.8922162363247</v>
      </c>
      <c r="X44" s="61">
        <f t="shared" si="26"/>
        <v>781.4930113797162</v>
      </c>
      <c r="Y44" s="61">
        <f t="shared" si="26"/>
        <v>60.96277646497315</v>
      </c>
      <c r="Z44" s="61">
        <f t="shared" si="26"/>
        <v>104.01752493143371</v>
      </c>
      <c r="AA44" s="61">
        <f t="shared" si="26"/>
        <v>280.9395909717915</v>
      </c>
      <c r="AB44" s="61">
        <f t="shared" si="26"/>
        <v>145897.47424350027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434 - Arroyo de los Adjuntos desde cabecera hasta confluencia con arroyo de las Bragadas y arroyo de las Bragadas desde cabecera hasta confluencia con río Duratón.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5.7894276152812125</v>
      </c>
      <c r="C5" s="43">
        <f>'ANUAL (Acum. S.LARGA)'!C6</f>
        <v>8.624142881766366</v>
      </c>
      <c r="D5" s="43">
        <f>'ANUAL (Acum. S.LARGA)'!D6</f>
        <v>10.180961219743793</v>
      </c>
      <c r="E5" s="43">
        <f>'ANUAL (Acum. S.LARGA)'!E6</f>
        <v>13.107034637058486</v>
      </c>
      <c r="F5" s="43">
        <f>'ANUAL (Acum. S.LARGA)'!F6</f>
        <v>12.341659160055912</v>
      </c>
      <c r="G5" s="43">
        <f>'ANUAL (Acum. S.LARGA)'!G6</f>
        <v>12.812462929900155</v>
      </c>
      <c r="H5" s="43">
        <f>'ANUAL (Acum. S.LARGA)'!H6</f>
        <v>10.451573515664245</v>
      </c>
      <c r="I5" s="43">
        <f>'ANUAL (Acum. S.LARGA)'!I6</f>
        <v>9.370208353557274</v>
      </c>
      <c r="J5" s="43">
        <f>'ANUAL (Acum. S.LARGA)'!J6</f>
        <v>5.686711579164695</v>
      </c>
      <c r="K5" s="43">
        <f>'ANUAL (Acum. S.LARGA)'!K6</f>
        <v>4.0642692144916674</v>
      </c>
      <c r="L5" s="43">
        <f>'ANUAL (Acum. S.LARGA)'!L6</f>
        <v>4.265275428711059</v>
      </c>
      <c r="M5" s="43">
        <f>'ANUAL (Acum. S.LARGA)'!M6</f>
        <v>4.543469389129848</v>
      </c>
      <c r="N5" s="43">
        <f>'ANUAL (Acum. S.LARGA)'!N6</f>
        <v>101.23719592452473</v>
      </c>
    </row>
    <row r="6" spans="1:14" ht="12.75">
      <c r="A6" s="13" t="s">
        <v>111</v>
      </c>
      <c r="B6" s="43">
        <f>'ANUAL (Acum. S.CORTA)'!B6</f>
        <v>3.5796024298326925</v>
      </c>
      <c r="C6" s="43">
        <f>'ANUAL (Acum. S.CORTA)'!C6</f>
        <v>4.872500077283462</v>
      </c>
      <c r="D6" s="43">
        <f>'ANUAL (Acum. S.CORTA)'!D6</f>
        <v>8.167393418481923</v>
      </c>
      <c r="E6" s="43">
        <f>'ANUAL (Acum. S.CORTA)'!E6</f>
        <v>9.545644955389232</v>
      </c>
      <c r="F6" s="43">
        <f>'ANUAL (Acum. S.CORTA)'!F6</f>
        <v>7.080534135097308</v>
      </c>
      <c r="G6" s="43">
        <f>'ANUAL (Acum. S.CORTA)'!G6</f>
        <v>7.9625805804576935</v>
      </c>
      <c r="H6" s="43">
        <f>'ANUAL (Acum. S.CORTA)'!H6</f>
        <v>9.005733438535769</v>
      </c>
      <c r="I6" s="43">
        <f>'ANUAL (Acum. S.CORTA)'!I6</f>
        <v>8.441971816467694</v>
      </c>
      <c r="J6" s="43">
        <f>'ANUAL (Acum. S.CORTA)'!J6</f>
        <v>4.809170874616539</v>
      </c>
      <c r="K6" s="43">
        <f>'ANUAL (Acum. S.CORTA)'!K6</f>
        <v>3.4600175630403855</v>
      </c>
      <c r="L6" s="43">
        <f>'ANUAL (Acum. S.CORTA)'!L6</f>
        <v>3.185194299341539</v>
      </c>
      <c r="M6" s="43">
        <f>'ANUAL (Acum. S.CORTA)'!M6</f>
        <v>3.5986312175707686</v>
      </c>
      <c r="N6" s="43">
        <f>'ANUAL (Acum. S.CORTA)'!N6</f>
        <v>73.70897480611502</v>
      </c>
    </row>
    <row r="7" spans="1:14" ht="12.75">
      <c r="A7" s="13" t="s">
        <v>116</v>
      </c>
      <c r="B7" s="44">
        <f>(B5-B6)/B5*100</f>
        <v>38.17001148119858</v>
      </c>
      <c r="C7" s="44">
        <f aca="true" t="shared" si="0" ref="C7:N7">(C5-C6)/C5*100</f>
        <v>43.50163089731308</v>
      </c>
      <c r="D7" s="44">
        <f t="shared" si="0"/>
        <v>19.77777694857521</v>
      </c>
      <c r="E7" s="44">
        <f t="shared" si="0"/>
        <v>27.171589762949694</v>
      </c>
      <c r="F7" s="44">
        <f t="shared" si="0"/>
        <v>42.62899304484414</v>
      </c>
      <c r="G7" s="44">
        <f t="shared" si="0"/>
        <v>37.852849807076524</v>
      </c>
      <c r="H7" s="44">
        <f t="shared" si="0"/>
        <v>13.833707192142223</v>
      </c>
      <c r="I7" s="44">
        <f t="shared" si="0"/>
        <v>9.906252903514012</v>
      </c>
      <c r="J7" s="44">
        <f t="shared" si="0"/>
        <v>15.431426270383403</v>
      </c>
      <c r="K7" s="44">
        <f t="shared" si="0"/>
        <v>14.867412062585469</v>
      </c>
      <c r="L7" s="44">
        <f t="shared" si="0"/>
        <v>25.322658464190052</v>
      </c>
      <c r="M7" s="44">
        <f t="shared" si="0"/>
        <v>20.795521893898623</v>
      </c>
      <c r="N7" s="44">
        <f t="shared" si="0"/>
        <v>27.191805212515757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5.44206195836434</v>
      </c>
      <c r="C10" s="43">
        <f aca="true" t="shared" si="1" ref="C10:M10">0.94*C5</f>
        <v>8.106694308860384</v>
      </c>
      <c r="D10" s="43">
        <f t="shared" si="1"/>
        <v>9.570103546559166</v>
      </c>
      <c r="E10" s="43">
        <f t="shared" si="1"/>
        <v>12.320612558834977</v>
      </c>
      <c r="F10" s="43">
        <f t="shared" si="1"/>
        <v>11.601159610452557</v>
      </c>
      <c r="G10" s="43">
        <f t="shared" si="1"/>
        <v>12.043715154106145</v>
      </c>
      <c r="H10" s="43">
        <f t="shared" si="1"/>
        <v>9.82447910472439</v>
      </c>
      <c r="I10" s="43">
        <f t="shared" si="1"/>
        <v>8.807995852343836</v>
      </c>
      <c r="J10" s="43">
        <f t="shared" si="1"/>
        <v>5.345508884414813</v>
      </c>
      <c r="K10" s="43">
        <f t="shared" si="1"/>
        <v>3.820413061622167</v>
      </c>
      <c r="L10" s="43">
        <f t="shared" si="1"/>
        <v>4.009358902988395</v>
      </c>
      <c r="M10" s="43">
        <f t="shared" si="1"/>
        <v>4.270861225782057</v>
      </c>
      <c r="N10" s="43">
        <f>SUM(B10:M10)</f>
        <v>95.16296416905321</v>
      </c>
    </row>
    <row r="11" spans="1:14" ht="12.75">
      <c r="A11" s="13" t="s">
        <v>111</v>
      </c>
      <c r="B11" s="43">
        <f>0.94*B6</f>
        <v>3.3648262840427305</v>
      </c>
      <c r="C11" s="43">
        <f aca="true" t="shared" si="2" ref="C11:M11">0.94*C6</f>
        <v>4.580150072646454</v>
      </c>
      <c r="D11" s="43">
        <f t="shared" si="2"/>
        <v>7.677349813373008</v>
      </c>
      <c r="E11" s="43">
        <f t="shared" si="2"/>
        <v>8.972906258065878</v>
      </c>
      <c r="F11" s="43">
        <f t="shared" si="2"/>
        <v>6.655702086991469</v>
      </c>
      <c r="G11" s="43">
        <f t="shared" si="2"/>
        <v>7.484825745630231</v>
      </c>
      <c r="H11" s="43">
        <f t="shared" si="2"/>
        <v>8.465389432223622</v>
      </c>
      <c r="I11" s="43">
        <f t="shared" si="2"/>
        <v>7.9354535074796315</v>
      </c>
      <c r="J11" s="43">
        <f t="shared" si="2"/>
        <v>4.520620622139546</v>
      </c>
      <c r="K11" s="43">
        <f t="shared" si="2"/>
        <v>3.252416509257962</v>
      </c>
      <c r="L11" s="43">
        <f t="shared" si="2"/>
        <v>2.9940826413810466</v>
      </c>
      <c r="M11" s="43">
        <f t="shared" si="2"/>
        <v>3.3827133445165223</v>
      </c>
      <c r="N11" s="43">
        <f>SUM(B11:M11)</f>
        <v>69.2864363177481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1.5987197443</v>
      </c>
      <c r="C14" s="43">
        <f>'ANUAL (Acum. S.LARGA)'!C4</f>
        <v>1.6334283150000004</v>
      </c>
      <c r="D14" s="43">
        <f>'ANUAL (Acum. S.LARGA)'!D4</f>
        <v>1.7855651908699999</v>
      </c>
      <c r="E14" s="43">
        <f>'ANUAL (Acum. S.LARGA)'!E4</f>
        <v>1.1890274303999997</v>
      </c>
      <c r="F14" s="43">
        <f>'ANUAL (Acum. S.LARGA)'!F4</f>
        <v>1.56080078125</v>
      </c>
      <c r="G14" s="43">
        <f>'ANUAL (Acum. S.LARGA)'!G4</f>
        <v>1.80114481754</v>
      </c>
      <c r="H14" s="43">
        <f>'ANUAL (Acum. S.LARGA)'!H4</f>
        <v>2.83041129664</v>
      </c>
      <c r="I14" s="43">
        <f>'ANUAL (Acum. S.LARGA)'!I4</f>
        <v>2.27579852772</v>
      </c>
      <c r="J14" s="43">
        <f>'ANUAL (Acum. S.LARGA)'!J4</f>
        <v>1.8589870407900002</v>
      </c>
      <c r="K14" s="43">
        <f>'ANUAL (Acum. S.LARGA)'!K4</f>
        <v>1.6339650162000003</v>
      </c>
      <c r="L14" s="43">
        <f>'ANUAL (Acum. S.LARGA)'!L4</f>
        <v>1.64384193105</v>
      </c>
      <c r="M14" s="43">
        <f>'ANUAL (Acum. S.LARGA)'!M4</f>
        <v>1.4857536765</v>
      </c>
      <c r="N14" s="43">
        <f>'ANUAL (Acum. S.LARGA)'!N4</f>
        <v>24.30048858087</v>
      </c>
    </row>
    <row r="15" spans="1:14" ht="12.75">
      <c r="A15" s="13" t="s">
        <v>111</v>
      </c>
      <c r="B15" s="43">
        <f>'ANUAL (Acum. S.CORTA)'!B4</f>
        <v>1.5987197443</v>
      </c>
      <c r="C15" s="43">
        <f>'ANUAL (Acum. S.CORTA)'!C4</f>
        <v>1.6334283150000004</v>
      </c>
      <c r="D15" s="43">
        <f>'ANUAL (Acum. S.CORTA)'!D4</f>
        <v>1.7855651908699999</v>
      </c>
      <c r="E15" s="43">
        <f>'ANUAL (Acum. S.CORTA)'!E4</f>
        <v>1.1890274303999997</v>
      </c>
      <c r="F15" s="43">
        <f>'ANUAL (Acum. S.CORTA)'!F4</f>
        <v>1.56080078125</v>
      </c>
      <c r="G15" s="43">
        <f>'ANUAL (Acum. S.CORTA)'!G4</f>
        <v>1.80114481754</v>
      </c>
      <c r="H15" s="43">
        <f>'ANUAL (Acum. S.CORTA)'!H4</f>
        <v>2.83041129664</v>
      </c>
      <c r="I15" s="43">
        <f>'ANUAL (Acum. S.CORTA)'!I4</f>
        <v>2.27579852772</v>
      </c>
      <c r="J15" s="43">
        <f>'ANUAL (Acum. S.CORTA)'!J4</f>
        <v>1.8589870407900002</v>
      </c>
      <c r="K15" s="43">
        <f>'ANUAL (Acum. S.CORTA)'!K4</f>
        <v>1.6339650162000003</v>
      </c>
      <c r="L15" s="43">
        <f>'ANUAL (Acum. S.CORTA)'!L4</f>
        <v>1.64384193105</v>
      </c>
      <c r="M15" s="43">
        <f>'ANUAL (Acum. S.CORTA)'!M4</f>
        <v>1.53258835884</v>
      </c>
      <c r="N15" s="43">
        <f>'ANUAL (Acum. S.CORTA)'!N4</f>
        <v>24.30048858087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24.29089714624</v>
      </c>
      <c r="C18" s="43">
        <f>'ANUAL (Acum. S.LARGA)'!C5</f>
        <v>65.65763511704</v>
      </c>
      <c r="D18" s="43">
        <f>'ANUAL (Acum. S.LARGA)'!D5</f>
        <v>50.61901259304</v>
      </c>
      <c r="E18" s="43">
        <f>'ANUAL (Acum. S.LARGA)'!E5</f>
        <v>63.858841100069995</v>
      </c>
      <c r="F18" s="43">
        <f>'ANUAL (Acum. S.LARGA)'!F5</f>
        <v>60.21776498904</v>
      </c>
      <c r="G18" s="43">
        <f>'ANUAL (Acum. S.LARGA)'!G5</f>
        <v>53.93891946114</v>
      </c>
      <c r="H18" s="43">
        <f>'ANUAL (Acum. S.LARGA)'!H5</f>
        <v>33.75674943396</v>
      </c>
      <c r="I18" s="43">
        <f>'ANUAL (Acum. S.LARGA)'!I5</f>
        <v>45.76150960609</v>
      </c>
      <c r="J18" s="43">
        <f>'ANUAL (Acum. S.LARGA)'!J5</f>
        <v>14.932724712749998</v>
      </c>
      <c r="K18" s="43">
        <f>'ANUAL (Acum. S.LARGA)'!K5</f>
        <v>8.0455390589</v>
      </c>
      <c r="L18" s="43">
        <f>'ANUAL (Acum. S.LARGA)'!L5</f>
        <v>16.10469913026</v>
      </c>
      <c r="M18" s="43">
        <f>'ANUAL (Acum. S.LARGA)'!M5</f>
        <v>17.35376479128</v>
      </c>
      <c r="N18" s="43">
        <f>'ANUAL (Acum. S.LARGA)'!N5</f>
        <v>319.67488516282</v>
      </c>
    </row>
    <row r="19" spans="1:14" ht="12.75">
      <c r="A19" s="13" t="s">
        <v>111</v>
      </c>
      <c r="B19" s="43">
        <f>'ANUAL (Acum. S.CORTA)'!B5</f>
        <v>9.061794432600001</v>
      </c>
      <c r="C19" s="43">
        <f>'ANUAL (Acum. S.CORTA)'!C5</f>
        <v>12.80111214684</v>
      </c>
      <c r="D19" s="43">
        <f>'ANUAL (Acum. S.CORTA)'!D5</f>
        <v>50.61901259304</v>
      </c>
      <c r="E19" s="43">
        <f>'ANUAL (Acum. S.CORTA)'!E5</f>
        <v>28.816959854200004</v>
      </c>
      <c r="F19" s="43">
        <f>'ANUAL (Acum. S.CORTA)'!F5</f>
        <v>15.149674186589998</v>
      </c>
      <c r="G19" s="43">
        <f>'ANUAL (Acum. S.CORTA)'!G5</f>
        <v>32.5069857126</v>
      </c>
      <c r="H19" s="43">
        <f>'ANUAL (Acum. S.CORTA)'!H5</f>
        <v>21.172015257119995</v>
      </c>
      <c r="I19" s="43">
        <f>'ANUAL (Acum. S.CORTA)'!I5</f>
        <v>21.35349117902</v>
      </c>
      <c r="J19" s="43">
        <f>'ANUAL (Acum. S.CORTA)'!J5</f>
        <v>14.069677441710002</v>
      </c>
      <c r="K19" s="43">
        <f>'ANUAL (Acum. S.CORTA)'!K5</f>
        <v>6.65593900608</v>
      </c>
      <c r="L19" s="43">
        <f>'ANUAL (Acum. S.CORTA)'!L5</f>
        <v>7.5988579734599995</v>
      </c>
      <c r="M19" s="43">
        <f>'ANUAL (Acum. S.CORTA)'!M5</f>
        <v>9.00585365655</v>
      </c>
      <c r="N19" s="43">
        <f>'ANUAL (Acum. S.CORTA)'!N5</f>
        <v>131.60143562301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4.52221828453</v>
      </c>
      <c r="C22" s="43">
        <f>'ANUAL (Acum. S.LARGA)'!C9</f>
        <v>5.766710114775</v>
      </c>
      <c r="D22" s="43">
        <f>'ANUAL (Acum. S.LARGA)'!D9</f>
        <v>7.229808759319999</v>
      </c>
      <c r="E22" s="43">
        <f>'ANUAL (Acum. S.LARGA)'!E9</f>
        <v>9.07408088064</v>
      </c>
      <c r="F22" s="43">
        <f>'ANUAL (Acum. S.LARGA)'!F9</f>
        <v>7.69027151201</v>
      </c>
      <c r="G22" s="43">
        <f>'ANUAL (Acum. S.LARGA)'!G9</f>
        <v>8.961905143869998</v>
      </c>
      <c r="H22" s="43">
        <f>'ANUAL (Acum. S.LARGA)'!H9</f>
        <v>9.446485861805</v>
      </c>
      <c r="I22" s="43">
        <f>'ANUAL (Acum. S.LARGA)'!I9</f>
        <v>7.09757772201</v>
      </c>
      <c r="J22" s="43">
        <f>'ANUAL (Acum. S.LARGA)'!J9</f>
        <v>4.60426438248</v>
      </c>
      <c r="K22" s="43">
        <f>'ANUAL (Acum. S.LARGA)'!K9</f>
        <v>3.92133221086</v>
      </c>
      <c r="L22" s="43">
        <f>'ANUAL (Acum. S.LARGA)'!L9</f>
        <v>3.809546613375</v>
      </c>
      <c r="M22" s="43">
        <f>'ANUAL (Acum. S.LARGA)'!M9</f>
        <v>3.97952666762</v>
      </c>
      <c r="N22" s="43">
        <f>'ANUAL (Acum. S.LARGA)'!N9</f>
        <v>90.68120976105999</v>
      </c>
    </row>
    <row r="23" spans="1:14" ht="12.75">
      <c r="A23" s="13" t="s">
        <v>111</v>
      </c>
      <c r="B23" s="43">
        <f>'ANUAL (Acum. S.CORTA)'!B9</f>
        <v>3.4308761733399997</v>
      </c>
      <c r="C23" s="43">
        <f>'ANUAL (Acum. S.CORTA)'!C9</f>
        <v>4.186018588365</v>
      </c>
      <c r="D23" s="43">
        <f>'ANUAL (Acum. S.CORTA)'!D9</f>
        <v>5.36655004299</v>
      </c>
      <c r="E23" s="43">
        <f>'ANUAL (Acum. S.CORTA)'!E9</f>
        <v>6.42856212805</v>
      </c>
      <c r="F23" s="43">
        <f>'ANUAL (Acum. S.CORTA)'!F9</f>
        <v>6.629742479139999</v>
      </c>
      <c r="G23" s="43">
        <f>'ANUAL (Acum. S.CORTA)'!G9</f>
        <v>6.492455931395</v>
      </c>
      <c r="H23" s="43">
        <f>'ANUAL (Acum. S.CORTA)'!H9</f>
        <v>8.212297690915001</v>
      </c>
      <c r="I23" s="43">
        <f>'ANUAL (Acum. S.CORTA)'!I9</f>
        <v>7.09757772201</v>
      </c>
      <c r="J23" s="43">
        <f>'ANUAL (Acum. S.CORTA)'!J9</f>
        <v>4.19947625008</v>
      </c>
      <c r="K23" s="43">
        <f>'ANUAL (Acum. S.CORTA)'!K9</f>
        <v>2.9363599670699996</v>
      </c>
      <c r="L23" s="43">
        <f>'ANUAL (Acum. S.CORTA)'!L9</f>
        <v>2.732616646675</v>
      </c>
      <c r="M23" s="43">
        <f>'ANUAL (Acum. S.CORTA)'!M9</f>
        <v>2.888314464395</v>
      </c>
      <c r="N23" s="43">
        <f>'ANUAL (Acum. S.CORTA)'!N9</f>
        <v>73.85034295138499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4.164567589074413</v>
      </c>
      <c r="C26" s="43">
        <f>'ANUAL (Acum. S.LARGA)'!C12</f>
        <v>9.405297443379407</v>
      </c>
      <c r="D26" s="43">
        <f>'ANUAL (Acum. S.LARGA)'!D12</f>
        <v>10.386349596049866</v>
      </c>
      <c r="E26" s="43">
        <f>'ANUAL (Acum. S.LARGA)'!E12</f>
        <v>11.775550898164157</v>
      </c>
      <c r="F26" s="43">
        <f>'ANUAL (Acum. S.LARGA)'!F12</f>
        <v>11.609758564786336</v>
      </c>
      <c r="G26" s="43">
        <f>'ANUAL (Acum. S.LARGA)'!G12</f>
        <v>10.662050131721275</v>
      </c>
      <c r="H26" s="43">
        <f>'ANUAL (Acum. S.LARGA)'!H12</f>
        <v>5.746126595178084</v>
      </c>
      <c r="I26" s="43">
        <f>'ANUAL (Acum. S.LARGA)'!I12</f>
        <v>7.2827918504656095</v>
      </c>
      <c r="J26" s="43">
        <f>'ANUAL (Acum. S.LARGA)'!J12</f>
        <v>2.9803478902979887</v>
      </c>
      <c r="K26" s="43">
        <f>'ANUAL (Acum. S.LARGA)'!K12</f>
        <v>1.3948813547554888</v>
      </c>
      <c r="L26" s="43">
        <f>'ANUAL (Acum. S.LARGA)'!L12</f>
        <v>2.2052317728119553</v>
      </c>
      <c r="M26" s="43">
        <f>'ANUAL (Acum. S.LARGA)'!M12</f>
        <v>2.6839139111277337</v>
      </c>
      <c r="N26" s="43">
        <f>'ANUAL (Acum. S.LARGA)'!N12</f>
        <v>51.799413048348065</v>
      </c>
    </row>
    <row r="27" spans="1:14" ht="12.75">
      <c r="A27" s="13" t="s">
        <v>111</v>
      </c>
      <c r="B27" s="43">
        <f>'ANUAL (Acum. S.CORTA)'!B12</f>
        <v>1.7090224699076744</v>
      </c>
      <c r="C27" s="43">
        <f>'ANUAL (Acum. S.CORTA)'!C12</f>
        <v>2.7614444312918374</v>
      </c>
      <c r="D27" s="43">
        <f>'ANUAL (Acum. S.CORTA)'!D12</f>
        <v>9.260766208592395</v>
      </c>
      <c r="E27" s="43">
        <f>'ANUAL (Acum. S.CORTA)'!E12</f>
        <v>7.708662906172811</v>
      </c>
      <c r="F27" s="43">
        <f>'ANUAL (Acum. S.CORTA)'!F12</f>
        <v>3.7845907784399087</v>
      </c>
      <c r="G27" s="43">
        <f>'ANUAL (Acum. S.CORTA)'!G12</f>
        <v>6.164856437999677</v>
      </c>
      <c r="H27" s="43">
        <f>'ANUAL (Acum. S.CORTA)'!H12</f>
        <v>4.803011486000051</v>
      </c>
      <c r="I27" s="43">
        <f>'ANUAL (Acum. S.CORTA)'!I12</f>
        <v>4.928456733459968</v>
      </c>
      <c r="J27" s="43">
        <f>'ANUAL (Acum. S.CORTA)'!J12</f>
        <v>2.482797448881864</v>
      </c>
      <c r="K27" s="43">
        <f>'ANUAL (Acum. S.CORTA)'!K12</f>
        <v>1.3688424597589515</v>
      </c>
      <c r="L27" s="43">
        <f>'ANUAL (Acum. S.CORTA)'!L12</f>
        <v>1.3814768183419222</v>
      </c>
      <c r="M27" s="43">
        <f>'ANUAL (Acum. S.CORTA)'!M12</f>
        <v>2.043515389621285</v>
      </c>
      <c r="N27" s="43">
        <f>'ANUAL (Acum. S.CORTA)'!N12</f>
        <v>27.063359707417863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0.72</v>
      </c>
      <c r="C30" s="43">
        <f>'ANUAL (Acum. S.LARGA)'!C13</f>
        <v>1.09</v>
      </c>
      <c r="D30" s="43">
        <f>'ANUAL (Acum. S.LARGA)'!D13</f>
        <v>1.02</v>
      </c>
      <c r="E30" s="43">
        <f>'ANUAL (Acum. S.LARGA)'!E13</f>
        <v>0.9</v>
      </c>
      <c r="F30" s="43">
        <f>'ANUAL (Acum. S.LARGA)'!F13</f>
        <v>0.94</v>
      </c>
      <c r="G30" s="43">
        <f>'ANUAL (Acum. S.LARGA)'!G13</f>
        <v>0.83</v>
      </c>
      <c r="H30" s="43">
        <f>'ANUAL (Acum. S.LARGA)'!H13</f>
        <v>0.55</v>
      </c>
      <c r="I30" s="43">
        <f>'ANUAL (Acum. S.LARGA)'!I13</f>
        <v>0.78</v>
      </c>
      <c r="J30" s="43">
        <f>'ANUAL (Acum. S.LARGA)'!J13</f>
        <v>0.52</v>
      </c>
      <c r="K30" s="43">
        <f>'ANUAL (Acum. S.LARGA)'!K13</f>
        <v>0.34</v>
      </c>
      <c r="L30" s="43">
        <f>'ANUAL (Acum. S.LARGA)'!L13</f>
        <v>0.52</v>
      </c>
      <c r="M30" s="43">
        <f>'ANUAL (Acum. S.LARGA)'!M13</f>
        <v>0.59</v>
      </c>
      <c r="N30" s="43">
        <f>'ANUAL (Acum. S.LARGA)'!N13</f>
        <v>0.51</v>
      </c>
    </row>
    <row r="31" spans="1:14" ht="12.75">
      <c r="A31" s="13" t="s">
        <v>111</v>
      </c>
      <c r="B31" s="43">
        <f>'ANUAL (Acum. S.CORTA)'!B13</f>
        <v>0.48</v>
      </c>
      <c r="C31" s="43">
        <f>'ANUAL (Acum. S.CORTA)'!C13</f>
        <v>0.57</v>
      </c>
      <c r="D31" s="43">
        <f>'ANUAL (Acum. S.CORTA)'!D13</f>
        <v>1.13</v>
      </c>
      <c r="E31" s="43">
        <f>'ANUAL (Acum. S.CORTA)'!E13</f>
        <v>0.81</v>
      </c>
      <c r="F31" s="43">
        <f>'ANUAL (Acum. S.CORTA)'!F13</f>
        <v>0.53</v>
      </c>
      <c r="G31" s="43">
        <f>'ANUAL (Acum. S.CORTA)'!G13</f>
        <v>0.77</v>
      </c>
      <c r="H31" s="43">
        <f>'ANUAL (Acum. S.CORTA)'!H13</f>
        <v>0.53</v>
      </c>
      <c r="I31" s="43">
        <f>'ANUAL (Acum. S.CORTA)'!I13</f>
        <v>0.58</v>
      </c>
      <c r="J31" s="43">
        <f>'ANUAL (Acum. S.CORTA)'!J13</f>
        <v>0.52</v>
      </c>
      <c r="K31" s="43">
        <f>'ANUAL (Acum. S.CORTA)'!K13</f>
        <v>0.4</v>
      </c>
      <c r="L31" s="43">
        <f>'ANUAL (Acum. S.CORTA)'!L13</f>
        <v>0.43</v>
      </c>
      <c r="M31" s="43">
        <f>'ANUAL (Acum. S.CORTA)'!M13</f>
        <v>0.57</v>
      </c>
      <c r="N31" s="43">
        <f>'ANUAL (Acum. S.CORTA)'!N13</f>
        <v>0.37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2.3825132749337232</v>
      </c>
      <c r="C34" s="43">
        <f>'ANUAL (Acum. S.LARGA)'!C14</f>
        <v>4.034490645698535</v>
      </c>
      <c r="D34" s="43">
        <f>'ANUAL (Acum. S.LARGA)'!D14</f>
        <v>2.835866648322083</v>
      </c>
      <c r="E34" s="43">
        <f>'ANUAL (Acum. S.LARGA)'!E14</f>
        <v>2.0223165348751104</v>
      </c>
      <c r="F34" s="43">
        <f>'ANUAL (Acum. S.LARGA)'!F14</f>
        <v>2.0685881420647902</v>
      </c>
      <c r="G34" s="43">
        <f>'ANUAL (Acum. S.LARGA)'!G14</f>
        <v>1.8809919955476093</v>
      </c>
      <c r="H34" s="43">
        <f>'ANUAL (Acum. S.LARGA)'!H14</f>
        <v>1.3679478439651145</v>
      </c>
      <c r="I34" s="43">
        <f>'ANUAL (Acum. S.LARGA)'!I14</f>
        <v>2.7367776491243188</v>
      </c>
      <c r="J34" s="43">
        <f>'ANUAL (Acum. S.LARGA)'!J14</f>
        <v>1.618571608313688</v>
      </c>
      <c r="K34" s="43">
        <f>'ANUAL (Acum. S.LARGA)'!K14</f>
        <v>0.575891855527661</v>
      </c>
      <c r="L34" s="43">
        <f>'ANUAL (Acum. S.LARGA)'!L14</f>
        <v>2.650523108613395</v>
      </c>
      <c r="M34" s="43">
        <f>'ANUAL (Acum. S.LARGA)'!M14</f>
        <v>2.374594246112585</v>
      </c>
      <c r="N34" s="43">
        <f>'ANUAL (Acum. S.LARGA)'!N14</f>
        <v>1.5781301252831734</v>
      </c>
    </row>
    <row r="35" spans="1:14" ht="12.75">
      <c r="A35" s="13" t="s">
        <v>111</v>
      </c>
      <c r="B35" s="43">
        <f>'ANUAL (Acum. S.CORTA)'!B14</f>
        <v>1.4524631177326115</v>
      </c>
      <c r="C35" s="43">
        <f>'ANUAL (Acum. S.CORTA)'!C14</f>
        <v>1.3834314724325845</v>
      </c>
      <c r="D35" s="43">
        <f>'ANUAL (Acum. S.CORTA)'!D14</f>
        <v>4.118471989866822</v>
      </c>
      <c r="E35" s="43">
        <f>'ANUAL (Acum. S.CORTA)'!E14</f>
        <v>1.3475500258072992</v>
      </c>
      <c r="F35" s="43">
        <f>'ANUAL (Acum. S.CORTA)'!F14</f>
        <v>0.6782247461416883</v>
      </c>
      <c r="G35" s="43">
        <f>'ANUAL (Acum. S.CORTA)'!G14</f>
        <v>2.7326673159922654</v>
      </c>
      <c r="H35" s="43">
        <f>'ANUAL (Acum. S.CORTA)'!H14</f>
        <v>0.8366347477641105</v>
      </c>
      <c r="I35" s="43">
        <f>'ANUAL (Acum. S.CORTA)'!I14</f>
        <v>1.128626778968176</v>
      </c>
      <c r="J35" s="43">
        <f>'ANUAL (Acum. S.CORTA)'!J14</f>
        <v>2.212704019680768</v>
      </c>
      <c r="K35" s="43">
        <f>'ANUAL (Acum. S.CORTA)'!K14</f>
        <v>1.0299744029229427</v>
      </c>
      <c r="L35" s="43">
        <f>'ANUAL (Acum. S.CORTA)'!L14</f>
        <v>1.7096129864334928</v>
      </c>
      <c r="M35" s="43">
        <f>'ANUAL (Acum. S.CORTA)'!M14</f>
        <v>1.4265969961584866</v>
      </c>
      <c r="N35" s="43">
        <f>'ANUAL (Acum. S.CORTA)'!N14</f>
        <v>0.31895156786251655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0.6451560877787681</v>
      </c>
      <c r="C38" s="52">
        <f>'ANUAL (Acum. S.LARGA)'!N15</f>
        <v>0.2510765937774563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0.5642831767338338</v>
      </c>
      <c r="C39" s="52">
        <f>'ANUAL (Acum. S.CORTA)'!N15</f>
        <v>-0.08454336172387777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434 - Arroyo de los Adjuntos desde cabecera hasta confluencia con arroyo de las Bragadas y arroyo de las Bragadas desde cabecera hasta confluencia con río Duratón.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0.04244522267</v>
      </c>
      <c r="C4" s="1">
        <f t="shared" si="0"/>
        <v>0.05294239659</v>
      </c>
      <c r="D4" s="1">
        <f t="shared" si="0"/>
        <v>0.05571229473</v>
      </c>
      <c r="E4" s="1">
        <f t="shared" si="0"/>
        <v>0.07958111434</v>
      </c>
      <c r="F4" s="1">
        <f>MIN(F18:F83)</f>
        <v>0.07153004335</v>
      </c>
      <c r="G4" s="1">
        <f t="shared" si="0"/>
        <v>0.11157534316</v>
      </c>
      <c r="H4" s="1">
        <f t="shared" si="0"/>
        <v>0.1181225383</v>
      </c>
      <c r="I4" s="1">
        <f t="shared" si="0"/>
        <v>0.05496928836</v>
      </c>
      <c r="J4" s="1">
        <f t="shared" si="0"/>
        <v>0.08936871906</v>
      </c>
      <c r="K4" s="1">
        <f t="shared" si="0"/>
        <v>0.13720612096</v>
      </c>
      <c r="L4" s="1">
        <f t="shared" si="0"/>
        <v>0.07824368805</v>
      </c>
      <c r="M4" s="1">
        <f t="shared" si="0"/>
        <v>0.079327521</v>
      </c>
      <c r="N4" s="1">
        <f t="shared" si="0"/>
        <v>1.3886673948000001</v>
      </c>
    </row>
    <row r="5" spans="1:14" ht="12.75">
      <c r="A5" s="13" t="s">
        <v>94</v>
      </c>
      <c r="B5" s="1">
        <f aca="true" t="shared" si="1" ref="B5:N5">MAX(B18:B83)</f>
        <v>1.9767210155</v>
      </c>
      <c r="C5" s="1">
        <f t="shared" si="1"/>
        <v>2.66446181596</v>
      </c>
      <c r="D5" s="1">
        <f t="shared" si="1"/>
        <v>3.74485297932</v>
      </c>
      <c r="E5" s="1">
        <f t="shared" si="1"/>
        <v>5.23999215216</v>
      </c>
      <c r="F5" s="1">
        <f>MAX(F18:F83)</f>
        <v>4.47257603058</v>
      </c>
      <c r="G5" s="1">
        <f t="shared" si="1"/>
        <v>4.75088227566</v>
      </c>
      <c r="H5" s="1">
        <f t="shared" si="1"/>
        <v>2.72075063472</v>
      </c>
      <c r="I5" s="1">
        <f t="shared" si="1"/>
        <v>3.7040439405</v>
      </c>
      <c r="J5" s="1">
        <f t="shared" si="1"/>
        <v>1.59355095336</v>
      </c>
      <c r="K5" s="1">
        <f t="shared" si="1"/>
        <v>0.80076263232</v>
      </c>
      <c r="L5" s="1">
        <f t="shared" si="1"/>
        <v>1.9490257941</v>
      </c>
      <c r="M5" s="1">
        <f t="shared" si="1"/>
        <v>2.14324635576</v>
      </c>
      <c r="N5" s="1">
        <f t="shared" si="1"/>
        <v>21.113935032440004</v>
      </c>
    </row>
    <row r="6" spans="1:14" ht="12.75">
      <c r="A6" s="13" t="s">
        <v>16</v>
      </c>
      <c r="B6" s="1">
        <f aca="true" t="shared" si="2" ref="B6:M6">AVERAGE(B18:B83)</f>
        <v>0.3461241988430304</v>
      </c>
      <c r="C6" s="1">
        <f t="shared" si="2"/>
        <v>0.40058549799378795</v>
      </c>
      <c r="D6" s="1">
        <f t="shared" si="2"/>
        <v>0.5337158817883334</v>
      </c>
      <c r="E6" s="1">
        <f t="shared" si="2"/>
        <v>0.9798777679442424</v>
      </c>
      <c r="F6" s="1">
        <f>AVERAGE(F18:F83)</f>
        <v>1.0170220391231817</v>
      </c>
      <c r="G6" s="1">
        <f t="shared" si="2"/>
        <v>0.9799522268837879</v>
      </c>
      <c r="H6" s="1">
        <f t="shared" si="2"/>
        <v>0.7303583244707575</v>
      </c>
      <c r="I6" s="1">
        <f t="shared" si="2"/>
        <v>0.5855165641183334</v>
      </c>
      <c r="J6" s="1">
        <f t="shared" si="2"/>
        <v>0.42881897772954536</v>
      </c>
      <c r="K6" s="1">
        <f t="shared" si="2"/>
        <v>0.4193488996440909</v>
      </c>
      <c r="L6" s="1">
        <f t="shared" si="2"/>
        <v>0.47889176921530296</v>
      </c>
      <c r="M6" s="1">
        <f t="shared" si="2"/>
        <v>0.395433092061818</v>
      </c>
      <c r="N6" s="1">
        <f>SUM(B6:M6)</f>
        <v>7.295645239816213</v>
      </c>
    </row>
    <row r="7" spans="1:14" ht="12.75">
      <c r="A7" s="13" t="s">
        <v>17</v>
      </c>
      <c r="B7" s="1">
        <f aca="true" t="shared" si="3" ref="B7:M7">PERCENTILE(B18:B83,0.1)</f>
        <v>0.08705746505</v>
      </c>
      <c r="C7" s="1">
        <f t="shared" si="3"/>
        <v>0.09595855857999999</v>
      </c>
      <c r="D7" s="1">
        <f t="shared" si="3"/>
        <v>0.1348424778</v>
      </c>
      <c r="E7" s="1">
        <f t="shared" si="3"/>
        <v>0.18875969838</v>
      </c>
      <c r="F7" s="1">
        <f>PERCENTILE(F18:F83,0.1)</f>
        <v>0.203170809485</v>
      </c>
      <c r="G7" s="1">
        <f t="shared" si="3"/>
        <v>0.18340241924</v>
      </c>
      <c r="H7" s="1">
        <f t="shared" si="3"/>
        <v>0.18619168866</v>
      </c>
      <c r="I7" s="1">
        <f t="shared" si="3"/>
        <v>0.173912675525</v>
      </c>
      <c r="J7" s="1">
        <f t="shared" si="3"/>
        <v>0.18073121844</v>
      </c>
      <c r="K7" s="1">
        <f t="shared" si="3"/>
        <v>0.22047412905</v>
      </c>
      <c r="L7" s="1">
        <f t="shared" si="3"/>
        <v>0.266573101725</v>
      </c>
      <c r="M7" s="1">
        <f t="shared" si="3"/>
        <v>0.127075830745</v>
      </c>
      <c r="N7" s="1">
        <f>PERCENTILE(N18:N83,0.1)</f>
        <v>2.913518503795</v>
      </c>
    </row>
    <row r="8" spans="1:14" ht="12.75">
      <c r="A8" s="13" t="s">
        <v>18</v>
      </c>
      <c r="B8" s="1">
        <f aca="true" t="shared" si="4" ref="B8:M8">PERCENTILE(B18:B83,0.25)</f>
        <v>0.13295643682500002</v>
      </c>
      <c r="C8" s="1">
        <f t="shared" si="4"/>
        <v>0.141511626925</v>
      </c>
      <c r="D8" s="1">
        <f t="shared" si="4"/>
        <v>0.1741652897425</v>
      </c>
      <c r="E8" s="1">
        <f t="shared" si="4"/>
        <v>0.33144172061</v>
      </c>
      <c r="F8" s="1">
        <f>PERCENTILE(F18:F83,0.25)</f>
        <v>0.34898887815</v>
      </c>
      <c r="G8" s="1">
        <f t="shared" si="4"/>
        <v>0.28161462571</v>
      </c>
      <c r="H8" s="1">
        <f t="shared" si="4"/>
        <v>0.26676392844499996</v>
      </c>
      <c r="I8" s="1">
        <f t="shared" si="4"/>
        <v>0.21995775362</v>
      </c>
      <c r="J8" s="1">
        <f t="shared" si="4"/>
        <v>0.27691789965</v>
      </c>
      <c r="K8" s="1">
        <f t="shared" si="4"/>
        <v>0.312146958845</v>
      </c>
      <c r="L8" s="1">
        <f t="shared" si="4"/>
        <v>0.3124426253</v>
      </c>
      <c r="M8" s="1">
        <f t="shared" si="4"/>
        <v>0.192963540655</v>
      </c>
      <c r="N8" s="1">
        <f>PERCENTILE(N18:N83,0.25)</f>
        <v>3.8378251569049997</v>
      </c>
    </row>
    <row r="9" spans="1:14" ht="12.75">
      <c r="A9" s="13" t="s">
        <v>19</v>
      </c>
      <c r="B9" s="1">
        <f aca="true" t="shared" si="5" ref="B9:M9">PERCENTILE(B18:B83,0.5)</f>
        <v>0.233350004375</v>
      </c>
      <c r="C9" s="1">
        <f t="shared" si="5"/>
        <v>0.27764106876000005</v>
      </c>
      <c r="D9" s="1">
        <f t="shared" si="5"/>
        <v>0.272862151265</v>
      </c>
      <c r="E9" s="1">
        <f t="shared" si="5"/>
        <v>0.5964430066399999</v>
      </c>
      <c r="F9" s="1">
        <f>PERCENTILE(F18:F83,0.5)</f>
        <v>0.59817209517</v>
      </c>
      <c r="G9" s="1">
        <f t="shared" si="5"/>
        <v>0.649077142955</v>
      </c>
      <c r="H9" s="1">
        <f t="shared" si="5"/>
        <v>0.59405124333</v>
      </c>
      <c r="I9" s="1">
        <f t="shared" si="5"/>
        <v>0.425782592485</v>
      </c>
      <c r="J9" s="1">
        <f t="shared" si="5"/>
        <v>0.33860581718</v>
      </c>
      <c r="K9" s="1">
        <f t="shared" si="5"/>
        <v>0.39314233487</v>
      </c>
      <c r="L9" s="1">
        <f t="shared" si="5"/>
        <v>0.426154916725</v>
      </c>
      <c r="M9" s="1">
        <f t="shared" si="5"/>
        <v>0.31543900680000003</v>
      </c>
      <c r="N9" s="1">
        <f>PERCENTILE(N18:N83,0.5)</f>
        <v>6.103825045644999</v>
      </c>
    </row>
    <row r="10" spans="1:14" ht="12.75">
      <c r="A10" s="13" t="s">
        <v>20</v>
      </c>
      <c r="B10" s="1">
        <f aca="true" t="shared" si="6" ref="B10:M10">PERCENTILE(B18:B83,0.75)</f>
        <v>0.44966051687249997</v>
      </c>
      <c r="C10" s="1">
        <f t="shared" si="6"/>
        <v>0.47731548649</v>
      </c>
      <c r="D10" s="1">
        <f t="shared" si="6"/>
        <v>0.6105087813075</v>
      </c>
      <c r="E10" s="1">
        <f t="shared" si="6"/>
        <v>1.0516720045875</v>
      </c>
      <c r="F10" s="1">
        <f>PERCENTILE(F18:F83,0.75)</f>
        <v>1.13180590445</v>
      </c>
      <c r="G10" s="1">
        <f t="shared" si="6"/>
        <v>1.2519208179524999</v>
      </c>
      <c r="H10" s="1">
        <f t="shared" si="6"/>
        <v>0.9434050362449999</v>
      </c>
      <c r="I10" s="1">
        <f t="shared" si="6"/>
        <v>0.683228570565</v>
      </c>
      <c r="J10" s="1">
        <f t="shared" si="6"/>
        <v>0.46967809106</v>
      </c>
      <c r="K10" s="1">
        <f t="shared" si="6"/>
        <v>0.5389255876025</v>
      </c>
      <c r="L10" s="1">
        <f t="shared" si="6"/>
        <v>0.601367363805</v>
      </c>
      <c r="M10" s="1">
        <f t="shared" si="6"/>
        <v>0.49397957133750003</v>
      </c>
      <c r="N10" s="1">
        <f>PERCENTILE(N18:N83,0.75)</f>
        <v>9.246779391295</v>
      </c>
    </row>
    <row r="11" spans="1:14" ht="12.75">
      <c r="A11" s="13" t="s">
        <v>21</v>
      </c>
      <c r="B11" s="1">
        <f aca="true" t="shared" si="7" ref="B11:M11">PERCENTILE(B18:B83,0.9)</f>
        <v>0.80451711519</v>
      </c>
      <c r="C11" s="1">
        <f t="shared" si="7"/>
        <v>0.78539785793</v>
      </c>
      <c r="D11" s="1">
        <f t="shared" si="7"/>
        <v>1.201291777215</v>
      </c>
      <c r="E11" s="1">
        <f t="shared" si="7"/>
        <v>2.5607915231950003</v>
      </c>
      <c r="F11" s="1">
        <f>PERCENTILE(F18:F83,0.9)</f>
        <v>2.734650571335</v>
      </c>
      <c r="G11" s="1">
        <f t="shared" si="7"/>
        <v>2.219811170775</v>
      </c>
      <c r="H11" s="1">
        <f t="shared" si="7"/>
        <v>1.44500195085</v>
      </c>
      <c r="I11" s="1">
        <f t="shared" si="7"/>
        <v>1.0707773247599999</v>
      </c>
      <c r="J11" s="1">
        <f t="shared" si="7"/>
        <v>0.81338720337</v>
      </c>
      <c r="K11" s="1">
        <f t="shared" si="7"/>
        <v>0.6404633575800001</v>
      </c>
      <c r="L11" s="1">
        <f t="shared" si="7"/>
        <v>0.695651311185</v>
      </c>
      <c r="M11" s="1">
        <f t="shared" si="7"/>
        <v>0.695387391915</v>
      </c>
      <c r="N11" s="1">
        <f>PERCENTILE(N18:N83,0.9)</f>
        <v>13.524978762980002</v>
      </c>
    </row>
    <row r="12" spans="1:14" ht="12.75">
      <c r="A12" s="13" t="s">
        <v>25</v>
      </c>
      <c r="B12" s="1">
        <f aca="true" t="shared" si="8" ref="B12:M12">STDEV(B18:B83)</f>
        <v>0.3271812562906686</v>
      </c>
      <c r="C12" s="1">
        <f t="shared" si="8"/>
        <v>0.4529844523866071</v>
      </c>
      <c r="D12" s="1">
        <f t="shared" si="8"/>
        <v>0.6747696120727812</v>
      </c>
      <c r="E12" s="1">
        <f t="shared" si="8"/>
        <v>1.0680271810437474</v>
      </c>
      <c r="F12" s="1">
        <f>STDEV(F18:F83)</f>
        <v>1.0760323380301706</v>
      </c>
      <c r="G12" s="1">
        <f t="shared" si="8"/>
        <v>0.9615834610241029</v>
      </c>
      <c r="H12" s="1">
        <f t="shared" si="8"/>
        <v>0.5616248237426789</v>
      </c>
      <c r="I12" s="1">
        <f t="shared" si="8"/>
        <v>0.6571660678227211</v>
      </c>
      <c r="J12" s="1">
        <f t="shared" si="8"/>
        <v>0.30179742856379727</v>
      </c>
      <c r="K12" s="1">
        <f t="shared" si="8"/>
        <v>0.1588603879252348</v>
      </c>
      <c r="L12" s="1">
        <f t="shared" si="8"/>
        <v>0.2554163841874031</v>
      </c>
      <c r="M12" s="1">
        <f t="shared" si="8"/>
        <v>0.32099172173771745</v>
      </c>
      <c r="N12" s="1">
        <f>STDEV(N18:N83)</f>
        <v>4.34772951847229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1.13</v>
      </c>
      <c r="D13" s="1">
        <f t="shared" si="9"/>
        <v>1.26</v>
      </c>
      <c r="E13" s="1">
        <f t="shared" si="9"/>
        <v>1.09</v>
      </c>
      <c r="F13" s="1">
        <f t="shared" si="9"/>
        <v>1.06</v>
      </c>
      <c r="G13" s="1">
        <f t="shared" si="9"/>
        <v>0.98</v>
      </c>
      <c r="H13" s="1">
        <f t="shared" si="9"/>
        <v>0.77</v>
      </c>
      <c r="I13" s="1">
        <f t="shared" si="9"/>
        <v>1.12</v>
      </c>
      <c r="J13" s="1">
        <f t="shared" si="9"/>
        <v>0.7</v>
      </c>
      <c r="K13" s="1">
        <f t="shared" si="9"/>
        <v>0.38</v>
      </c>
      <c r="L13" s="1">
        <f t="shared" si="9"/>
        <v>0.53</v>
      </c>
      <c r="M13" s="1">
        <f t="shared" si="9"/>
        <v>0.81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2.4345123289656714</v>
      </c>
      <c r="C14" s="53">
        <f t="shared" si="10"/>
        <v>3.2187952307650742</v>
      </c>
      <c r="D14" s="53">
        <f t="shared" si="10"/>
        <v>3.1304016411993585</v>
      </c>
      <c r="E14" s="53">
        <f t="shared" si="10"/>
        <v>1.9772219345367565</v>
      </c>
      <c r="F14" s="53">
        <f t="shared" si="10"/>
        <v>1.7806212184418089</v>
      </c>
      <c r="G14" s="53">
        <f t="shared" si="10"/>
        <v>1.8580255260953855</v>
      </c>
      <c r="H14" s="53">
        <f t="shared" si="10"/>
        <v>1.3505625840798656</v>
      </c>
      <c r="I14" s="53">
        <f t="shared" si="10"/>
        <v>3.3817474429937238</v>
      </c>
      <c r="J14" s="53">
        <f t="shared" si="10"/>
        <v>2.1703515298145284</v>
      </c>
      <c r="K14" s="53">
        <f t="shared" si="10"/>
        <v>0.45229235458009476</v>
      </c>
      <c r="L14" s="53">
        <f t="shared" si="10"/>
        <v>3.0015419624152115</v>
      </c>
      <c r="M14" s="53">
        <f t="shared" si="10"/>
        <v>3.006218321851051</v>
      </c>
      <c r="N14" s="53">
        <f t="shared" si="10"/>
        <v>1.1258860680037788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0.25218246458379434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0.26363420496</v>
      </c>
      <c r="C18" s="1">
        <f>'DATOS MENSUALES'!E7</f>
        <v>0.42626283436</v>
      </c>
      <c r="D18" s="1">
        <f>'DATOS MENSUALES'!E8</f>
        <v>0.620829391</v>
      </c>
      <c r="E18" s="1">
        <f>'DATOS MENSUALES'!E9</f>
        <v>2.44193148108</v>
      </c>
      <c r="F18" s="1">
        <f>'DATOS MENSUALES'!E10</f>
        <v>3.4227895656</v>
      </c>
      <c r="G18" s="1">
        <f>'DATOS MENSUALES'!E11</f>
        <v>2.7184511088</v>
      </c>
      <c r="H18" s="1">
        <f>'DATOS MENSUALES'!E12</f>
        <v>1.71904161026</v>
      </c>
      <c r="I18" s="1">
        <f>'DATOS MENSUALES'!E13</f>
        <v>3.7040439405</v>
      </c>
      <c r="J18" s="1">
        <f>'DATOS MENSUALES'!E14</f>
        <v>1.59355095336</v>
      </c>
      <c r="K18" s="1">
        <f>'DATOS MENSUALES'!E15</f>
        <v>0.28534590872</v>
      </c>
      <c r="L18" s="1">
        <f>'DATOS MENSUALES'!E16</f>
        <v>0.29883715926</v>
      </c>
      <c r="M18" s="1">
        <f>'DATOS MENSUALES'!E17</f>
        <v>0.1803768375</v>
      </c>
      <c r="N18" s="1">
        <f aca="true" t="shared" si="11" ref="N18:N49">SUM(B18:M18)</f>
        <v>17.6750949954</v>
      </c>
      <c r="O18" s="1"/>
      <c r="P18" s="60">
        <f aca="true" t="shared" si="12" ref="P18:P49">(B18-B$6)^3</f>
        <v>-0.0005613113373784136</v>
      </c>
      <c r="Q18" s="60">
        <f aca="true" t="shared" si="13" ref="Q18:Q49">(C18-C$6)^3</f>
        <v>1.6929725279584105E-05</v>
      </c>
      <c r="R18" s="60">
        <f aca="true" t="shared" si="14" ref="R18:AB33">(D18-D$6)^3</f>
        <v>0.0006610838179448408</v>
      </c>
      <c r="S18" s="60">
        <f t="shared" si="14"/>
        <v>3.1252875671134466</v>
      </c>
      <c r="T18" s="60">
        <f t="shared" si="14"/>
        <v>13.92390255277647</v>
      </c>
      <c r="U18" s="60">
        <f t="shared" si="14"/>
        <v>5.2544014038017375</v>
      </c>
      <c r="V18" s="60">
        <f t="shared" si="14"/>
        <v>0.9664326121201232</v>
      </c>
      <c r="W18" s="60">
        <f t="shared" si="14"/>
        <v>30.328342973041728</v>
      </c>
      <c r="X18" s="60">
        <f t="shared" si="14"/>
        <v>1.580076067926412</v>
      </c>
      <c r="Y18" s="60">
        <f t="shared" si="14"/>
        <v>-0.0024062651186950975</v>
      </c>
      <c r="Z18" s="60">
        <f t="shared" si="14"/>
        <v>-0.005837309698231808</v>
      </c>
      <c r="AA18" s="60">
        <f t="shared" si="14"/>
        <v>-0.009946178142689475</v>
      </c>
      <c r="AB18" s="60">
        <f t="shared" si="14"/>
        <v>1118.2090241646222</v>
      </c>
    </row>
    <row r="19" spans="1:28" ht="12.75">
      <c r="A19" s="12" t="s">
        <v>29</v>
      </c>
      <c r="B19" s="1">
        <f>'DATOS MENSUALES'!E18</f>
        <v>0.22733619822</v>
      </c>
      <c r="C19" s="1">
        <f>'DATOS MENSUALES'!E19</f>
        <v>0.1464030913</v>
      </c>
      <c r="D19" s="1">
        <f>'DATOS MENSUALES'!E20</f>
        <v>0.2477984517</v>
      </c>
      <c r="E19" s="1">
        <f>'DATOS MENSUALES'!E21</f>
        <v>0.27742077489</v>
      </c>
      <c r="F19" s="1">
        <f>'DATOS MENSUALES'!E22</f>
        <v>0.47592962806</v>
      </c>
      <c r="G19" s="1">
        <f>'DATOS MENSUALES'!E23</f>
        <v>0.21492512808</v>
      </c>
      <c r="H19" s="1">
        <f>'DATOS MENSUALES'!E24</f>
        <v>0.42372738665</v>
      </c>
      <c r="I19" s="1">
        <f>'DATOS MENSUALES'!E25</f>
        <v>0.42263499465</v>
      </c>
      <c r="J19" s="1">
        <f>'DATOS MENSUALES'!E26</f>
        <v>0.2102529025</v>
      </c>
      <c r="K19" s="1">
        <f>'DATOS MENSUALES'!E27</f>
        <v>0.35044373871</v>
      </c>
      <c r="L19" s="1">
        <f>'DATOS MENSUALES'!E28</f>
        <v>0.59950092099</v>
      </c>
      <c r="M19" s="1">
        <f>'DATOS MENSUALES'!E29</f>
        <v>0.1980949768</v>
      </c>
      <c r="N19" s="1">
        <f t="shared" si="11"/>
        <v>3.794468192550001</v>
      </c>
      <c r="O19" s="10"/>
      <c r="P19" s="60">
        <f t="shared" si="12"/>
        <v>-0.0016761686658538502</v>
      </c>
      <c r="Q19" s="60">
        <f t="shared" si="13"/>
        <v>-0.016422393810256217</v>
      </c>
      <c r="R19" s="60">
        <f t="shared" si="14"/>
        <v>-0.02337340018361709</v>
      </c>
      <c r="S19" s="60">
        <f t="shared" si="14"/>
        <v>-0.34662447193337254</v>
      </c>
      <c r="T19" s="60">
        <f t="shared" si="14"/>
        <v>-0.15842157574804122</v>
      </c>
      <c r="U19" s="60">
        <f t="shared" si="14"/>
        <v>-0.4477447033776824</v>
      </c>
      <c r="V19" s="60">
        <f t="shared" si="14"/>
        <v>-0.02883021717228459</v>
      </c>
      <c r="W19" s="60">
        <f t="shared" si="14"/>
        <v>-0.004321314114563087</v>
      </c>
      <c r="X19" s="60">
        <f t="shared" si="14"/>
        <v>-0.010441148227542787</v>
      </c>
      <c r="Y19" s="60">
        <f t="shared" si="14"/>
        <v>-0.00032715627461941846</v>
      </c>
      <c r="Z19" s="60">
        <f t="shared" si="14"/>
        <v>0.0017544491664208146</v>
      </c>
      <c r="AA19" s="60">
        <f t="shared" si="14"/>
        <v>-0.007684806348502465</v>
      </c>
      <c r="AB19" s="60">
        <f t="shared" si="14"/>
        <v>-42.91827103578681</v>
      </c>
    </row>
    <row r="20" spans="1:28" ht="12.75">
      <c r="A20" s="12" t="s">
        <v>30</v>
      </c>
      <c r="B20" s="1">
        <f>'DATOS MENSUALES'!E30</f>
        <v>0.10270617133</v>
      </c>
      <c r="C20" s="1">
        <f>'DATOS MENSUALES'!E31</f>
        <v>0.29835997716</v>
      </c>
      <c r="D20" s="1">
        <f>'DATOS MENSUALES'!E32</f>
        <v>0.13736109881</v>
      </c>
      <c r="E20" s="1">
        <f>'DATOS MENSUALES'!E33</f>
        <v>0.46453933364</v>
      </c>
      <c r="F20" s="1">
        <f>'DATOS MENSUALES'!E34</f>
        <v>0.43620545412</v>
      </c>
      <c r="G20" s="1">
        <f>'DATOS MENSUALES'!E35</f>
        <v>0.33002301696</v>
      </c>
      <c r="H20" s="1">
        <f>'DATOS MENSUALES'!E36</f>
        <v>0.46707815418</v>
      </c>
      <c r="I20" s="1">
        <f>'DATOS MENSUALES'!E37</f>
        <v>0.56530670141</v>
      </c>
      <c r="J20" s="1">
        <f>'DATOS MENSUALES'!E38</f>
        <v>0.33109847708</v>
      </c>
      <c r="K20" s="1">
        <f>'DATOS MENSUALES'!E39</f>
        <v>0.18941674572</v>
      </c>
      <c r="L20" s="1">
        <f>'DATOS MENSUALES'!E40</f>
        <v>0.401548674</v>
      </c>
      <c r="M20" s="1">
        <f>'DATOS MENSUALES'!E41</f>
        <v>0.29545030144</v>
      </c>
      <c r="N20" s="1">
        <f t="shared" si="11"/>
        <v>4.01909410585</v>
      </c>
      <c r="O20" s="10"/>
      <c r="P20" s="60">
        <f t="shared" si="12"/>
        <v>-0.014423086783464061</v>
      </c>
      <c r="Q20" s="60">
        <f t="shared" si="13"/>
        <v>-0.0010682625307859197</v>
      </c>
      <c r="R20" s="60">
        <f t="shared" si="14"/>
        <v>-0.06226619252195037</v>
      </c>
      <c r="S20" s="60">
        <f t="shared" si="14"/>
        <v>-0.13686033571465905</v>
      </c>
      <c r="T20" s="60">
        <f t="shared" si="14"/>
        <v>-0.19593725838097617</v>
      </c>
      <c r="U20" s="60">
        <f t="shared" si="14"/>
        <v>-0.2745352833499544</v>
      </c>
      <c r="V20" s="60">
        <f t="shared" si="14"/>
        <v>-0.018249646251380456</v>
      </c>
      <c r="W20" s="60">
        <f t="shared" si="14"/>
        <v>-8.254487034229292E-06</v>
      </c>
      <c r="X20" s="60">
        <f t="shared" si="14"/>
        <v>-0.000933162010126993</v>
      </c>
      <c r="Y20" s="60">
        <f t="shared" si="14"/>
        <v>-0.012156236003573033</v>
      </c>
      <c r="Z20" s="60">
        <f t="shared" si="14"/>
        <v>-0.00046266286699129866</v>
      </c>
      <c r="AA20" s="60">
        <f t="shared" si="14"/>
        <v>-0.0009994838074982517</v>
      </c>
      <c r="AB20" s="60">
        <f t="shared" si="14"/>
        <v>-35.176356161584046</v>
      </c>
    </row>
    <row r="21" spans="1:28" ht="12.75">
      <c r="A21" s="12" t="s">
        <v>31</v>
      </c>
      <c r="B21" s="1">
        <f>'DATOS MENSUALES'!E42</f>
        <v>0.15879303957</v>
      </c>
      <c r="C21" s="1">
        <f>'DATOS MENSUALES'!E43</f>
        <v>0.22069428</v>
      </c>
      <c r="D21" s="1">
        <f>'DATOS MENSUALES'!E44</f>
        <v>0.15736130104</v>
      </c>
      <c r="E21" s="1">
        <f>'DATOS MENSUALES'!E45</f>
        <v>0.39255772848</v>
      </c>
      <c r="F21" s="1">
        <f>'DATOS MENSUALES'!E46</f>
        <v>0.257400904</v>
      </c>
      <c r="G21" s="1">
        <f>'DATOS MENSUALES'!E47</f>
        <v>0.19820586342</v>
      </c>
      <c r="H21" s="1">
        <f>'DATOS MENSUALES'!E48</f>
        <v>0.1181225383</v>
      </c>
      <c r="I21" s="1">
        <f>'DATOS MENSUALES'!E49</f>
        <v>0.09166207596</v>
      </c>
      <c r="J21" s="1">
        <f>'DATOS MENSUALES'!E50</f>
        <v>0.1693615968</v>
      </c>
      <c r="K21" s="1">
        <f>'DATOS MENSUALES'!E51</f>
        <v>0.31371841048</v>
      </c>
      <c r="L21" s="1">
        <f>'DATOS MENSUALES'!E52</f>
        <v>0.3908061734</v>
      </c>
      <c r="M21" s="1">
        <f>'DATOS MENSUALES'!E53</f>
        <v>0.15051211084</v>
      </c>
      <c r="N21" s="1">
        <f t="shared" si="11"/>
        <v>2.6191960222899997</v>
      </c>
      <c r="O21" s="10"/>
      <c r="P21" s="60">
        <f t="shared" si="12"/>
        <v>-0.0065740054850592375</v>
      </c>
      <c r="Q21" s="60">
        <f t="shared" si="13"/>
        <v>-0.005821432777812348</v>
      </c>
      <c r="R21" s="60">
        <f t="shared" si="14"/>
        <v>-0.053307905488837695</v>
      </c>
      <c r="S21" s="60">
        <f t="shared" si="14"/>
        <v>-0.20259301043812425</v>
      </c>
      <c r="T21" s="60">
        <f t="shared" si="14"/>
        <v>-0.4383198301550637</v>
      </c>
      <c r="U21" s="60">
        <f t="shared" si="14"/>
        <v>-0.4777466044178529</v>
      </c>
      <c r="V21" s="60">
        <f t="shared" si="14"/>
        <v>-0.22948596697236648</v>
      </c>
      <c r="W21" s="60">
        <f t="shared" si="14"/>
        <v>-0.12044728499295772</v>
      </c>
      <c r="X21" s="60">
        <f t="shared" si="14"/>
        <v>-0.017466186352400888</v>
      </c>
      <c r="Y21" s="60">
        <f t="shared" si="14"/>
        <v>-0.001178603897456808</v>
      </c>
      <c r="Z21" s="60">
        <f t="shared" si="14"/>
        <v>-0.0006834624968421579</v>
      </c>
      <c r="AA21" s="60">
        <f t="shared" si="14"/>
        <v>-0.014691900282341453</v>
      </c>
      <c r="AB21" s="60">
        <f t="shared" si="14"/>
        <v>-102.27009699817863</v>
      </c>
    </row>
    <row r="22" spans="1:28" ht="12.75">
      <c r="A22" s="12" t="s">
        <v>32</v>
      </c>
      <c r="B22" s="1">
        <f>'DATOS MENSUALES'!E54</f>
        <v>0.11208301626</v>
      </c>
      <c r="C22" s="1">
        <f>'DATOS MENSUALES'!E55</f>
        <v>0.12323587225</v>
      </c>
      <c r="D22" s="1">
        <f>'DATOS MENSUALES'!E56</f>
        <v>0.1127493484</v>
      </c>
      <c r="E22" s="1">
        <f>'DATOS MENSUALES'!E57</f>
        <v>0.49217651164</v>
      </c>
      <c r="F22" s="1">
        <f>'DATOS MENSUALES'!E58</f>
        <v>0.2045965098</v>
      </c>
      <c r="G22" s="1">
        <f>'DATOS MENSUALES'!E59</f>
        <v>0.18708054456</v>
      </c>
      <c r="H22" s="1">
        <f>'DATOS MENSUALES'!E60</f>
        <v>0.16576877408</v>
      </c>
      <c r="I22" s="1">
        <f>'DATOS MENSUALES'!E61</f>
        <v>0.19115939041</v>
      </c>
      <c r="J22" s="1">
        <f>'DATOS MENSUALES'!E62</f>
        <v>0.13184210364</v>
      </c>
      <c r="K22" s="1">
        <f>'DATOS MENSUALES'!E63</f>
        <v>0.57118540824</v>
      </c>
      <c r="L22" s="1">
        <f>'DATOS MENSUALES'!E64</f>
        <v>0.41368091544</v>
      </c>
      <c r="M22" s="1">
        <f>'DATOS MENSUALES'!E65</f>
        <v>0.57723366029</v>
      </c>
      <c r="N22" s="1">
        <f t="shared" si="11"/>
        <v>3.2827920550100003</v>
      </c>
      <c r="O22" s="10"/>
      <c r="P22" s="60">
        <f t="shared" si="12"/>
        <v>-0.012819670171214697</v>
      </c>
      <c r="Q22" s="60">
        <f t="shared" si="13"/>
        <v>-0.021334513923734488</v>
      </c>
      <c r="R22" s="60">
        <f t="shared" si="14"/>
        <v>-0.07460066744738512</v>
      </c>
      <c r="S22" s="60">
        <f t="shared" si="14"/>
        <v>-0.1160009705760633</v>
      </c>
      <c r="T22" s="60">
        <f t="shared" si="14"/>
        <v>-0.5362294797944436</v>
      </c>
      <c r="U22" s="60">
        <f t="shared" si="14"/>
        <v>-0.49843521884203085</v>
      </c>
      <c r="V22" s="60">
        <f t="shared" si="14"/>
        <v>-0.17996933315607525</v>
      </c>
      <c r="W22" s="60">
        <f t="shared" si="14"/>
        <v>-0.06132947349028076</v>
      </c>
      <c r="X22" s="60">
        <f t="shared" si="14"/>
        <v>-0.02619195373619543</v>
      </c>
      <c r="Y22" s="60">
        <f t="shared" si="14"/>
        <v>0.0035004882680538976</v>
      </c>
      <c r="Z22" s="60">
        <f t="shared" si="14"/>
        <v>-0.00027730625054271825</v>
      </c>
      <c r="AA22" s="60">
        <f t="shared" si="14"/>
        <v>0.006008771774114158</v>
      </c>
      <c r="AB22" s="60">
        <f t="shared" si="14"/>
        <v>-64.61893744641634</v>
      </c>
    </row>
    <row r="23" spans="1:28" ht="12.75">
      <c r="A23" s="12" t="s">
        <v>34</v>
      </c>
      <c r="B23" s="11">
        <f>'DATOS MENSUALES'!E66</f>
        <v>0.23297793075</v>
      </c>
      <c r="C23" s="1">
        <f>'DATOS MENSUALES'!E67</f>
        <v>0.12237194517</v>
      </c>
      <c r="D23" s="1">
        <f>'DATOS MENSUALES'!E68</f>
        <v>0.40625943748</v>
      </c>
      <c r="E23" s="1">
        <f>'DATOS MENSUALES'!E69</f>
        <v>0.84242324127</v>
      </c>
      <c r="F23" s="1">
        <f>'DATOS MENSUALES'!E70</f>
        <v>0.3921428545</v>
      </c>
      <c r="G23" s="1">
        <f>'DATOS MENSUALES'!E71</f>
        <v>0.42654949398</v>
      </c>
      <c r="H23" s="1">
        <f>'DATOS MENSUALES'!E72</f>
        <v>0.83941170065</v>
      </c>
      <c r="I23" s="1">
        <f>'DATOS MENSUALES'!E73</f>
        <v>3.5910869414</v>
      </c>
      <c r="J23" s="1">
        <f>'DATOS MENSUALES'!E74</f>
        <v>0.98825367573</v>
      </c>
      <c r="K23" s="1">
        <f>'DATOS MENSUALES'!E75</f>
        <v>0.4778879901</v>
      </c>
      <c r="L23" s="1">
        <f>'DATOS MENSUALES'!E76</f>
        <v>0.47491958904</v>
      </c>
      <c r="M23" s="1">
        <f>'DATOS MENSUALES'!E77</f>
        <v>0.5165105175</v>
      </c>
      <c r="N23" s="1">
        <f t="shared" si="11"/>
        <v>9.310795317570001</v>
      </c>
      <c r="O23" s="10"/>
      <c r="P23" s="60">
        <f t="shared" si="12"/>
        <v>-0.0014485073476553857</v>
      </c>
      <c r="Q23" s="60">
        <f t="shared" si="13"/>
        <v>-0.02153450269345025</v>
      </c>
      <c r="R23" s="60">
        <f t="shared" si="14"/>
        <v>-0.002070548443919497</v>
      </c>
      <c r="S23" s="60">
        <f t="shared" si="14"/>
        <v>-0.0025970310376877896</v>
      </c>
      <c r="T23" s="60">
        <f t="shared" si="14"/>
        <v>-0.24399907184669362</v>
      </c>
      <c r="U23" s="60">
        <f t="shared" si="14"/>
        <v>-0.16948212418454472</v>
      </c>
      <c r="V23" s="60">
        <f t="shared" si="14"/>
        <v>0.0012969324189372087</v>
      </c>
      <c r="W23" s="60">
        <f t="shared" si="14"/>
        <v>27.150679621376344</v>
      </c>
      <c r="X23" s="60">
        <f t="shared" si="14"/>
        <v>0.1750847005696454</v>
      </c>
      <c r="Y23" s="60">
        <f t="shared" si="14"/>
        <v>0.00020060322517312444</v>
      </c>
      <c r="Z23" s="60">
        <f t="shared" si="14"/>
        <v>-6.267391419534866E-08</v>
      </c>
      <c r="AA23" s="60">
        <f t="shared" si="14"/>
        <v>0.0017749639340609578</v>
      </c>
      <c r="AB23" s="60">
        <f t="shared" si="14"/>
        <v>8.18318155950055</v>
      </c>
    </row>
    <row r="24" spans="1:28" ht="12.75">
      <c r="A24" s="12" t="s">
        <v>33</v>
      </c>
      <c r="B24" s="1">
        <f>'DATOS MENSUALES'!E78</f>
        <v>0.56002989328</v>
      </c>
      <c r="C24" s="1">
        <f>'DATOS MENSUALES'!E79</f>
        <v>0.27150954642</v>
      </c>
      <c r="D24" s="1">
        <f>'DATOS MENSUALES'!E80</f>
        <v>0.2036389852</v>
      </c>
      <c r="E24" s="1">
        <f>'DATOS MENSUALES'!E81</f>
        <v>0.3461897354</v>
      </c>
      <c r="F24" s="1">
        <f>'DATOS MENSUALES'!E82</f>
        <v>4.47257603058</v>
      </c>
      <c r="G24" s="1">
        <f>'DATOS MENSUALES'!E83</f>
        <v>4.75088227566</v>
      </c>
      <c r="H24" s="1">
        <f>'DATOS MENSUALES'!E84</f>
        <v>1.9233197258</v>
      </c>
      <c r="I24" s="1">
        <f>'DATOS MENSUALES'!E85</f>
        <v>0.46111747009</v>
      </c>
      <c r="J24" s="1">
        <f>'DATOS MENSUALES'!E86</f>
        <v>0.33648234984</v>
      </c>
      <c r="K24" s="1">
        <f>'DATOS MENSUALES'!E87</f>
        <v>0.3168352832</v>
      </c>
      <c r="L24" s="1">
        <f>'DATOS MENSUALES'!E88</f>
        <v>0.35629540026</v>
      </c>
      <c r="M24" s="1">
        <f>'DATOS MENSUALES'!E89</f>
        <v>0.27678939954</v>
      </c>
      <c r="N24" s="1">
        <f t="shared" si="11"/>
        <v>14.275666095270003</v>
      </c>
      <c r="O24" s="10"/>
      <c r="P24" s="60">
        <f t="shared" si="12"/>
        <v>0.00978739325611984</v>
      </c>
      <c r="Q24" s="60">
        <f t="shared" si="13"/>
        <v>-0.0021504829633206364</v>
      </c>
      <c r="R24" s="60">
        <f t="shared" si="14"/>
        <v>-0.03596212796981766</v>
      </c>
      <c r="S24" s="60">
        <f t="shared" si="14"/>
        <v>-0.25446409750736365</v>
      </c>
      <c r="T24" s="60">
        <f t="shared" si="14"/>
        <v>41.262263585865725</v>
      </c>
      <c r="U24" s="60">
        <f t="shared" si="14"/>
        <v>53.622298854603876</v>
      </c>
      <c r="V24" s="60">
        <f t="shared" si="14"/>
        <v>1.6977712557734719</v>
      </c>
      <c r="W24" s="60">
        <f t="shared" si="14"/>
        <v>-0.0019250927235932465</v>
      </c>
      <c r="X24" s="60">
        <f t="shared" si="14"/>
        <v>-0.0007872669693781901</v>
      </c>
      <c r="Y24" s="60">
        <f t="shared" si="14"/>
        <v>-0.0010773198553125363</v>
      </c>
      <c r="Z24" s="60">
        <f t="shared" si="14"/>
        <v>-0.0018426074487650345</v>
      </c>
      <c r="AA24" s="60">
        <f t="shared" si="14"/>
        <v>-0.0016700672671111575</v>
      </c>
      <c r="AB24" s="60">
        <f t="shared" si="14"/>
        <v>340.07144026726036</v>
      </c>
    </row>
    <row r="25" spans="1:28" ht="12.75">
      <c r="A25" s="12" t="s">
        <v>35</v>
      </c>
      <c r="B25" s="1">
        <f>'DATOS MENSUALES'!E90</f>
        <v>0.1482463423</v>
      </c>
      <c r="C25" s="1">
        <f>'DATOS MENSUALES'!E91</f>
        <v>0.1554039694</v>
      </c>
      <c r="D25" s="1">
        <f>'DATOS MENSUALES'!E92</f>
        <v>0.1219063527</v>
      </c>
      <c r="E25" s="1">
        <f>'DATOS MENSUALES'!E93</f>
        <v>2.42212499175</v>
      </c>
      <c r="F25" s="1">
        <f>'DATOS MENSUALES'!E94</f>
        <v>0.76820577426</v>
      </c>
      <c r="G25" s="1">
        <f>'DATOS MENSUALES'!E95</f>
        <v>0.4326847295</v>
      </c>
      <c r="H25" s="1">
        <f>'DATOS MENSUALES'!E96</f>
        <v>0.22903552176</v>
      </c>
      <c r="I25" s="1">
        <f>'DATOS MENSUALES'!E97</f>
        <v>0.2153971332</v>
      </c>
      <c r="J25" s="1">
        <f>'DATOS MENSUALES'!E98</f>
        <v>0.3755439727</v>
      </c>
      <c r="K25" s="1">
        <f>'DATOS MENSUALES'!E99</f>
        <v>0.3737349384</v>
      </c>
      <c r="L25" s="1">
        <f>'DATOS MENSUALES'!E100</f>
        <v>0.4829186403</v>
      </c>
      <c r="M25" s="1">
        <f>'DATOS MENSUALES'!E101</f>
        <v>0.49665551922</v>
      </c>
      <c r="N25" s="1">
        <f t="shared" si="11"/>
        <v>6.22185788549</v>
      </c>
      <c r="O25" s="10"/>
      <c r="P25" s="60">
        <f t="shared" si="12"/>
        <v>-0.007748035323816936</v>
      </c>
      <c r="Q25" s="60">
        <f t="shared" si="13"/>
        <v>-0.014738837987691525</v>
      </c>
      <c r="R25" s="60">
        <f t="shared" si="14"/>
        <v>-0.06983757895085195</v>
      </c>
      <c r="S25" s="60">
        <f t="shared" si="14"/>
        <v>2.9999853572634496</v>
      </c>
      <c r="T25" s="60">
        <f t="shared" si="14"/>
        <v>-0.01540409892481831</v>
      </c>
      <c r="U25" s="60">
        <f t="shared" si="14"/>
        <v>-0.1639075533147675</v>
      </c>
      <c r="V25" s="60">
        <f t="shared" si="14"/>
        <v>-0.125994729058235</v>
      </c>
      <c r="W25" s="60">
        <f t="shared" si="14"/>
        <v>-0.050702066112619196</v>
      </c>
      <c r="X25" s="60">
        <f t="shared" si="14"/>
        <v>-0.00015120651299683254</v>
      </c>
      <c r="Y25" s="60">
        <f t="shared" si="14"/>
        <v>-9.490593402481463E-05</v>
      </c>
      <c r="Z25" s="60">
        <f t="shared" si="14"/>
        <v>6.529849613017648E-08</v>
      </c>
      <c r="AA25" s="60">
        <f t="shared" si="14"/>
        <v>0.0010371229398999015</v>
      </c>
      <c r="AB25" s="60">
        <f t="shared" si="14"/>
        <v>-1.2380975246397148</v>
      </c>
    </row>
    <row r="26" spans="1:28" ht="12.75">
      <c r="A26" s="12" t="s">
        <v>36</v>
      </c>
      <c r="B26" s="1">
        <f>'DATOS MENSUALES'!E102</f>
        <v>0.14446466856</v>
      </c>
      <c r="C26" s="1">
        <f>'DATOS MENSUALES'!E103</f>
        <v>0.31690199807</v>
      </c>
      <c r="D26" s="1">
        <f>'DATOS MENSUALES'!E104</f>
        <v>0.0725581376</v>
      </c>
      <c r="E26" s="1">
        <f>'DATOS MENSUALES'!E105</f>
        <v>0.23026347391</v>
      </c>
      <c r="F26" s="1">
        <f>'DATOS MENSUALES'!E106</f>
        <v>0.2052804359</v>
      </c>
      <c r="G26" s="1">
        <f>'DATOS MENSUALES'!E107</f>
        <v>0.16800880086</v>
      </c>
      <c r="H26" s="1">
        <f>'DATOS MENSUALES'!E108</f>
        <v>0.17758389096</v>
      </c>
      <c r="I26" s="1">
        <f>'DATOS MENSUALES'!E109</f>
        <v>0.0810601883</v>
      </c>
      <c r="J26" s="1">
        <f>'DATOS MENSUALES'!E110</f>
        <v>0.1444550263</v>
      </c>
      <c r="K26" s="1">
        <f>'DATOS MENSUALES'!E111</f>
        <v>0.3518232042</v>
      </c>
      <c r="L26" s="1">
        <f>'DATOS MENSUALES'!E112</f>
        <v>0.40654545435</v>
      </c>
      <c r="M26" s="1">
        <f>'DATOS MENSUALES'!E113</f>
        <v>0.09276553407</v>
      </c>
      <c r="N26" s="1">
        <f t="shared" si="11"/>
        <v>2.39171081308</v>
      </c>
      <c r="O26" s="10"/>
      <c r="P26" s="60">
        <f t="shared" si="12"/>
        <v>-0.00820080062883387</v>
      </c>
      <c r="Q26" s="60">
        <f t="shared" si="13"/>
        <v>-0.00058602953810136</v>
      </c>
      <c r="R26" s="60">
        <f t="shared" si="14"/>
        <v>-0.09807278727537722</v>
      </c>
      <c r="S26" s="60">
        <f t="shared" si="14"/>
        <v>-0.42122445585585994</v>
      </c>
      <c r="T26" s="60">
        <f t="shared" si="14"/>
        <v>-0.53487637353853</v>
      </c>
      <c r="U26" s="60">
        <f t="shared" si="14"/>
        <v>-0.5352754306612018</v>
      </c>
      <c r="V26" s="60">
        <f t="shared" si="14"/>
        <v>-0.16890552061131686</v>
      </c>
      <c r="W26" s="60">
        <f t="shared" si="14"/>
        <v>-0.12837215929234075</v>
      </c>
      <c r="X26" s="60">
        <f t="shared" si="14"/>
        <v>-0.022994481504181364</v>
      </c>
      <c r="Y26" s="60">
        <f t="shared" si="14"/>
        <v>-0.0003078982333201917</v>
      </c>
      <c r="Z26" s="60">
        <f t="shared" si="14"/>
        <v>-0.0003786598360610747</v>
      </c>
      <c r="AA26" s="60">
        <f t="shared" si="14"/>
        <v>-0.027726663918850855</v>
      </c>
      <c r="AB26" s="60">
        <f t="shared" si="14"/>
        <v>-117.93262437050518</v>
      </c>
    </row>
    <row r="27" spans="1:28" ht="12.75">
      <c r="A27" s="12" t="s">
        <v>37</v>
      </c>
      <c r="B27" s="1">
        <f>'DATOS MENSUALES'!E114</f>
        <v>0.293894166</v>
      </c>
      <c r="C27" s="1">
        <f>'DATOS MENSUALES'!E115</f>
        <v>0.10880112816</v>
      </c>
      <c r="D27" s="1">
        <f>'DATOS MENSUALES'!E116</f>
        <v>0.156984975</v>
      </c>
      <c r="E27" s="1">
        <f>'DATOS MENSUALES'!E117</f>
        <v>0.21691275008</v>
      </c>
      <c r="F27" s="1">
        <f>'DATOS MENSUALES'!E118</f>
        <v>0.07928857611</v>
      </c>
      <c r="G27" s="1">
        <f>'DATOS MENSUALES'!E119</f>
        <v>0.15879522792</v>
      </c>
      <c r="H27" s="1">
        <f>'DATOS MENSUALES'!E120</f>
        <v>0.13911552279</v>
      </c>
      <c r="I27" s="1">
        <f>'DATOS MENSUALES'!E121</f>
        <v>0.06693959924</v>
      </c>
      <c r="J27" s="1">
        <f>'DATOS MENSUALES'!E122</f>
        <v>0.20218258373</v>
      </c>
      <c r="K27" s="1">
        <f>'DATOS MENSUALES'!E123</f>
        <v>0.464474219</v>
      </c>
      <c r="L27" s="1">
        <f>'DATOS MENSUALES'!E124</f>
        <v>0.5501609184</v>
      </c>
      <c r="M27" s="1">
        <f>'DATOS MENSUALES'!E125</f>
        <v>0.29480781208</v>
      </c>
      <c r="N27" s="1">
        <f t="shared" si="11"/>
        <v>2.73235747851</v>
      </c>
      <c r="O27" s="10"/>
      <c r="P27" s="60">
        <f t="shared" si="12"/>
        <v>-0.0001424822933518597</v>
      </c>
      <c r="Q27" s="60">
        <f t="shared" si="13"/>
        <v>-0.024841972249317147</v>
      </c>
      <c r="R27" s="60">
        <f t="shared" si="14"/>
        <v>-0.05346797703028985</v>
      </c>
      <c r="S27" s="60">
        <f t="shared" si="14"/>
        <v>-0.44413385325614496</v>
      </c>
      <c r="T27" s="60">
        <f t="shared" si="14"/>
        <v>-0.8245903389872647</v>
      </c>
      <c r="U27" s="60">
        <f t="shared" si="14"/>
        <v>-0.5537051929292072</v>
      </c>
      <c r="V27" s="60">
        <f t="shared" si="14"/>
        <v>-0.2066795935789433</v>
      </c>
      <c r="W27" s="60">
        <f t="shared" si="14"/>
        <v>-0.1394567900727904</v>
      </c>
      <c r="X27" s="60">
        <f t="shared" si="14"/>
        <v>-0.011640964225684962</v>
      </c>
      <c r="Y27" s="60">
        <f t="shared" si="14"/>
        <v>9.188843722231141E-05</v>
      </c>
      <c r="Z27" s="60">
        <f t="shared" si="14"/>
        <v>0.00036199679261109786</v>
      </c>
      <c r="AA27" s="60">
        <f t="shared" si="14"/>
        <v>-0.0010188759364401136</v>
      </c>
      <c r="AB27" s="60">
        <f t="shared" si="14"/>
        <v>-95.0240570882711</v>
      </c>
    </row>
    <row r="28" spans="1:28" ht="12.75">
      <c r="A28" s="12" t="s">
        <v>38</v>
      </c>
      <c r="B28" s="1">
        <f>'DATOS MENSUALES'!E126</f>
        <v>0.12301138954</v>
      </c>
      <c r="C28" s="1">
        <f>'DATOS MENSUALES'!E127</f>
        <v>0.083115989</v>
      </c>
      <c r="D28" s="1">
        <f>'DATOS MENSUALES'!E128</f>
        <v>0.201</v>
      </c>
      <c r="E28" s="1">
        <f>'DATOS MENSUALES'!E129</f>
        <v>0.83226307248</v>
      </c>
      <c r="F28" s="1">
        <f>'DATOS MENSUALES'!E130</f>
        <v>2.44361128217</v>
      </c>
      <c r="G28" s="1">
        <f>'DATOS MENSUALES'!E131</f>
        <v>2.15024353771</v>
      </c>
      <c r="H28" s="1">
        <f>'DATOS MENSUALES'!E132</f>
        <v>0.60741637026</v>
      </c>
      <c r="I28" s="1">
        <f>'DATOS MENSUALES'!E133</f>
        <v>0.36070064249</v>
      </c>
      <c r="J28" s="1">
        <f>'DATOS MENSUALES'!E134</f>
        <v>0.36568561715</v>
      </c>
      <c r="K28" s="1">
        <f>'DATOS MENSUALES'!E135</f>
        <v>0.3873822008</v>
      </c>
      <c r="L28" s="1">
        <f>'DATOS MENSUALES'!E136</f>
        <v>0.4336645456</v>
      </c>
      <c r="M28" s="1">
        <f>'DATOS MENSUALES'!E137</f>
        <v>0.25662941606</v>
      </c>
      <c r="N28" s="1">
        <f t="shared" si="11"/>
        <v>8.244724063260001</v>
      </c>
      <c r="O28" s="10"/>
      <c r="P28" s="60">
        <f t="shared" si="12"/>
        <v>-0.011106405196579891</v>
      </c>
      <c r="Q28" s="60">
        <f t="shared" si="13"/>
        <v>-0.03199676420852741</v>
      </c>
      <c r="R28" s="60">
        <f t="shared" si="14"/>
        <v>-0.03683160086637963</v>
      </c>
      <c r="S28" s="60">
        <f t="shared" si="14"/>
        <v>-0.00321653872720001</v>
      </c>
      <c r="T28" s="60">
        <f t="shared" si="14"/>
        <v>2.9033328963393266</v>
      </c>
      <c r="U28" s="60">
        <f t="shared" si="14"/>
        <v>1.6028096240603382</v>
      </c>
      <c r="V28" s="60">
        <f t="shared" si="14"/>
        <v>-0.001858233718844817</v>
      </c>
      <c r="W28" s="60">
        <f t="shared" si="14"/>
        <v>-0.011362690963337337</v>
      </c>
      <c r="X28" s="60">
        <f t="shared" si="14"/>
        <v>-0.0002516382881658201</v>
      </c>
      <c r="Y28" s="60">
        <f t="shared" si="14"/>
        <v>-3.266580527294781E-05</v>
      </c>
      <c r="Z28" s="60">
        <f t="shared" si="14"/>
        <v>-9.251236532178298E-05</v>
      </c>
      <c r="AA28" s="60">
        <f t="shared" si="14"/>
        <v>-0.002674255537004251</v>
      </c>
      <c r="AB28" s="60">
        <f t="shared" si="14"/>
        <v>0.8548833321061848</v>
      </c>
    </row>
    <row r="29" spans="1:28" ht="12.75">
      <c r="A29" s="12" t="s">
        <v>39</v>
      </c>
      <c r="B29" s="1">
        <f>'DATOS MENSUALES'!E138</f>
        <v>0.19763817976</v>
      </c>
      <c r="C29" s="1">
        <f>'DATOS MENSUALES'!E139</f>
        <v>0.29257797504</v>
      </c>
      <c r="D29" s="1">
        <f>'DATOS MENSUALES'!E140</f>
        <v>0.3472567085</v>
      </c>
      <c r="E29" s="1">
        <f>'DATOS MENSUALES'!E141</f>
        <v>0.35476355595</v>
      </c>
      <c r="F29" s="1">
        <f>'DATOS MENSUALES'!E142</f>
        <v>0.3955698586</v>
      </c>
      <c r="G29" s="1">
        <f>'DATOS MENSUALES'!E143</f>
        <v>0.19002459398</v>
      </c>
      <c r="H29" s="1">
        <f>'DATOS MENSUALES'!E144</f>
        <v>0.43102328042</v>
      </c>
      <c r="I29" s="1">
        <f>'DATOS MENSUALES'!E145</f>
        <v>0.22806531</v>
      </c>
      <c r="J29" s="1">
        <f>'DATOS MENSUALES'!E146</f>
        <v>0.33156268842</v>
      </c>
      <c r="K29" s="1">
        <f>'DATOS MENSUALES'!E147</f>
        <v>0.19626799022</v>
      </c>
      <c r="L29" s="1">
        <f>'DATOS MENSUALES'!E148</f>
        <v>0.50786077176</v>
      </c>
      <c r="M29" s="1">
        <f>'DATOS MENSUALES'!E149</f>
        <v>0.32547945312</v>
      </c>
      <c r="N29" s="1">
        <f t="shared" si="11"/>
        <v>3.7980903657699994</v>
      </c>
      <c r="O29" s="10"/>
      <c r="P29" s="60">
        <f t="shared" si="12"/>
        <v>-0.0032738342800486602</v>
      </c>
      <c r="Q29" s="60">
        <f t="shared" si="13"/>
        <v>-0.0012599752615361003</v>
      </c>
      <c r="R29" s="60">
        <f t="shared" si="14"/>
        <v>-0.006482630422842357</v>
      </c>
      <c r="S29" s="60">
        <f t="shared" si="14"/>
        <v>-0.24427449164045448</v>
      </c>
      <c r="T29" s="60">
        <f t="shared" si="14"/>
        <v>-0.24000658006231815</v>
      </c>
      <c r="U29" s="60">
        <f t="shared" si="14"/>
        <v>-0.492903519497065</v>
      </c>
      <c r="V29" s="60">
        <f t="shared" si="14"/>
        <v>-0.026820859549456344</v>
      </c>
      <c r="W29" s="60">
        <f t="shared" si="14"/>
        <v>-0.04567204683830059</v>
      </c>
      <c r="X29" s="60">
        <f t="shared" si="14"/>
        <v>-0.000919926409279863</v>
      </c>
      <c r="Y29" s="60">
        <f t="shared" si="14"/>
        <v>-0.011101642014279562</v>
      </c>
      <c r="Z29" s="60">
        <f t="shared" si="14"/>
        <v>2.4310876983761415E-05</v>
      </c>
      <c r="AA29" s="60">
        <f t="shared" si="14"/>
        <v>-0.00034231894370809885</v>
      </c>
      <c r="AB29" s="60">
        <f t="shared" si="14"/>
        <v>-42.785204382309566</v>
      </c>
    </row>
    <row r="30" spans="1:28" ht="12.75">
      <c r="A30" s="12" t="s">
        <v>40</v>
      </c>
      <c r="B30" s="1">
        <f>'DATOS MENSUALES'!E150</f>
        <v>0.45620259048</v>
      </c>
      <c r="C30" s="1">
        <f>'DATOS MENSUALES'!E151</f>
        <v>0.2352963096</v>
      </c>
      <c r="D30" s="1">
        <f>'DATOS MENSUALES'!E152</f>
        <v>0.15953498247</v>
      </c>
      <c r="E30" s="1">
        <f>'DATOS MENSUALES'!E153</f>
        <v>0.4318349809</v>
      </c>
      <c r="F30" s="1">
        <f>'DATOS MENSUALES'!E154</f>
        <v>0.21363308282</v>
      </c>
      <c r="G30" s="1">
        <f>'DATOS MENSUALES'!E155</f>
        <v>0.18207702688</v>
      </c>
      <c r="H30" s="1">
        <f>'DATOS MENSUALES'!E156</f>
        <v>0.1217533617</v>
      </c>
      <c r="I30" s="1">
        <f>'DATOS MENSUALES'!E157</f>
        <v>0.20196229443</v>
      </c>
      <c r="J30" s="1">
        <f>'DATOS MENSUALES'!E158</f>
        <v>0.09239625052</v>
      </c>
      <c r="K30" s="1">
        <f>'DATOS MENSUALES'!E159</f>
        <v>0.43632744596</v>
      </c>
      <c r="L30" s="1">
        <f>'DATOS MENSUALES'!E160</f>
        <v>0.5723039028</v>
      </c>
      <c r="M30" s="1">
        <f>'DATOS MENSUALES'!E161</f>
        <v>0.45750200615</v>
      </c>
      <c r="N30" s="1">
        <f t="shared" si="11"/>
        <v>3.5608242347099996</v>
      </c>
      <c r="O30" s="10"/>
      <c r="P30" s="60">
        <f t="shared" si="12"/>
        <v>0.0013338476448358184</v>
      </c>
      <c r="Q30" s="60">
        <f t="shared" si="13"/>
        <v>-0.004515785883061351</v>
      </c>
      <c r="R30" s="60">
        <f t="shared" si="14"/>
        <v>-0.052389571142033575</v>
      </c>
      <c r="S30" s="60">
        <f t="shared" si="14"/>
        <v>-0.1646051423714028</v>
      </c>
      <c r="T30" s="60">
        <f t="shared" si="14"/>
        <v>-0.518534399083936</v>
      </c>
      <c r="U30" s="60">
        <f t="shared" si="14"/>
        <v>-0.5079312098743362</v>
      </c>
      <c r="V30" s="60">
        <f t="shared" si="14"/>
        <v>-0.22542727864190823</v>
      </c>
      <c r="W30" s="60">
        <f t="shared" si="14"/>
        <v>-0.056426155959121344</v>
      </c>
      <c r="X30" s="60">
        <f t="shared" si="14"/>
        <v>-0.03807640883656717</v>
      </c>
      <c r="Y30" s="60">
        <f t="shared" si="14"/>
        <v>4.894423119307533E-06</v>
      </c>
      <c r="Z30" s="60">
        <f t="shared" si="14"/>
        <v>0.0008150980894162756</v>
      </c>
      <c r="AA30" s="60">
        <f t="shared" si="14"/>
        <v>0.00023912360093438647</v>
      </c>
      <c r="AB30" s="60">
        <f t="shared" si="14"/>
        <v>-52.096599676866646</v>
      </c>
    </row>
    <row r="31" spans="1:28" ht="12.75">
      <c r="A31" s="12" t="s">
        <v>41</v>
      </c>
      <c r="B31" s="1">
        <f>'DATOS MENSUALES'!E162</f>
        <v>0.1564723296</v>
      </c>
      <c r="C31" s="1">
        <f>'DATOS MENSUALES'!E163</f>
        <v>0.56577669696</v>
      </c>
      <c r="D31" s="1">
        <f>'DATOS MENSUALES'!E164</f>
        <v>0.18692475648</v>
      </c>
      <c r="E31" s="1">
        <f>'DATOS MENSUALES'!E165</f>
        <v>0.3848625634</v>
      </c>
      <c r="F31" s="1">
        <f>'DATOS MENSUALES'!E166</f>
        <v>0.2773546056</v>
      </c>
      <c r="G31" s="1">
        <f>'DATOS MENSUALES'!E167</f>
        <v>0.34328223381</v>
      </c>
      <c r="H31" s="1">
        <f>'DATOS MENSUALES'!E168</f>
        <v>0.39259765126</v>
      </c>
      <c r="I31" s="1">
        <f>'DATOS MENSUALES'!E169</f>
        <v>0.21764501168</v>
      </c>
      <c r="J31" s="1">
        <f>'DATOS MENSUALES'!E170</f>
        <v>0.34072928452</v>
      </c>
      <c r="K31" s="1">
        <f>'DATOS MENSUALES'!E171</f>
        <v>0.51325361538</v>
      </c>
      <c r="L31" s="1">
        <f>'DATOS MENSUALES'!E172</f>
        <v>0.78796758033</v>
      </c>
      <c r="M31" s="1">
        <f>'DATOS MENSUALES'!E173</f>
        <v>0.92433201504</v>
      </c>
      <c r="N31" s="1">
        <f t="shared" si="11"/>
        <v>5.09119834406</v>
      </c>
      <c r="O31" s="10"/>
      <c r="P31" s="60">
        <f t="shared" si="12"/>
        <v>-0.00682136647799213</v>
      </c>
      <c r="Q31" s="60">
        <f t="shared" si="13"/>
        <v>0.004507759278292154</v>
      </c>
      <c r="R31" s="60">
        <f t="shared" si="14"/>
        <v>-0.04170651723005136</v>
      </c>
      <c r="S31" s="60">
        <f t="shared" si="14"/>
        <v>-0.2106610237789828</v>
      </c>
      <c r="T31" s="60">
        <f t="shared" si="14"/>
        <v>-0.40467790528812536</v>
      </c>
      <c r="U31" s="60">
        <f t="shared" si="14"/>
        <v>-0.25807334133937015</v>
      </c>
      <c r="V31" s="60">
        <f t="shared" si="14"/>
        <v>-0.038532505116355774</v>
      </c>
      <c r="W31" s="60">
        <f t="shared" si="14"/>
        <v>-0.049783865564756176</v>
      </c>
      <c r="X31" s="60">
        <f t="shared" si="14"/>
        <v>-0.0006835578772118933</v>
      </c>
      <c r="Y31" s="60">
        <f t="shared" si="14"/>
        <v>0.0008280607641660422</v>
      </c>
      <c r="Z31" s="60">
        <f t="shared" si="14"/>
        <v>0.02952534989133326</v>
      </c>
      <c r="AA31" s="60">
        <f t="shared" si="14"/>
        <v>0.1479510487280672</v>
      </c>
      <c r="AB31" s="60">
        <f t="shared" si="14"/>
        <v>-10.71269952853736</v>
      </c>
    </row>
    <row r="32" spans="1:28" ht="12.75">
      <c r="A32" s="12" t="s">
        <v>42</v>
      </c>
      <c r="B32" s="1">
        <f>'DATOS MENSUALES'!E174</f>
        <v>0.56070575298</v>
      </c>
      <c r="C32" s="1">
        <f>'DATOS MENSUALES'!E175</f>
        <v>0.13514695302</v>
      </c>
      <c r="D32" s="1">
        <f>'DATOS MENSUALES'!E176</f>
        <v>0.78865313877</v>
      </c>
      <c r="E32" s="1">
        <f>'DATOS MENSUALES'!E177</f>
        <v>0.84996512106</v>
      </c>
      <c r="F32" s="1">
        <f>'DATOS MENSUALES'!E178</f>
        <v>2.96503367118</v>
      </c>
      <c r="G32" s="1">
        <f>'DATOS MENSUALES'!E179</f>
        <v>1.7493922366</v>
      </c>
      <c r="H32" s="1">
        <f>'DATOS MENSUALES'!E180</f>
        <v>0.85925199143</v>
      </c>
      <c r="I32" s="1">
        <f>'DATOS MENSUALES'!E181</f>
        <v>0.4289362078</v>
      </c>
      <c r="J32" s="1">
        <f>'DATOS MENSUALES'!E182</f>
        <v>0.559486916</v>
      </c>
      <c r="K32" s="1">
        <f>'DATOS MENSUALES'!E183</f>
        <v>0.58584098496</v>
      </c>
      <c r="L32" s="1">
        <f>'DATOS MENSUALES'!E184</f>
        <v>1.9490257941</v>
      </c>
      <c r="M32" s="1">
        <f>'DATOS MENSUALES'!E185</f>
        <v>2.14324635576</v>
      </c>
      <c r="N32" s="1">
        <f t="shared" si="11"/>
        <v>13.574685123660004</v>
      </c>
      <c r="O32" s="10"/>
      <c r="P32" s="60">
        <f t="shared" si="12"/>
        <v>0.009880459884202155</v>
      </c>
      <c r="Q32" s="60">
        <f t="shared" si="13"/>
        <v>-0.018702168442441245</v>
      </c>
      <c r="R32" s="60">
        <f t="shared" si="14"/>
        <v>0.016569138417016665</v>
      </c>
      <c r="S32" s="60">
        <f t="shared" si="14"/>
        <v>-0.0021925741722856017</v>
      </c>
      <c r="T32" s="60">
        <f t="shared" si="14"/>
        <v>7.392215813428333</v>
      </c>
      <c r="U32" s="60">
        <f t="shared" si="14"/>
        <v>0.4555376694974822</v>
      </c>
      <c r="V32" s="60">
        <f t="shared" si="14"/>
        <v>0.0021413849101029024</v>
      </c>
      <c r="W32" s="60">
        <f t="shared" si="14"/>
        <v>-0.0038389444782582173</v>
      </c>
      <c r="X32" s="60">
        <f t="shared" si="14"/>
        <v>0.0022310387635049783</v>
      </c>
      <c r="Y32" s="60">
        <f t="shared" si="14"/>
        <v>0.0046150964177361815</v>
      </c>
      <c r="Z32" s="60">
        <f t="shared" si="14"/>
        <v>3.177391922337806</v>
      </c>
      <c r="AA32" s="60">
        <f t="shared" si="14"/>
        <v>5.339309454302661</v>
      </c>
      <c r="AB32" s="60">
        <f t="shared" si="14"/>
        <v>247.5595730312158</v>
      </c>
    </row>
    <row r="33" spans="1:28" ht="12.75">
      <c r="A33" s="12" t="s">
        <v>43</v>
      </c>
      <c r="B33" s="1">
        <f>'DATOS MENSUALES'!E186</f>
        <v>0.5792487378</v>
      </c>
      <c r="C33" s="1">
        <f>'DATOS MENSUALES'!E187</f>
        <v>2.23239731016</v>
      </c>
      <c r="D33" s="1">
        <f>'DATOS MENSUALES'!E188</f>
        <v>1.74166110814</v>
      </c>
      <c r="E33" s="1">
        <f>'DATOS MENSUALES'!E189</f>
        <v>3.34869900498</v>
      </c>
      <c r="F33" s="1">
        <f>'DATOS MENSUALES'!E190</f>
        <v>3.44022662955</v>
      </c>
      <c r="G33" s="1">
        <f>'DATOS MENSUALES'!E191</f>
        <v>4.08181515408</v>
      </c>
      <c r="H33" s="1">
        <f>'DATOS MENSUALES'!E192</f>
        <v>2.72075063472</v>
      </c>
      <c r="I33" s="1">
        <f>'DATOS MENSUALES'!E193</f>
        <v>1.13292683888</v>
      </c>
      <c r="J33" s="1">
        <f>'DATOS MENSUALES'!E194</f>
        <v>0.5114767968</v>
      </c>
      <c r="K33" s="1">
        <f>'DATOS MENSUALES'!E195</f>
        <v>0.5344872641</v>
      </c>
      <c r="L33" s="1">
        <f>'DATOS MENSUALES'!E196</f>
        <v>0.51550455936</v>
      </c>
      <c r="M33" s="1">
        <f>'DATOS MENSUALES'!E197</f>
        <v>0.27474099387</v>
      </c>
      <c r="N33" s="1">
        <f t="shared" si="11"/>
        <v>21.113935032440004</v>
      </c>
      <c r="O33" s="10"/>
      <c r="P33" s="60">
        <f t="shared" si="12"/>
        <v>0.012669631129692664</v>
      </c>
      <c r="Q33" s="60">
        <f t="shared" si="13"/>
        <v>6.146707761059511</v>
      </c>
      <c r="R33" s="60">
        <f t="shared" si="14"/>
        <v>1.7625511352329037</v>
      </c>
      <c r="S33" s="60">
        <f t="shared" si="14"/>
        <v>13.29219989649848</v>
      </c>
      <c r="T33" s="60">
        <f t="shared" si="14"/>
        <v>14.228864678878658</v>
      </c>
      <c r="U33" s="60">
        <f t="shared" si="14"/>
        <v>29.84474047316104</v>
      </c>
      <c r="V33" s="60">
        <f t="shared" si="14"/>
        <v>7.8852606823412215</v>
      </c>
      <c r="W33" s="60">
        <f t="shared" si="14"/>
        <v>0.16403587299449884</v>
      </c>
      <c r="X33" s="60">
        <f t="shared" si="14"/>
        <v>0.0005647442615232258</v>
      </c>
      <c r="Y33" s="60">
        <f t="shared" si="14"/>
        <v>0.0015263712173664615</v>
      </c>
      <c r="Z33" s="60">
        <f t="shared" si="14"/>
        <v>4.907931346272378E-05</v>
      </c>
      <c r="AA33" s="60">
        <f t="shared" si="14"/>
        <v>-0.0017580714133680687</v>
      </c>
      <c r="AB33" s="60">
        <f t="shared" si="14"/>
        <v>2638.5351794237504</v>
      </c>
    </row>
    <row r="34" spans="1:28" ht="12.75">
      <c r="A34" s="12" t="s">
        <v>44</v>
      </c>
      <c r="B34" s="1">
        <f>'DATOS MENSUALES'!E198</f>
        <v>0.32596939755</v>
      </c>
      <c r="C34" s="1">
        <f>'DATOS MENSUALES'!E199</f>
        <v>0.4039193466</v>
      </c>
      <c r="D34" s="1">
        <f>'DATOS MENSUALES'!E200</f>
        <v>0.18428111625</v>
      </c>
      <c r="E34" s="1">
        <f>'DATOS MENSUALES'!E201</f>
        <v>0.33627172124</v>
      </c>
      <c r="F34" s="1">
        <f>'DATOS MENSUALES'!E202</f>
        <v>0.07153004335</v>
      </c>
      <c r="G34" s="1">
        <f>'DATOS MENSUALES'!E203</f>
        <v>0.14717245348</v>
      </c>
      <c r="H34" s="1">
        <f>'DATOS MENSUALES'!E204</f>
        <v>0.17318808916</v>
      </c>
      <c r="I34" s="1">
        <f>'DATOS MENSUALES'!E205</f>
        <v>0.16711666638</v>
      </c>
      <c r="J34" s="1">
        <f>'DATOS MENSUALES'!E206</f>
        <v>0.28984950222</v>
      </c>
      <c r="K34" s="1">
        <f>'DATOS MENSUALES'!E207</f>
        <v>0.31985532375</v>
      </c>
      <c r="L34" s="1">
        <f>'DATOS MENSUALES'!E208</f>
        <v>0.28936990798</v>
      </c>
      <c r="M34" s="1">
        <f>'DATOS MENSUALES'!E209</f>
        <v>0.1239379863</v>
      </c>
      <c r="N34" s="1">
        <f t="shared" si="11"/>
        <v>2.83246155426</v>
      </c>
      <c r="O34" s="10"/>
      <c r="P34" s="60">
        <f t="shared" si="12"/>
        <v>-8.187203067627502E-06</v>
      </c>
      <c r="Q34" s="60">
        <f t="shared" si="13"/>
        <v>3.7054215454859235E-08</v>
      </c>
      <c r="R34" s="60">
        <f aca="true" t="shared" si="15" ref="R34:R50">(D34-D$6)^3</f>
        <v>-0.04266761161924726</v>
      </c>
      <c r="S34" s="60">
        <f aca="true" t="shared" si="16" ref="S34:S50">(E34-E$6)^3</f>
        <v>-0.2666001239415037</v>
      </c>
      <c r="T34" s="60">
        <f aca="true" t="shared" si="17" ref="T34:T50">(F34-F$6)^3</f>
        <v>-0.8452274049347778</v>
      </c>
      <c r="U34" s="60">
        <f aca="true" t="shared" si="18" ref="U34:U50">(G34-G$6)^3</f>
        <v>-0.5775512197523466</v>
      </c>
      <c r="V34" s="60">
        <f aca="true" t="shared" si="19" ref="V34:V50">(H34-H$6)^3</f>
        <v>-0.172967187435397</v>
      </c>
      <c r="W34" s="60">
        <f aca="true" t="shared" si="20" ref="W34:W50">(I34-I$6)^3</f>
        <v>-0.07324444779867284</v>
      </c>
      <c r="X34" s="60">
        <f aca="true" t="shared" si="21" ref="X34:X50">(J34-J$6)^3</f>
        <v>-0.0026838500974688006</v>
      </c>
      <c r="Y34" s="60">
        <f aca="true" t="shared" si="22" ref="Y34:Y50">(K34-K$6)^3</f>
        <v>-0.0009848840865549929</v>
      </c>
      <c r="Z34" s="60">
        <f aca="true" t="shared" si="23" ref="Z34:Z50">(L34-L$6)^3</f>
        <v>-0.006807347773979448</v>
      </c>
      <c r="AA34" s="60">
        <f aca="true" t="shared" si="24" ref="AA34:AA50">(M34-M$6)^3</f>
        <v>-0.020011793598584772</v>
      </c>
      <c r="AB34" s="60">
        <f aca="true" t="shared" si="25" ref="AB34:AB50">(N34-N$6)^3</f>
        <v>-88.90665744882203</v>
      </c>
    </row>
    <row r="35" spans="1:28" ht="12.75">
      <c r="A35" s="12" t="s">
        <v>45</v>
      </c>
      <c r="B35" s="1">
        <f>'DATOS MENSUALES'!E210</f>
        <v>0.23208779852</v>
      </c>
      <c r="C35" s="1">
        <f>'DATOS MENSUALES'!E211</f>
        <v>0.5138107904</v>
      </c>
      <c r="D35" s="1">
        <f>'DATOS MENSUALES'!E212</f>
        <v>0.20104756971</v>
      </c>
      <c r="E35" s="1">
        <f>'DATOS MENSUALES'!E213</f>
        <v>0.10899824022</v>
      </c>
      <c r="F35" s="1">
        <f>'DATOS MENSUALES'!E214</f>
        <v>0.19534210346</v>
      </c>
      <c r="G35" s="1">
        <f>'DATOS MENSUALES'!E215</f>
        <v>0.3306432558</v>
      </c>
      <c r="H35" s="1">
        <f>'DATOS MENSUALES'!E216</f>
        <v>0.9027245227</v>
      </c>
      <c r="I35" s="1">
        <f>'DATOS MENSUALES'!E217</f>
        <v>0.17732460872</v>
      </c>
      <c r="J35" s="1">
        <f>'DATOS MENSUALES'!E218</f>
        <v>0.1316780685</v>
      </c>
      <c r="K35" s="1">
        <f>'DATOS MENSUALES'!E219</f>
        <v>0.27095626244</v>
      </c>
      <c r="L35" s="1">
        <f>'DATOS MENSUALES'!E220</f>
        <v>0.29698516392</v>
      </c>
      <c r="M35" s="1">
        <f>'DATOS MENSUALES'!E221</f>
        <v>0.18538310351</v>
      </c>
      <c r="N35" s="1">
        <f t="shared" si="11"/>
        <v>3.5469814879</v>
      </c>
      <c r="O35" s="10"/>
      <c r="P35" s="60">
        <f t="shared" si="12"/>
        <v>-0.0014829636289869026</v>
      </c>
      <c r="Q35" s="60">
        <f t="shared" si="13"/>
        <v>0.0014515444941504093</v>
      </c>
      <c r="R35" s="60">
        <f t="shared" si="15"/>
        <v>-0.03681580524453215</v>
      </c>
      <c r="S35" s="60">
        <f t="shared" si="16"/>
        <v>-0.6605021632989487</v>
      </c>
      <c r="T35" s="60">
        <f t="shared" si="17"/>
        <v>-0.5547637135330851</v>
      </c>
      <c r="U35" s="60">
        <f t="shared" si="18"/>
        <v>-0.27375005168459837</v>
      </c>
      <c r="V35" s="60">
        <f t="shared" si="19"/>
        <v>0.00512101807053917</v>
      </c>
      <c r="W35" s="60">
        <f t="shared" si="20"/>
        <v>-0.06801321809793243</v>
      </c>
      <c r="X35" s="60">
        <f t="shared" si="21"/>
        <v>-0.026235379080655895</v>
      </c>
      <c r="Y35" s="60">
        <f t="shared" si="22"/>
        <v>-0.0032676614852902054</v>
      </c>
      <c r="Z35" s="60">
        <f t="shared" si="23"/>
        <v>-0.006019291943113895</v>
      </c>
      <c r="AA35" s="60">
        <f t="shared" si="24"/>
        <v>-0.009267615059809279</v>
      </c>
      <c r="AB35" s="60">
        <f t="shared" si="25"/>
        <v>-52.67802211911736</v>
      </c>
    </row>
    <row r="36" spans="1:28" ht="12.75">
      <c r="A36" s="12" t="s">
        <v>46</v>
      </c>
      <c r="B36" s="1">
        <f>'DATOS MENSUALES'!E222</f>
        <v>0.40666000515</v>
      </c>
      <c r="C36" s="1">
        <f>'DATOS MENSUALES'!E223</f>
        <v>0.67589580064</v>
      </c>
      <c r="D36" s="1">
        <f>'DATOS MENSUALES'!E224</f>
        <v>0.2463685344</v>
      </c>
      <c r="E36" s="1">
        <f>'DATOS MENSUALES'!E225</f>
        <v>0.83176670646</v>
      </c>
      <c r="F36" s="1">
        <f>'DATOS MENSUALES'!E226</f>
        <v>0.55378650888</v>
      </c>
      <c r="G36" s="1">
        <f>'DATOS MENSUALES'!E227</f>
        <v>0.4370033885</v>
      </c>
      <c r="H36" s="1">
        <f>'DATOS MENSUALES'!E228</f>
        <v>0.48351846408</v>
      </c>
      <c r="I36" s="1">
        <f>'DATOS MENSUALES'!E229</f>
        <v>0.3185620282</v>
      </c>
      <c r="J36" s="1">
        <f>'DATOS MENSUALES'!E230</f>
        <v>0.26731855468</v>
      </c>
      <c r="K36" s="1">
        <f>'DATOS MENSUALES'!E231</f>
        <v>0.579969152</v>
      </c>
      <c r="L36" s="1">
        <f>'DATOS MENSUALES'!E232</f>
        <v>0.63102620868</v>
      </c>
      <c r="M36" s="1">
        <f>'DATOS MENSUALES'!E233</f>
        <v>0.6300772765</v>
      </c>
      <c r="N36" s="1">
        <f t="shared" si="11"/>
        <v>6.061952628169999</v>
      </c>
      <c r="O36" s="10"/>
      <c r="P36" s="60">
        <f t="shared" si="12"/>
        <v>0.00022183853785079206</v>
      </c>
      <c r="Q36" s="60">
        <f t="shared" si="13"/>
        <v>0.020867354380116797</v>
      </c>
      <c r="R36" s="60">
        <f t="shared" si="15"/>
        <v>-0.02372583889282568</v>
      </c>
      <c r="S36" s="60">
        <f t="shared" si="16"/>
        <v>-0.0032490955502085033</v>
      </c>
      <c r="T36" s="60">
        <f t="shared" si="17"/>
        <v>-0.09940439521524193</v>
      </c>
      <c r="U36" s="60">
        <f t="shared" si="18"/>
        <v>-0.16005775640965592</v>
      </c>
      <c r="V36" s="60">
        <f t="shared" si="19"/>
        <v>-0.015039932126351038</v>
      </c>
      <c r="W36" s="60">
        <f t="shared" si="20"/>
        <v>-0.019024441388805397</v>
      </c>
      <c r="X36" s="60">
        <f t="shared" si="21"/>
        <v>-0.004212316477338726</v>
      </c>
      <c r="Y36" s="60">
        <f t="shared" si="22"/>
        <v>0.004143820281785759</v>
      </c>
      <c r="Z36" s="60">
        <f t="shared" si="23"/>
        <v>0.0035211345123371063</v>
      </c>
      <c r="AA36" s="60">
        <f t="shared" si="24"/>
        <v>0.012919014468071272</v>
      </c>
      <c r="AB36" s="60">
        <f t="shared" si="25"/>
        <v>-1.8776770213838745</v>
      </c>
    </row>
    <row r="37" spans="1:28" ht="12.75">
      <c r="A37" s="12" t="s">
        <v>47</v>
      </c>
      <c r="B37" s="1">
        <f>'DATOS MENSUALES'!E234</f>
        <v>1.04592612384</v>
      </c>
      <c r="C37" s="1">
        <f>'DATOS MENSUALES'!E235</f>
        <v>0.76610051669</v>
      </c>
      <c r="D37" s="1">
        <f>'DATOS MENSUALES'!E236</f>
        <v>1.74243884063</v>
      </c>
      <c r="E37" s="1">
        <f>'DATOS MENSUALES'!E237</f>
        <v>2.64489245759</v>
      </c>
      <c r="F37" s="1">
        <f>'DATOS MENSUALES'!E238</f>
        <v>3.86529170876</v>
      </c>
      <c r="G37" s="1">
        <f>'DATOS MENSUALES'!E239</f>
        <v>2.31477169299</v>
      </c>
      <c r="H37" s="1">
        <f>'DATOS MENSUALES'!E240</f>
        <v>0.9051999062</v>
      </c>
      <c r="I37" s="1">
        <f>'DATOS MENSUALES'!E241</f>
        <v>0.31260922633</v>
      </c>
      <c r="J37" s="1">
        <f>'DATOS MENSUALES'!E242</f>
        <v>0.3268802814</v>
      </c>
      <c r="K37" s="1">
        <f>'DATOS MENSUALES'!E243</f>
        <v>0.45176931261</v>
      </c>
      <c r="L37" s="1">
        <f>'DATOS MENSUALES'!E244</f>
        <v>0.42958499045</v>
      </c>
      <c r="M37" s="1">
        <f>'DATOS MENSUALES'!E245</f>
        <v>0.19125306194</v>
      </c>
      <c r="N37" s="1">
        <f t="shared" si="11"/>
        <v>14.99671811943</v>
      </c>
      <c r="O37" s="10"/>
      <c r="P37" s="60">
        <f t="shared" si="12"/>
        <v>0.34270891212855836</v>
      </c>
      <c r="Q37" s="60">
        <f t="shared" si="13"/>
        <v>0.048833255676476214</v>
      </c>
      <c r="R37" s="60">
        <f t="shared" si="15"/>
        <v>1.7659577699654656</v>
      </c>
      <c r="S37" s="60">
        <f t="shared" si="16"/>
        <v>4.615876795087483</v>
      </c>
      <c r="T37" s="60">
        <f t="shared" si="17"/>
        <v>23.106986768763548</v>
      </c>
      <c r="U37" s="60">
        <f t="shared" si="18"/>
        <v>2.378305249470457</v>
      </c>
      <c r="V37" s="60">
        <f t="shared" si="19"/>
        <v>0.0053448334929814</v>
      </c>
      <c r="W37" s="60">
        <f t="shared" si="20"/>
        <v>-0.020325705965452284</v>
      </c>
      <c r="X37" s="60">
        <f t="shared" si="21"/>
        <v>-0.0010592957395982262</v>
      </c>
      <c r="Y37" s="60">
        <f t="shared" si="22"/>
        <v>3.407655065597205E-05</v>
      </c>
      <c r="Z37" s="60">
        <f t="shared" si="23"/>
        <v>-0.0001198725909604056</v>
      </c>
      <c r="AA37" s="60">
        <f t="shared" si="24"/>
        <v>-0.008512160241920655</v>
      </c>
      <c r="AB37" s="60">
        <f t="shared" si="25"/>
        <v>456.72385968787165</v>
      </c>
    </row>
    <row r="38" spans="1:28" ht="12.75">
      <c r="A38" s="12" t="s">
        <v>48</v>
      </c>
      <c r="B38" s="1">
        <f>'DATOS MENSUALES'!E246</f>
        <v>0.462944889</v>
      </c>
      <c r="C38" s="1">
        <f>'DATOS MENSUALES'!E247</f>
        <v>2.66446181596</v>
      </c>
      <c r="D38" s="1">
        <f>'DATOS MENSUALES'!E248</f>
        <v>3.3950391039</v>
      </c>
      <c r="E38" s="1">
        <f>'DATOS MENSUALES'!E249</f>
        <v>5.23999215216</v>
      </c>
      <c r="F38" s="1">
        <f>'DATOS MENSUALES'!E250</f>
        <v>1.70886267709</v>
      </c>
      <c r="G38" s="1">
        <f>'DATOS MENSUALES'!E251</f>
        <v>1.06038341082</v>
      </c>
      <c r="H38" s="1">
        <f>'DATOS MENSUALES'!E252</f>
        <v>0.557854032</v>
      </c>
      <c r="I38" s="1">
        <f>'DATOS MENSUALES'!E253</f>
        <v>0.48429452895</v>
      </c>
      <c r="J38" s="1">
        <f>'DATOS MENSUALES'!E254</f>
        <v>0.59007940296</v>
      </c>
      <c r="K38" s="1">
        <f>'DATOS MENSUALES'!E255</f>
        <v>0.51513951582</v>
      </c>
      <c r="L38" s="1">
        <f>'DATOS MENSUALES'!E256</f>
        <v>0.31223737272</v>
      </c>
      <c r="M38" s="1">
        <f>'DATOS MENSUALES'!E257</f>
        <v>0.18796296092</v>
      </c>
      <c r="N38" s="1">
        <f t="shared" si="11"/>
        <v>17.1792518623</v>
      </c>
      <c r="O38" s="10"/>
      <c r="P38" s="60">
        <f t="shared" si="12"/>
        <v>0.0015942605622700499</v>
      </c>
      <c r="Q38" s="60">
        <f t="shared" si="13"/>
        <v>11.602673978379427</v>
      </c>
      <c r="R38" s="60">
        <f t="shared" si="15"/>
        <v>23.426141307936383</v>
      </c>
      <c r="S38" s="60">
        <f t="shared" si="16"/>
        <v>77.31500356419346</v>
      </c>
      <c r="T38" s="60">
        <f t="shared" si="17"/>
        <v>0.33114500249661105</v>
      </c>
      <c r="U38" s="60">
        <f t="shared" si="18"/>
        <v>0.0005203234324416565</v>
      </c>
      <c r="V38" s="60">
        <f t="shared" si="19"/>
        <v>-0.005133336318034107</v>
      </c>
      <c r="W38" s="60">
        <f t="shared" si="20"/>
        <v>-0.0010371108909863964</v>
      </c>
      <c r="X38" s="60">
        <f t="shared" si="21"/>
        <v>0.004193565222546444</v>
      </c>
      <c r="Y38" s="60">
        <f t="shared" si="22"/>
        <v>0.0008789595732285226</v>
      </c>
      <c r="Z38" s="60">
        <f t="shared" si="23"/>
        <v>-0.004628607190626025</v>
      </c>
      <c r="AA38" s="60">
        <f t="shared" si="24"/>
        <v>-0.008930314307260611</v>
      </c>
      <c r="AB38" s="60">
        <f t="shared" si="25"/>
        <v>965.4868324652488</v>
      </c>
    </row>
    <row r="39" spans="1:28" ht="12.75">
      <c r="A39" s="12" t="s">
        <v>49</v>
      </c>
      <c r="B39" s="1">
        <f>'DATOS MENSUALES'!E258</f>
        <v>0.43003429605</v>
      </c>
      <c r="C39" s="1">
        <f>'DATOS MENSUALES'!E259</f>
        <v>0.2837725911</v>
      </c>
      <c r="D39" s="1">
        <f>'DATOS MENSUALES'!E260</f>
        <v>1.15245214891</v>
      </c>
      <c r="E39" s="1">
        <f>'DATOS MENSUALES'!E261</f>
        <v>3.57059182298</v>
      </c>
      <c r="F39" s="1">
        <f>'DATOS MENSUALES'!E262</f>
        <v>0.81880571055</v>
      </c>
      <c r="G39" s="1">
        <f>'DATOS MENSUALES'!E263</f>
        <v>1.84392027742</v>
      </c>
      <c r="H39" s="1">
        <f>'DATOS MENSUALES'!E264</f>
        <v>0.98582211401</v>
      </c>
      <c r="I39" s="1">
        <f>'DATOS MENSUALES'!E265</f>
        <v>1.36451865872</v>
      </c>
      <c r="J39" s="1">
        <f>'DATOS MENSUALES'!E266</f>
        <v>0.687710112</v>
      </c>
      <c r="K39" s="1">
        <f>'DATOS MENSUALES'!E267</f>
        <v>0.69985821075</v>
      </c>
      <c r="L39" s="1">
        <f>'DATOS MENSUALES'!E268</f>
        <v>0.69311974077</v>
      </c>
      <c r="M39" s="1">
        <f>'DATOS MENSUALES'!E269</f>
        <v>0.36641706436</v>
      </c>
      <c r="N39" s="1">
        <f t="shared" si="11"/>
        <v>12.89702274762</v>
      </c>
      <c r="O39" s="10"/>
      <c r="P39" s="60">
        <f t="shared" si="12"/>
        <v>0.0005908029737435645</v>
      </c>
      <c r="Q39" s="60">
        <f t="shared" si="13"/>
        <v>-0.001593941927202681</v>
      </c>
      <c r="R39" s="60">
        <f t="shared" si="15"/>
        <v>0.2368736316851634</v>
      </c>
      <c r="S39" s="60">
        <f t="shared" si="16"/>
        <v>17.388352819845768</v>
      </c>
      <c r="T39" s="60">
        <f t="shared" si="17"/>
        <v>-0.00778786264431544</v>
      </c>
      <c r="U39" s="60">
        <f t="shared" si="18"/>
        <v>0.6449009962050394</v>
      </c>
      <c r="V39" s="60">
        <f t="shared" si="19"/>
        <v>0.016672013396192772</v>
      </c>
      <c r="W39" s="60">
        <f t="shared" si="20"/>
        <v>0.4727329522807632</v>
      </c>
      <c r="X39" s="60">
        <f t="shared" si="21"/>
        <v>0.017352079741506325</v>
      </c>
      <c r="Y39" s="60">
        <f t="shared" si="22"/>
        <v>0.02207200799837819</v>
      </c>
      <c r="Z39" s="60">
        <f t="shared" si="23"/>
        <v>0.009831697933205739</v>
      </c>
      <c r="AA39" s="60">
        <f t="shared" si="24"/>
        <v>-2.442946024499273E-05</v>
      </c>
      <c r="AB39" s="60">
        <f t="shared" si="25"/>
        <v>175.74562781526032</v>
      </c>
    </row>
    <row r="40" spans="1:28" ht="12.75">
      <c r="A40" s="12" t="s">
        <v>50</v>
      </c>
      <c r="B40" s="1">
        <f>'DATOS MENSUALES'!E270</f>
        <v>0.35541984952</v>
      </c>
      <c r="C40" s="1">
        <f>'DATOS MENSUALES'!E271</f>
        <v>0.41810460185</v>
      </c>
      <c r="D40" s="1">
        <f>'DATOS MENSUALES'!E272</f>
        <v>0.2205095816</v>
      </c>
      <c r="E40" s="1">
        <f>'DATOS MENSUALES'!E273</f>
        <v>0.72192967668</v>
      </c>
      <c r="F40" s="1">
        <f>'DATOS MENSUALES'!E274</f>
        <v>2.0404512015</v>
      </c>
      <c r="G40" s="1">
        <f>'DATOS MENSUALES'!E275</f>
        <v>1.5189658984</v>
      </c>
      <c r="H40" s="1">
        <f>'DATOS MENSUALES'!E276</f>
        <v>1.07957200784</v>
      </c>
      <c r="I40" s="1">
        <f>'DATOS MENSUALES'!E277</f>
        <v>0.44765369224</v>
      </c>
      <c r="J40" s="1">
        <f>'DATOS MENSUALES'!E278</f>
        <v>0.41448045115</v>
      </c>
      <c r="K40" s="1">
        <f>'DATOS MENSUALES'!E279</f>
        <v>0.57680745438</v>
      </c>
      <c r="L40" s="1">
        <f>'DATOS MENSUALES'!E280</f>
        <v>0.62026940602</v>
      </c>
      <c r="M40" s="1">
        <f>'DATOS MENSUALES'!E281</f>
        <v>0.41407536372</v>
      </c>
      <c r="N40" s="1">
        <f t="shared" si="11"/>
        <v>8.828239184900001</v>
      </c>
      <c r="O40" s="10"/>
      <c r="P40" s="60">
        <f t="shared" si="12"/>
        <v>8.032290088444645E-07</v>
      </c>
      <c r="Q40" s="60">
        <f t="shared" si="13"/>
        <v>5.376945835126305E-06</v>
      </c>
      <c r="R40" s="60">
        <f t="shared" si="15"/>
        <v>-0.03072497004185447</v>
      </c>
      <c r="S40" s="60">
        <f t="shared" si="16"/>
        <v>-0.017163148326155276</v>
      </c>
      <c r="T40" s="60">
        <f t="shared" si="17"/>
        <v>1.0719471249476715</v>
      </c>
      <c r="U40" s="60">
        <f t="shared" si="18"/>
        <v>0.15660273488992102</v>
      </c>
      <c r="V40" s="60">
        <f t="shared" si="19"/>
        <v>0.04258667736055785</v>
      </c>
      <c r="W40" s="60">
        <f t="shared" si="20"/>
        <v>-0.0026202453784807756</v>
      </c>
      <c r="X40" s="60">
        <f t="shared" si="21"/>
        <v>-2.94790563429412E-06</v>
      </c>
      <c r="Y40" s="60">
        <f t="shared" si="22"/>
        <v>0.003903900881799683</v>
      </c>
      <c r="Z40" s="60">
        <f t="shared" si="23"/>
        <v>0.0028258047696394623</v>
      </c>
      <c r="AA40" s="60">
        <f t="shared" si="24"/>
        <v>6.478828692763033E-06</v>
      </c>
      <c r="AB40" s="60">
        <f t="shared" si="25"/>
        <v>3.5998243996429515</v>
      </c>
    </row>
    <row r="41" spans="1:28" ht="12.75">
      <c r="A41" s="12" t="s">
        <v>51</v>
      </c>
      <c r="B41" s="1">
        <f>'DATOS MENSUALES'!E282</f>
        <v>0.88642219968</v>
      </c>
      <c r="C41" s="1">
        <f>'DATOS MENSUALES'!E283</f>
        <v>0.91035691374</v>
      </c>
      <c r="D41" s="1">
        <f>'DATOS MENSUALES'!E284</f>
        <v>1.3561350327</v>
      </c>
      <c r="E41" s="1">
        <f>'DATOS MENSUALES'!E285</f>
        <v>1.4302992786</v>
      </c>
      <c r="F41" s="1">
        <f>'DATOS MENSUALES'!E286</f>
        <v>1.07883624555</v>
      </c>
      <c r="G41" s="1">
        <f>'DATOS MENSUALES'!E287</f>
        <v>3.08143689147</v>
      </c>
      <c r="H41" s="1">
        <f>'DATOS MENSUALES'!E288</f>
        <v>2.02605015464</v>
      </c>
      <c r="I41" s="1">
        <f>'DATOS MENSUALES'!E289</f>
        <v>0.607986278</v>
      </c>
      <c r="J41" s="1">
        <f>'DATOS MENSUALES'!E290</f>
        <v>0.30787891722</v>
      </c>
      <c r="K41" s="1">
        <f>'DATOS MENSUALES'!E291</f>
        <v>0.49338181664</v>
      </c>
      <c r="L41" s="1">
        <f>'DATOS MENSUALES'!E292</f>
        <v>0.79269782436</v>
      </c>
      <c r="M41" s="1">
        <f>'DATOS MENSUALES'!E293</f>
        <v>0.5037908497</v>
      </c>
      <c r="N41" s="1">
        <f t="shared" si="11"/>
        <v>13.475272402299998</v>
      </c>
      <c r="O41" s="10"/>
      <c r="P41" s="60">
        <f t="shared" si="12"/>
        <v>0.15772483502193288</v>
      </c>
      <c r="Q41" s="60">
        <f t="shared" si="13"/>
        <v>0.13247271563849006</v>
      </c>
      <c r="R41" s="60">
        <f t="shared" si="15"/>
        <v>0.5562623220127774</v>
      </c>
      <c r="S41" s="60">
        <f t="shared" si="16"/>
        <v>0.09138130765442745</v>
      </c>
      <c r="T41" s="60">
        <f t="shared" si="17"/>
        <v>0.0002361918426814554</v>
      </c>
      <c r="U41" s="60">
        <f t="shared" si="18"/>
        <v>9.280656002390407</v>
      </c>
      <c r="V41" s="60">
        <f t="shared" si="19"/>
        <v>2.1752298842734503</v>
      </c>
      <c r="W41" s="60">
        <f t="shared" si="20"/>
        <v>1.1344689844306336E-05</v>
      </c>
      <c r="X41" s="60">
        <f t="shared" si="21"/>
        <v>-0.0017689295817109472</v>
      </c>
      <c r="Y41" s="60">
        <f t="shared" si="22"/>
        <v>0.0004057650009878154</v>
      </c>
      <c r="Z41" s="60">
        <f t="shared" si="23"/>
        <v>0.030901812864804194</v>
      </c>
      <c r="AA41" s="60">
        <f t="shared" si="24"/>
        <v>0.001272272169995821</v>
      </c>
      <c r="AB41" s="60">
        <f t="shared" si="25"/>
        <v>235.98631589849023</v>
      </c>
    </row>
    <row r="42" spans="1:28" ht="12.75">
      <c r="A42" s="12" t="s">
        <v>52</v>
      </c>
      <c r="B42" s="1">
        <f>'DATOS MENSUALES'!E294</f>
        <v>0.36931293626</v>
      </c>
      <c r="C42" s="1">
        <f>'DATOS MENSUALES'!E295</f>
        <v>1.20604543056</v>
      </c>
      <c r="D42" s="1">
        <f>'DATOS MENSUALES'!E296</f>
        <v>0.3191131824</v>
      </c>
      <c r="E42" s="1">
        <f>'DATOS MENSUALES'!E297</f>
        <v>0.24120554384</v>
      </c>
      <c r="F42" s="1">
        <f>'DATOS MENSUALES'!E298</f>
        <v>0.80961326024</v>
      </c>
      <c r="G42" s="1">
        <f>'DATOS MENSUALES'!E299</f>
        <v>0.5756207754</v>
      </c>
      <c r="H42" s="1">
        <f>'DATOS MENSUALES'!E300</f>
        <v>0.5806861164</v>
      </c>
      <c r="I42" s="1">
        <f>'DATOS MENSUALES'!E301</f>
        <v>0.1798910364</v>
      </c>
      <c r="J42" s="1">
        <f>'DATOS MENSUALES'!E302</f>
        <v>0.2472994863</v>
      </c>
      <c r="K42" s="1">
        <f>'DATOS MENSUALES'!E303</f>
        <v>0.2591400487</v>
      </c>
      <c r="L42" s="1">
        <f>'DATOS MENSUALES'!E304</f>
        <v>0.31801862819</v>
      </c>
      <c r="M42" s="1">
        <f>'DATOS MENSUALES'!E305</f>
        <v>0.0931317908</v>
      </c>
      <c r="N42" s="1">
        <f t="shared" si="11"/>
        <v>5.19907823549</v>
      </c>
      <c r="O42" s="10"/>
      <c r="P42" s="60">
        <f t="shared" si="12"/>
        <v>1.2468990908966563E-05</v>
      </c>
      <c r="Q42" s="60">
        <f t="shared" si="13"/>
        <v>0.5225547793651383</v>
      </c>
      <c r="R42" s="60">
        <f t="shared" si="15"/>
        <v>-0.00988338108677966</v>
      </c>
      <c r="S42" s="60">
        <f t="shared" si="16"/>
        <v>-0.4030466412527965</v>
      </c>
      <c r="T42" s="60">
        <f t="shared" si="17"/>
        <v>-0.008922394136612258</v>
      </c>
      <c r="U42" s="60">
        <f t="shared" si="18"/>
        <v>-0.06610169174297142</v>
      </c>
      <c r="V42" s="60">
        <f t="shared" si="19"/>
        <v>-0.003352922360952689</v>
      </c>
      <c r="W42" s="60">
        <f t="shared" si="20"/>
        <v>-0.06673840720794405</v>
      </c>
      <c r="X42" s="60">
        <f t="shared" si="21"/>
        <v>-0.005980944856506392</v>
      </c>
      <c r="Y42" s="60">
        <f t="shared" si="22"/>
        <v>-0.004112060698600076</v>
      </c>
      <c r="Z42" s="60">
        <f t="shared" si="23"/>
        <v>-0.004163423836524408</v>
      </c>
      <c r="AA42" s="60">
        <f t="shared" si="24"/>
        <v>-0.027626129917101446</v>
      </c>
      <c r="AB42" s="60">
        <f t="shared" si="25"/>
        <v>-9.215655675169927</v>
      </c>
    </row>
    <row r="43" spans="1:28" ht="12.75">
      <c r="A43" s="12" t="s">
        <v>53</v>
      </c>
      <c r="B43" s="1">
        <f>'DATOS MENSUALES'!E306</f>
        <v>0.0852435272</v>
      </c>
      <c r="C43" s="1">
        <f>'DATOS MENSUALES'!E307</f>
        <v>0.48900959042</v>
      </c>
      <c r="D43" s="1">
        <f>'DATOS MENSUALES'!E308</f>
        <v>1.09457377223</v>
      </c>
      <c r="E43" s="1">
        <f>'DATOS MENSUALES'!E309</f>
        <v>3.66048806091</v>
      </c>
      <c r="F43" s="1">
        <f>'DATOS MENSUALES'!E310</f>
        <v>4.31039201488</v>
      </c>
      <c r="G43" s="1">
        <f>'DATOS MENSUALES'!E311</f>
        <v>2.893644229</v>
      </c>
      <c r="H43" s="1">
        <f>'DATOS MENSUALES'!E312</f>
        <v>1.47638969391</v>
      </c>
      <c r="I43" s="1">
        <f>'DATOS MENSUALES'!E313</f>
        <v>0.75263798538</v>
      </c>
      <c r="J43" s="1">
        <f>'DATOS MENSUALES'!E314</f>
        <v>0.4778791675</v>
      </c>
      <c r="K43" s="1">
        <f>'DATOS MENSUALES'!E315</f>
        <v>0.56962822046</v>
      </c>
      <c r="L43" s="1">
        <f>'DATOS MENSUALES'!E316</f>
        <v>0.63422583315</v>
      </c>
      <c r="M43" s="1">
        <f>'DATOS MENSUALES'!E317</f>
        <v>0.28400558256</v>
      </c>
      <c r="N43" s="1">
        <f t="shared" si="11"/>
        <v>16.7281176776</v>
      </c>
      <c r="O43" s="10"/>
      <c r="P43" s="60">
        <f t="shared" si="12"/>
        <v>-0.017755205846623535</v>
      </c>
      <c r="Q43" s="60">
        <f t="shared" si="13"/>
        <v>0.0006913720730785367</v>
      </c>
      <c r="R43" s="60">
        <f t="shared" si="15"/>
        <v>0.17642434039860333</v>
      </c>
      <c r="S43" s="60">
        <f t="shared" si="16"/>
        <v>19.261985099377412</v>
      </c>
      <c r="T43" s="60">
        <f t="shared" si="17"/>
        <v>35.720831993030295</v>
      </c>
      <c r="U43" s="60">
        <f t="shared" si="18"/>
        <v>7.008355534025954</v>
      </c>
      <c r="V43" s="60">
        <f t="shared" si="19"/>
        <v>0.4152133109868647</v>
      </c>
      <c r="W43" s="60">
        <f t="shared" si="20"/>
        <v>0.004667629340794505</v>
      </c>
      <c r="X43" s="60">
        <f t="shared" si="21"/>
        <v>0.00011808307968748534</v>
      </c>
      <c r="Y43" s="60">
        <f t="shared" si="22"/>
        <v>0.003393889285919695</v>
      </c>
      <c r="Z43" s="60">
        <f t="shared" si="23"/>
        <v>0.0037480045887756924</v>
      </c>
      <c r="AA43" s="60">
        <f t="shared" si="24"/>
        <v>-0.0013834939723857938</v>
      </c>
      <c r="AB43" s="60">
        <f t="shared" si="25"/>
        <v>839.221563798468</v>
      </c>
    </row>
    <row r="44" spans="1:28" ht="12.75">
      <c r="A44" s="12" t="s">
        <v>54</v>
      </c>
      <c r="B44" s="1">
        <f>'DATOS MENSUALES'!E318</f>
        <v>0.97402824844</v>
      </c>
      <c r="C44" s="1">
        <f>'DATOS MENSUALES'!E319</f>
        <v>1.29814277064</v>
      </c>
      <c r="D44" s="1">
        <f>'DATOS MENSUALES'!E320</f>
        <v>1.37145992675</v>
      </c>
      <c r="E44" s="1">
        <f>'DATOS MENSUALES'!E321</f>
        <v>0.54620611141</v>
      </c>
      <c r="F44" s="1">
        <f>'DATOS MENSUALES'!E322</f>
        <v>1.31008546288</v>
      </c>
      <c r="G44" s="1">
        <f>'DATOS MENSUALES'!E323</f>
        <v>0.905763859</v>
      </c>
      <c r="H44" s="1">
        <f>'DATOS MENSUALES'!E324</f>
        <v>0.4275908103</v>
      </c>
      <c r="I44" s="1">
        <f>'DATOS MENSUALES'!E325</f>
        <v>0.23245935507</v>
      </c>
      <c r="J44" s="1">
        <f>'DATOS MENSUALES'!E326</f>
        <v>0.3078750211</v>
      </c>
      <c r="K44" s="1">
        <f>'DATOS MENSUALES'!E327</f>
        <v>0.46498615086</v>
      </c>
      <c r="L44" s="1">
        <f>'DATOS MENSUALES'!E328</f>
        <v>0.51221883492</v>
      </c>
      <c r="M44" s="1">
        <f>'DATOS MENSUALES'!E329</f>
        <v>0.7039150611</v>
      </c>
      <c r="N44" s="1">
        <f t="shared" si="11"/>
        <v>9.05473161247</v>
      </c>
      <c r="O44" s="10"/>
      <c r="P44" s="60">
        <f t="shared" si="12"/>
        <v>0.2475596454328785</v>
      </c>
      <c r="Q44" s="60">
        <f t="shared" si="13"/>
        <v>0.7230802686304413</v>
      </c>
      <c r="R44" s="60">
        <f t="shared" si="15"/>
        <v>0.5879414080130494</v>
      </c>
      <c r="S44" s="60">
        <f t="shared" si="16"/>
        <v>-0.0815611079469726</v>
      </c>
      <c r="T44" s="60">
        <f t="shared" si="17"/>
        <v>0.025170095134394034</v>
      </c>
      <c r="U44" s="60">
        <f t="shared" si="18"/>
        <v>-0.0004083263913846643</v>
      </c>
      <c r="V44" s="60">
        <f t="shared" si="19"/>
        <v>-0.027754143244085122</v>
      </c>
      <c r="W44" s="60">
        <f t="shared" si="20"/>
        <v>-0.04400836675307341</v>
      </c>
      <c r="X44" s="60">
        <f t="shared" si="21"/>
        <v>-0.0017691005469954494</v>
      </c>
      <c r="Y44" s="60">
        <f t="shared" si="22"/>
        <v>9.505138194757235E-05</v>
      </c>
      <c r="Z44" s="60">
        <f t="shared" si="23"/>
        <v>3.701614886965329E-05</v>
      </c>
      <c r="AA44" s="60">
        <f t="shared" si="24"/>
        <v>0.029355491284270972</v>
      </c>
      <c r="AB44" s="60">
        <f t="shared" si="25"/>
        <v>5.443290250329319</v>
      </c>
    </row>
    <row r="45" spans="1:28" ht="12.75">
      <c r="A45" s="12" t="s">
        <v>55</v>
      </c>
      <c r="B45" s="1">
        <f>'DATOS MENSUALES'!E330</f>
        <v>0.3059234607</v>
      </c>
      <c r="C45" s="1">
        <f>'DATOS MENSUALES'!E331</f>
        <v>0.21663692232</v>
      </c>
      <c r="D45" s="1">
        <f>'DATOS MENSUALES'!E332</f>
        <v>1.15369562698</v>
      </c>
      <c r="E45" s="1">
        <f>'DATOS MENSUALES'!E333</f>
        <v>1.24744614876</v>
      </c>
      <c r="F45" s="1">
        <f>'DATOS MENSUALES'!E334</f>
        <v>0.52078981764</v>
      </c>
      <c r="G45" s="1">
        <f>'DATOS MENSUALES'!E335</f>
        <v>0.89235549348</v>
      </c>
      <c r="H45" s="1">
        <f>'DATOS MENSUALES'!E336</f>
        <v>0.51700780404</v>
      </c>
      <c r="I45" s="1">
        <f>'DATOS MENSUALES'!E337</f>
        <v>0.30926634976</v>
      </c>
      <c r="J45" s="1">
        <f>'DATOS MENSUALES'!E338</f>
        <v>0.30059532852</v>
      </c>
      <c r="K45" s="1">
        <f>'DATOS MENSUALES'!E339</f>
        <v>0.54165500649</v>
      </c>
      <c r="L45" s="1">
        <f>'DATOS MENSUALES'!E340</f>
        <v>0.57498472194</v>
      </c>
      <c r="M45" s="1">
        <f>'DATOS MENSUALES'!E341</f>
        <v>0.79086306825</v>
      </c>
      <c r="N45" s="1">
        <f t="shared" si="11"/>
        <v>7.37121974888</v>
      </c>
      <c r="O45" s="10"/>
      <c r="P45" s="60">
        <f t="shared" si="12"/>
        <v>-6.496838667169864E-05</v>
      </c>
      <c r="Q45" s="60">
        <f t="shared" si="13"/>
        <v>-0.006224282393641956</v>
      </c>
      <c r="R45" s="60">
        <f t="shared" si="15"/>
        <v>0.23830464291810016</v>
      </c>
      <c r="S45" s="60">
        <f t="shared" si="16"/>
        <v>0.019155979852001</v>
      </c>
      <c r="T45" s="60">
        <f t="shared" si="17"/>
        <v>-0.12219540685684631</v>
      </c>
      <c r="U45" s="60">
        <f t="shared" si="18"/>
        <v>-0.0006721461775781671</v>
      </c>
      <c r="V45" s="60">
        <f t="shared" si="19"/>
        <v>-0.009711383837797408</v>
      </c>
      <c r="W45" s="60">
        <f t="shared" si="20"/>
        <v>-0.021081808841328844</v>
      </c>
      <c r="X45" s="60">
        <f t="shared" si="21"/>
        <v>-0.0021081640244183467</v>
      </c>
      <c r="Y45" s="60">
        <f t="shared" si="22"/>
        <v>0.0018295506062789802</v>
      </c>
      <c r="Z45" s="60">
        <f t="shared" si="23"/>
        <v>0.0008873084461157564</v>
      </c>
      <c r="AA45" s="60">
        <f t="shared" si="24"/>
        <v>0.06183135526601112</v>
      </c>
      <c r="AB45" s="60">
        <f t="shared" si="25"/>
        <v>0.00043164429372373556</v>
      </c>
    </row>
    <row r="46" spans="1:28" ht="12.75">
      <c r="A46" s="12" t="s">
        <v>56</v>
      </c>
      <c r="B46" s="1">
        <f>'DATOS MENSUALES'!E342</f>
        <v>0.69354714195</v>
      </c>
      <c r="C46" s="1">
        <f>'DATOS MENSUALES'!E343</f>
        <v>0.17136974995</v>
      </c>
      <c r="D46" s="1">
        <f>'DATOS MENSUALES'!E344</f>
        <v>0.18045865075</v>
      </c>
      <c r="E46" s="1">
        <f>'DATOS MENSUALES'!E345</f>
        <v>0.603165304</v>
      </c>
      <c r="F46" s="1">
        <f>'DATOS MENSUALES'!E346</f>
        <v>0.39985905634</v>
      </c>
      <c r="G46" s="1">
        <f>'DATOS MENSUALES'!E347</f>
        <v>1.27906029254</v>
      </c>
      <c r="H46" s="1">
        <f>'DATOS MENSUALES'!E348</f>
        <v>0.788038869</v>
      </c>
      <c r="I46" s="1">
        <f>'DATOS MENSUALES'!E349</f>
        <v>0.8173735734</v>
      </c>
      <c r="J46" s="1">
        <f>'DATOS MENSUALES'!E350</f>
        <v>0.78636118912</v>
      </c>
      <c r="K46" s="1">
        <f>'DATOS MENSUALES'!E351</f>
        <v>0.6708405204</v>
      </c>
      <c r="L46" s="1">
        <f>'DATOS MENSUALES'!E352</f>
        <v>0.68586771843</v>
      </c>
      <c r="M46" s="1">
        <f>'DATOS MENSUALES'!E353</f>
        <v>0.3471556168</v>
      </c>
      <c r="N46" s="1">
        <f t="shared" si="11"/>
        <v>7.42309768268</v>
      </c>
      <c r="O46" s="10"/>
      <c r="P46" s="60">
        <f t="shared" si="12"/>
        <v>0.04193488776034521</v>
      </c>
      <c r="Q46" s="60">
        <f t="shared" si="13"/>
        <v>-0.01204296311747436</v>
      </c>
      <c r="R46" s="60">
        <f t="shared" si="15"/>
        <v>-0.04408320699609517</v>
      </c>
      <c r="S46" s="60">
        <f t="shared" si="16"/>
        <v>-0.05346012484768925</v>
      </c>
      <c r="T46" s="60">
        <f t="shared" si="17"/>
        <v>-0.23507129943139982</v>
      </c>
      <c r="U46" s="60">
        <f t="shared" si="18"/>
        <v>0.026759893009787972</v>
      </c>
      <c r="V46" s="60">
        <f t="shared" si="19"/>
        <v>0.00019190577980092614</v>
      </c>
      <c r="W46" s="60">
        <f t="shared" si="20"/>
        <v>0.012464093230462126</v>
      </c>
      <c r="X46" s="60">
        <f t="shared" si="21"/>
        <v>0.045706920924621176</v>
      </c>
      <c r="Y46" s="60">
        <f t="shared" si="22"/>
        <v>0.015906350909848016</v>
      </c>
      <c r="Z46" s="60">
        <f t="shared" si="23"/>
        <v>0.008866651702899164</v>
      </c>
      <c r="AA46" s="60">
        <f t="shared" si="24"/>
        <v>-0.00011252101729621833</v>
      </c>
      <c r="AB46" s="60">
        <f t="shared" si="25"/>
        <v>0.0020703534378988296</v>
      </c>
    </row>
    <row r="47" spans="1:28" ht="12.75">
      <c r="A47" s="12" t="s">
        <v>57</v>
      </c>
      <c r="B47" s="1">
        <f>'DATOS MENSUALES'!E354</f>
        <v>0.8275205262</v>
      </c>
      <c r="C47" s="1">
        <f>'DATOS MENSUALES'!E355</f>
        <v>0.23339526712</v>
      </c>
      <c r="D47" s="1">
        <f>'DATOS MENSUALES'!E356</f>
        <v>0.41493432372</v>
      </c>
      <c r="E47" s="1">
        <f>'DATOS MENSUALES'!E357</f>
        <v>1.15994710641</v>
      </c>
      <c r="F47" s="1">
        <f>'DATOS MENSUALES'!E358</f>
        <v>2.1052459355</v>
      </c>
      <c r="G47" s="1">
        <f>'DATOS MENSUALES'!E359</f>
        <v>0.90577211736</v>
      </c>
      <c r="H47" s="1">
        <f>'DATOS MENSUALES'!E360</f>
        <v>0.7171466358</v>
      </c>
      <c r="I47" s="1">
        <f>'DATOS MENSUALES'!E361</f>
        <v>0.33677583526</v>
      </c>
      <c r="J47" s="1">
        <f>'DATOS MENSUALES'!E362</f>
        <v>0.283686837</v>
      </c>
      <c r="K47" s="1">
        <f>'DATOS MENSUALES'!E363</f>
        <v>0.31977213821</v>
      </c>
      <c r="L47" s="1">
        <f>'DATOS MENSUALES'!E364</f>
        <v>0.6981828816</v>
      </c>
      <c r="M47" s="1">
        <f>'DATOS MENSUALES'!E365</f>
        <v>0.53477477508</v>
      </c>
      <c r="N47" s="1">
        <f t="shared" si="11"/>
        <v>8.53715437926</v>
      </c>
      <c r="O47" s="10"/>
      <c r="P47" s="60">
        <f t="shared" si="12"/>
        <v>0.11155995180292533</v>
      </c>
      <c r="Q47" s="60">
        <f t="shared" si="13"/>
        <v>-0.004673397183481707</v>
      </c>
      <c r="R47" s="60">
        <f t="shared" si="15"/>
        <v>-0.0016758959559189123</v>
      </c>
      <c r="S47" s="60">
        <f t="shared" si="16"/>
        <v>0.005838742295429333</v>
      </c>
      <c r="T47" s="60">
        <f t="shared" si="17"/>
        <v>1.2887087436122395</v>
      </c>
      <c r="U47" s="60">
        <f t="shared" si="18"/>
        <v>-0.0004081900466552448</v>
      </c>
      <c r="V47" s="60">
        <f t="shared" si="19"/>
        <v>-2.306083313926281E-06</v>
      </c>
      <c r="W47" s="60">
        <f t="shared" si="20"/>
        <v>-0.015390073986887094</v>
      </c>
      <c r="X47" s="60">
        <f t="shared" si="21"/>
        <v>-0.0030569673744334004</v>
      </c>
      <c r="Y47" s="60">
        <f t="shared" si="22"/>
        <v>-0.00098735650647273</v>
      </c>
      <c r="Z47" s="60">
        <f t="shared" si="23"/>
        <v>0.010545400826316376</v>
      </c>
      <c r="AA47" s="60">
        <f t="shared" si="24"/>
        <v>0.0027054726962912603</v>
      </c>
      <c r="AB47" s="60">
        <f t="shared" si="25"/>
        <v>1.9135938341702945</v>
      </c>
    </row>
    <row r="48" spans="1:28" ht="12.75">
      <c r="A48" s="12" t="s">
        <v>58</v>
      </c>
      <c r="B48" s="1">
        <f>'DATOS MENSUALES'!E366</f>
        <v>1.9767210155</v>
      </c>
      <c r="C48" s="1">
        <f>'DATOS MENSUALES'!E367</f>
        <v>0.0777709946</v>
      </c>
      <c r="D48" s="1">
        <f>'DATOS MENSUALES'!E368</f>
        <v>0.1828721766</v>
      </c>
      <c r="E48" s="1">
        <f>'DATOS MENSUALES'!E369</f>
        <v>0.16503099016</v>
      </c>
      <c r="F48" s="1">
        <f>'DATOS MENSUALES'!E370</f>
        <v>0.3434501525</v>
      </c>
      <c r="G48" s="1">
        <f>'DATOS MENSUALES'!E371</f>
        <v>0.28487353714</v>
      </c>
      <c r="H48" s="1">
        <f>'DATOS MENSUALES'!E372</f>
        <v>0.33950518691</v>
      </c>
      <c r="I48" s="1">
        <f>'DATOS MENSUALES'!E373</f>
        <v>0.75996752503</v>
      </c>
      <c r="J48" s="1">
        <f>'DATOS MENSUALES'!E374</f>
        <v>1.23430114494</v>
      </c>
      <c r="K48" s="1">
        <f>'DATOS MENSUALES'!E375</f>
        <v>0.57288012678</v>
      </c>
      <c r="L48" s="1">
        <f>'DATOS MENSUALES'!E376</f>
        <v>0.595</v>
      </c>
      <c r="M48" s="1">
        <f>'DATOS MENSUALES'!E377</f>
        <v>0.78277827124</v>
      </c>
      <c r="N48" s="1">
        <f t="shared" si="11"/>
        <v>7.3151511214</v>
      </c>
      <c r="O48" s="10"/>
      <c r="P48" s="60">
        <f t="shared" si="12"/>
        <v>4.335505788509984</v>
      </c>
      <c r="Q48" s="60">
        <f t="shared" si="13"/>
        <v>-0.033640242309640946</v>
      </c>
      <c r="R48" s="60">
        <f t="shared" si="15"/>
        <v>-0.04318580968766138</v>
      </c>
      <c r="S48" s="60">
        <f t="shared" si="16"/>
        <v>-0.541038110318999</v>
      </c>
      <c r="T48" s="60">
        <f t="shared" si="17"/>
        <v>-0.3055989496187426</v>
      </c>
      <c r="U48" s="60">
        <f t="shared" si="18"/>
        <v>-0.3358164152514448</v>
      </c>
      <c r="V48" s="60">
        <f t="shared" si="19"/>
        <v>-0.05970913886705064</v>
      </c>
      <c r="W48" s="60">
        <f t="shared" si="20"/>
        <v>0.005309090126313142</v>
      </c>
      <c r="X48" s="60">
        <f t="shared" si="21"/>
        <v>0.522598055783565</v>
      </c>
      <c r="Y48" s="60">
        <f t="shared" si="22"/>
        <v>0.0036190131688288887</v>
      </c>
      <c r="Z48" s="60">
        <f t="shared" si="23"/>
        <v>0.0015652691380226129</v>
      </c>
      <c r="AA48" s="60">
        <f t="shared" si="24"/>
        <v>0.05811583279373918</v>
      </c>
      <c r="AB48" s="60">
        <f t="shared" si="25"/>
        <v>7.421586440600572E-06</v>
      </c>
    </row>
    <row r="49" spans="1:28" ht="12.75">
      <c r="A49" s="12" t="s">
        <v>59</v>
      </c>
      <c r="B49" s="1">
        <f>'DATOS MENSUALES'!E378</f>
        <v>0.87036693209</v>
      </c>
      <c r="C49" s="1">
        <f>'DATOS MENSUALES'!E379</f>
        <v>0.41548501786</v>
      </c>
      <c r="D49" s="1">
        <f>'DATOS MENSUALES'!E380</f>
        <v>0.11293562723</v>
      </c>
      <c r="E49" s="1">
        <f>'DATOS MENSUALES'!E381</f>
        <v>0.20176072626</v>
      </c>
      <c r="F49" s="1">
        <f>'DATOS MENSUALES'!E382</f>
        <v>0.64501610472</v>
      </c>
      <c r="G49" s="1">
        <f>'DATOS MENSUALES'!E383</f>
        <v>1.35224476928</v>
      </c>
      <c r="H49" s="1">
        <f>'DATOS MENSUALES'!E384</f>
        <v>1.28431968924</v>
      </c>
      <c r="I49" s="1">
        <f>'DATOS MENSUALES'!E385</f>
        <v>0.5935044336</v>
      </c>
      <c r="J49" s="1">
        <f>'DATOS MENSUALES'!E386</f>
        <v>0.398429202</v>
      </c>
      <c r="K49" s="1">
        <f>'DATOS MENSUALES'!E387</f>
        <v>0.3191573324</v>
      </c>
      <c r="L49" s="1">
        <f>'DATOS MENSUALES'!E388</f>
        <v>0.62456896773</v>
      </c>
      <c r="M49" s="1">
        <f>'DATOS MENSUALES'!E389</f>
        <v>0.16057171086</v>
      </c>
      <c r="N49" s="1">
        <f t="shared" si="11"/>
        <v>6.978360513269999</v>
      </c>
      <c r="O49" s="10"/>
      <c r="P49" s="60">
        <f t="shared" si="12"/>
        <v>0.14407786280770424</v>
      </c>
      <c r="Q49" s="60">
        <f t="shared" si="13"/>
        <v>3.307629226797739E-06</v>
      </c>
      <c r="R49" s="60">
        <f t="shared" si="15"/>
        <v>-0.07450167827172832</v>
      </c>
      <c r="S49" s="60">
        <f t="shared" si="16"/>
        <v>-0.4711235143509145</v>
      </c>
      <c r="T49" s="60">
        <f t="shared" si="17"/>
        <v>-0.0514813117186522</v>
      </c>
      <c r="U49" s="60">
        <f t="shared" si="18"/>
        <v>0.05160039309436409</v>
      </c>
      <c r="V49" s="60">
        <f t="shared" si="19"/>
        <v>0.16999589316932867</v>
      </c>
      <c r="W49" s="60">
        <f t="shared" si="20"/>
        <v>5.096744702823947E-07</v>
      </c>
      <c r="X49" s="60">
        <f t="shared" si="21"/>
        <v>-2.806612694723758E-05</v>
      </c>
      <c r="Y49" s="60">
        <f t="shared" si="22"/>
        <v>-0.0010057580337555659</v>
      </c>
      <c r="Z49" s="60">
        <f t="shared" si="23"/>
        <v>0.0030915390969316</v>
      </c>
      <c r="AA49" s="60">
        <f t="shared" si="24"/>
        <v>-0.012954922874643313</v>
      </c>
      <c r="AB49" s="60">
        <f t="shared" si="25"/>
        <v>-0.031940925777604864</v>
      </c>
    </row>
    <row r="50" spans="1:28" ht="12.75">
      <c r="A50" s="12" t="s">
        <v>60</v>
      </c>
      <c r="B50" s="1">
        <f>'DATOS MENSUALES'!E390</f>
        <v>0.29060642002</v>
      </c>
      <c r="C50" s="1">
        <f>'DATOS MENSUALES'!E391</f>
        <v>0.39452074651</v>
      </c>
      <c r="D50" s="1">
        <f>'DATOS MENSUALES'!E392</f>
        <v>0.8558994123</v>
      </c>
      <c r="E50" s="1">
        <f>'DATOS MENSUALES'!E393</f>
        <v>0.59804222408</v>
      </c>
      <c r="F50" s="1">
        <f>'DATOS MENSUALES'!E394</f>
        <v>0.57274557808</v>
      </c>
      <c r="G50" s="1">
        <f>'DATOS MENSUALES'!E395</f>
        <v>0.8206405488</v>
      </c>
      <c r="H50" s="1">
        <f>'DATOS MENSUALES'!E396</f>
        <v>0.7647403264</v>
      </c>
      <c r="I50" s="1">
        <f>'DATOS MENSUALES'!E397</f>
        <v>0.25337936679</v>
      </c>
      <c r="J50" s="1">
        <f>'DATOS MENSUALES'!E398</f>
        <v>0.2746615872</v>
      </c>
      <c r="K50" s="1">
        <f>'DATOS MENSUALES'!E399</f>
        <v>0.24444206392</v>
      </c>
      <c r="L50" s="1">
        <f>'DATOS MENSUALES'!E400</f>
        <v>0.60198951141</v>
      </c>
      <c r="M50" s="1">
        <f>'DATOS MENSUALES'!E401</f>
        <v>1.05762711552</v>
      </c>
      <c r="N50" s="1">
        <f aca="true" t="shared" si="26" ref="N50:N81">SUM(B50:M50)</f>
        <v>6.72929490103</v>
      </c>
      <c r="O50" s="10"/>
      <c r="P50" s="60">
        <f aca="true" t="shared" si="27" ref="P50:P83">(B50-B$6)^3</f>
        <v>-0.00017111821729294847</v>
      </c>
      <c r="Q50" s="60">
        <f aca="true" t="shared" si="28" ref="Q50:Q83">(C50-C$6)^3</f>
        <v>-2.2306890131993105E-07</v>
      </c>
      <c r="R50" s="60">
        <f t="shared" si="15"/>
        <v>0.033443368077108314</v>
      </c>
      <c r="S50" s="60">
        <f t="shared" si="16"/>
        <v>-0.05567100469859969</v>
      </c>
      <c r="T50" s="60">
        <f t="shared" si="17"/>
        <v>-0.08769198709945966</v>
      </c>
      <c r="U50" s="60">
        <f t="shared" si="18"/>
        <v>-0.004043363968505854</v>
      </c>
      <c r="V50" s="60">
        <f t="shared" si="19"/>
        <v>4.06437228327678E-05</v>
      </c>
      <c r="W50" s="60">
        <f t="shared" si="20"/>
        <v>-0.036639754065351623</v>
      </c>
      <c r="X50" s="60">
        <f t="shared" si="21"/>
        <v>-0.0036634734698567377</v>
      </c>
      <c r="Y50" s="60">
        <f t="shared" si="22"/>
        <v>-0.005350820088122933</v>
      </c>
      <c r="Z50" s="60">
        <f t="shared" si="23"/>
        <v>0.0018653067511795129</v>
      </c>
      <c r="AA50" s="60">
        <f t="shared" si="24"/>
        <v>0.2903726916197</v>
      </c>
      <c r="AB50" s="60">
        <f t="shared" si="25"/>
        <v>-0.18165840384746332</v>
      </c>
    </row>
    <row r="51" spans="1:28" ht="12.75">
      <c r="A51" s="12" t="s">
        <v>61</v>
      </c>
      <c r="B51" s="1">
        <f>'DATOS MENSUALES'!E402</f>
        <v>0.16092353906</v>
      </c>
      <c r="C51" s="1">
        <f>'DATOS MENSUALES'!E403</f>
        <v>0.1483454538</v>
      </c>
      <c r="D51" s="1">
        <f>'DATOS MENSUALES'!E404</f>
        <v>0.11073205716</v>
      </c>
      <c r="E51" s="1">
        <f>'DATOS MENSUALES'!E405</f>
        <v>0.53248332417</v>
      </c>
      <c r="F51" s="1">
        <f>'DATOS MENSUALES'!E406</f>
        <v>0.9010763065</v>
      </c>
      <c r="G51" s="1">
        <f>'DATOS MENSUALES'!E407</f>
        <v>1.23240238614</v>
      </c>
      <c r="H51" s="1">
        <f>'DATOS MENSUALES'!E408</f>
        <v>0.945698166</v>
      </c>
      <c r="I51" s="1">
        <f>'DATOS MENSUALES'!E409</f>
        <v>0.75810307998</v>
      </c>
      <c r="J51" s="1">
        <f>'DATOS MENSUALES'!E410</f>
        <v>0.2240906406</v>
      </c>
      <c r="K51" s="1">
        <f>'DATOS MENSUALES'!E411</f>
        <v>0.33662405088</v>
      </c>
      <c r="L51" s="1">
        <f>'DATOS MENSUALES'!E412</f>
        <v>0.37973775213</v>
      </c>
      <c r="M51" s="1">
        <f>'DATOS MENSUALES'!E413</f>
        <v>0.40384516653</v>
      </c>
      <c r="N51" s="1">
        <f t="shared" si="26"/>
        <v>6.134061922949999</v>
      </c>
      <c r="O51" s="10"/>
      <c r="P51" s="60">
        <f t="shared" si="27"/>
        <v>-0.006352250098015514</v>
      </c>
      <c r="Q51" s="60">
        <f t="shared" si="28"/>
        <v>-0.016048782874917095</v>
      </c>
      <c r="R51" s="60">
        <f aca="true" t="shared" si="29" ref="R51:R83">(D51-D$6)^3</f>
        <v>-0.0756782846027895</v>
      </c>
      <c r="S51" s="60">
        <f aca="true" t="shared" si="30" ref="S51:S83">(E51-E$6)^3</f>
        <v>-0.08955127195031258</v>
      </c>
      <c r="T51" s="60">
        <f aca="true" t="shared" si="31" ref="T51:AB79">(F51-F$6)^3</f>
        <v>-0.0015587063592147508</v>
      </c>
      <c r="U51" s="60">
        <f t="shared" si="31"/>
        <v>0.016088922029818355</v>
      </c>
      <c r="V51" s="60">
        <f t="shared" si="31"/>
        <v>0.009985577055827689</v>
      </c>
      <c r="W51" s="60">
        <f t="shared" si="31"/>
        <v>0.0051406801619582835</v>
      </c>
      <c r="X51" s="60">
        <f t="shared" si="31"/>
        <v>-0.008580920470998355</v>
      </c>
      <c r="Y51" s="60">
        <f t="shared" si="31"/>
        <v>-0.0005661192799187133</v>
      </c>
      <c r="Z51" s="60">
        <f t="shared" si="31"/>
        <v>-0.0009748346132276248</v>
      </c>
      <c r="AA51" s="60">
        <f t="shared" si="31"/>
        <v>5.95263599163248E-07</v>
      </c>
      <c r="AB51" s="60">
        <f t="shared" si="31"/>
        <v>-1.5672962614799355</v>
      </c>
    </row>
    <row r="52" spans="1:28" ht="12.75">
      <c r="A52" s="12" t="s">
        <v>62</v>
      </c>
      <c r="B52" s="1">
        <f>'DATOS MENSUALES'!E414</f>
        <v>0.33475313763</v>
      </c>
      <c r="C52" s="1">
        <f>'DATOS MENSUALES'!E415</f>
        <v>0.17283062649</v>
      </c>
      <c r="D52" s="1">
        <f>'DATOS MENSUALES'!E416</f>
        <v>0.86322925584</v>
      </c>
      <c r="E52" s="1">
        <f>'DATOS MENSUALES'!E417</f>
        <v>0.12506974101</v>
      </c>
      <c r="F52" s="1">
        <f>'DATOS MENSUALES'!E418</f>
        <v>0.34700766338</v>
      </c>
      <c r="G52" s="1">
        <f>'DATOS MENSUALES'!E419</f>
        <v>0.2805283219</v>
      </c>
      <c r="H52" s="1">
        <f>'DATOS MENSUALES'!E420</f>
        <v>0.36264364975</v>
      </c>
      <c r="I52" s="1">
        <f>'DATOS MENSUALES'!E421</f>
        <v>0.46969229034</v>
      </c>
      <c r="J52" s="1">
        <f>'DATOS MENSUALES'!E422</f>
        <v>0.49514151726</v>
      </c>
      <c r="K52" s="1">
        <f>'DATOS MENSUALES'!E423</f>
        <v>0.61008619476</v>
      </c>
      <c r="L52" s="1">
        <f>'DATOS MENSUALES'!E424</f>
        <v>0.62029738902</v>
      </c>
      <c r="M52" s="1">
        <f>'DATOS MENSUALES'!E425</f>
        <v>0.30825533396</v>
      </c>
      <c r="N52" s="1">
        <f t="shared" si="26"/>
        <v>4.989535121339999</v>
      </c>
      <c r="O52" s="10"/>
      <c r="P52" s="60">
        <f t="shared" si="27"/>
        <v>-1.4702899624074048E-06</v>
      </c>
      <c r="Q52" s="60">
        <f t="shared" si="28"/>
        <v>-0.011814164806207547</v>
      </c>
      <c r="R52" s="60">
        <f t="shared" si="29"/>
        <v>0.03577825362420956</v>
      </c>
      <c r="S52" s="60">
        <f t="shared" si="30"/>
        <v>-0.6246054581913714</v>
      </c>
      <c r="T52" s="60">
        <f t="shared" si="31"/>
        <v>-0.30078236022873633</v>
      </c>
      <c r="U52" s="60">
        <f t="shared" si="31"/>
        <v>-0.34215383709445285</v>
      </c>
      <c r="V52" s="60">
        <f t="shared" si="31"/>
        <v>-0.049720202182131655</v>
      </c>
      <c r="W52" s="60">
        <f t="shared" si="31"/>
        <v>-0.0015538130245947234</v>
      </c>
      <c r="X52" s="60">
        <f t="shared" si="31"/>
        <v>0.00029173157842457635</v>
      </c>
      <c r="Y52" s="60">
        <f t="shared" si="31"/>
        <v>0.006939159316179727</v>
      </c>
      <c r="Z52" s="60">
        <f t="shared" si="31"/>
        <v>0.0028274830438483087</v>
      </c>
      <c r="AA52" s="60">
        <f t="shared" si="31"/>
        <v>-0.0006625476058978323</v>
      </c>
      <c r="AB52" s="60">
        <f t="shared" si="31"/>
        <v>-12.264225409809677</v>
      </c>
    </row>
    <row r="53" spans="1:28" ht="12.75">
      <c r="A53" s="12" t="s">
        <v>63</v>
      </c>
      <c r="B53" s="1">
        <f>'DATOS MENSUALES'!E426</f>
        <v>0.30467570094</v>
      </c>
      <c r="C53" s="1">
        <f>'DATOS MENSUALES'!E427</f>
        <v>0.17500756787</v>
      </c>
      <c r="D53" s="1">
        <f>'DATOS MENSUALES'!E428</f>
        <v>0.16169491485</v>
      </c>
      <c r="E53" s="1">
        <f>'DATOS MENSUALES'!E429</f>
        <v>0.26983758065</v>
      </c>
      <c r="F53" s="1">
        <f>'DATOS MENSUALES'!E430</f>
        <v>0.35493252246</v>
      </c>
      <c r="G53" s="1">
        <f>'DATOS MENSUALES'!E431</f>
        <v>0.34181546145</v>
      </c>
      <c r="H53" s="1">
        <f>'DATOS MENSUALES'!E432</f>
        <v>0.2339128264</v>
      </c>
      <c r="I53" s="1">
        <f>'DATOS MENSUALES'!E433</f>
        <v>0.38954954916</v>
      </c>
      <c r="J53" s="1">
        <f>'DATOS MENSUALES'!E434</f>
        <v>0.2838775524</v>
      </c>
      <c r="K53" s="1">
        <f>'DATOS MENSUALES'!E435</f>
        <v>0.22554150248</v>
      </c>
      <c r="L53" s="1">
        <f>'DATOS MENSUALES'!E436</f>
        <v>0.23926213488</v>
      </c>
      <c r="M53" s="1">
        <f>'DATOS MENSUALES'!E437</f>
        <v>0.15541288425</v>
      </c>
      <c r="N53" s="1">
        <f t="shared" si="26"/>
        <v>3.13552019779</v>
      </c>
      <c r="O53" s="10"/>
      <c r="P53" s="60">
        <f t="shared" si="27"/>
        <v>-7.12076066358908E-05</v>
      </c>
      <c r="Q53" s="60">
        <f t="shared" si="28"/>
        <v>-0.011478623782759712</v>
      </c>
      <c r="R53" s="60">
        <f t="shared" si="29"/>
        <v>-0.05148755295699976</v>
      </c>
      <c r="S53" s="60">
        <f t="shared" si="30"/>
        <v>-0.35797177868513724</v>
      </c>
      <c r="T53" s="60">
        <f t="shared" si="31"/>
        <v>-0.29023523433661624</v>
      </c>
      <c r="U53" s="60">
        <f t="shared" si="31"/>
        <v>-0.25986111645120685</v>
      </c>
      <c r="V53" s="60">
        <f t="shared" si="31"/>
        <v>-0.12235303036971802</v>
      </c>
      <c r="W53" s="60">
        <f t="shared" si="31"/>
        <v>-0.007525735179633749</v>
      </c>
      <c r="X53" s="60">
        <f t="shared" si="31"/>
        <v>-0.003044931894941632</v>
      </c>
      <c r="Y53" s="60">
        <f t="shared" si="31"/>
        <v>-0.007279659181644507</v>
      </c>
      <c r="Z53" s="60">
        <f t="shared" si="31"/>
        <v>-0.013760099525259447</v>
      </c>
      <c r="AA53" s="60">
        <f t="shared" si="31"/>
        <v>-0.013827492203906474</v>
      </c>
      <c r="AB53" s="60">
        <f t="shared" si="31"/>
        <v>-71.99778797699958</v>
      </c>
    </row>
    <row r="54" spans="1:28" ht="12.75">
      <c r="A54" s="12" t="s">
        <v>64</v>
      </c>
      <c r="B54" s="1">
        <f>'DATOS MENSUALES'!E438</f>
        <v>0.14876355314</v>
      </c>
      <c r="C54" s="1">
        <f>'DATOS MENSUALES'!E439</f>
        <v>0.40776282382</v>
      </c>
      <c r="D54" s="1">
        <f>'DATOS MENSUALES'!E440</f>
        <v>0.57954695223</v>
      </c>
      <c r="E54" s="1">
        <f>'DATOS MENSUALES'!E441</f>
        <v>3.1303665894</v>
      </c>
      <c r="F54" s="1">
        <f>'DATOS MENSUALES'!E442</f>
        <v>2.55062058054</v>
      </c>
      <c r="G54" s="1">
        <f>'DATOS MENSUALES'!E443</f>
        <v>2.21053431549</v>
      </c>
      <c r="H54" s="1">
        <f>'DATOS MENSUALES'!E444</f>
        <v>1.28548597824</v>
      </c>
      <c r="I54" s="1">
        <f>'DATOS MENSUALES'!E445</f>
        <v>0.65347372326</v>
      </c>
      <c r="J54" s="1">
        <f>'DATOS MENSUALES'!E446</f>
        <v>0.84041321762</v>
      </c>
      <c r="K54" s="1">
        <f>'DATOS MENSUALES'!E447</f>
        <v>0.56853250831</v>
      </c>
      <c r="L54" s="1">
        <f>'DATOS MENSUALES'!E448</f>
        <v>0.49129239978</v>
      </c>
      <c r="M54" s="1">
        <f>'DATOS MENSUALES'!E449</f>
        <v>0.47423315088</v>
      </c>
      <c r="N54" s="1">
        <f t="shared" si="26"/>
        <v>13.341025792709999</v>
      </c>
      <c r="O54" s="10"/>
      <c r="P54" s="60">
        <f t="shared" si="27"/>
        <v>-0.007687438812780182</v>
      </c>
      <c r="Q54" s="60">
        <f t="shared" si="28"/>
        <v>3.6973280578748486E-07</v>
      </c>
      <c r="R54" s="60">
        <f t="shared" si="29"/>
        <v>9.626756847592717E-05</v>
      </c>
      <c r="S54" s="60">
        <f t="shared" si="30"/>
        <v>9.945155272858898</v>
      </c>
      <c r="T54" s="60">
        <f t="shared" si="31"/>
        <v>3.606907961613711</v>
      </c>
      <c r="U54" s="60">
        <f t="shared" si="31"/>
        <v>1.8635101760264088</v>
      </c>
      <c r="V54" s="60">
        <f t="shared" si="31"/>
        <v>0.1710718637908752</v>
      </c>
      <c r="W54" s="60">
        <f t="shared" si="31"/>
        <v>0.00031383808594375606</v>
      </c>
      <c r="X54" s="60">
        <f t="shared" si="31"/>
        <v>0.06972810539769653</v>
      </c>
      <c r="Y54" s="60">
        <f t="shared" si="31"/>
        <v>0.003320192963492949</v>
      </c>
      <c r="Z54" s="60">
        <f t="shared" si="31"/>
        <v>1.9069148816748595E-06</v>
      </c>
      <c r="AA54" s="60">
        <f t="shared" si="31"/>
        <v>0.0004893049676847344</v>
      </c>
      <c r="AB54" s="60">
        <f t="shared" si="31"/>
        <v>220.93826227145067</v>
      </c>
    </row>
    <row r="55" spans="1:28" ht="12.75">
      <c r="A55" s="12" t="s">
        <v>65</v>
      </c>
      <c r="B55" s="1">
        <f>'DATOS MENSUALES'!E450</f>
        <v>0.233722078</v>
      </c>
      <c r="C55" s="1">
        <f>'DATOS MENSUALES'!E451</f>
        <v>0.49350409605</v>
      </c>
      <c r="D55" s="1">
        <f>'DATOS MENSUALES'!E452</f>
        <v>0.26592247437</v>
      </c>
      <c r="E55" s="1">
        <f>'DATOS MENSUALES'!E453</f>
        <v>0.6834157731</v>
      </c>
      <c r="F55" s="1">
        <f>'DATOS MENSUALES'!E454</f>
        <v>1.23552191224</v>
      </c>
      <c r="G55" s="1">
        <f>'DATOS MENSUALES'!E455</f>
        <v>2.22908802606</v>
      </c>
      <c r="H55" s="1">
        <f>'DATOS MENSUALES'!E456</f>
        <v>1.47255403842</v>
      </c>
      <c r="I55" s="1">
        <f>'DATOS MENSUALES'!E457</f>
        <v>1.91312791325</v>
      </c>
      <c r="J55" s="1">
        <f>'DATOS MENSUALES'!E458</f>
        <v>0.99853019132</v>
      </c>
      <c r="K55" s="1">
        <f>'DATOS MENSUALES'!E459</f>
        <v>0.74467518004</v>
      </c>
      <c r="L55" s="1">
        <f>'DATOS MENSUALES'!E460</f>
        <v>0.58692837996</v>
      </c>
      <c r="M55" s="1">
        <f>'DATOS MENSUALES'!E461</f>
        <v>0.48595172769</v>
      </c>
      <c r="N55" s="1">
        <f t="shared" si="26"/>
        <v>11.342941790500001</v>
      </c>
      <c r="O55" s="10"/>
      <c r="P55" s="60">
        <f t="shared" si="27"/>
        <v>-0.0014201150081822587</v>
      </c>
      <c r="Q55" s="60">
        <f t="shared" si="28"/>
        <v>0.0008022467119562726</v>
      </c>
      <c r="R55" s="60">
        <f t="shared" si="29"/>
        <v>-0.019204351389543482</v>
      </c>
      <c r="S55" s="60">
        <f t="shared" si="30"/>
        <v>-0.026055960053468916</v>
      </c>
      <c r="T55" s="60">
        <f t="shared" si="31"/>
        <v>0.010431663451944823</v>
      </c>
      <c r="U55" s="60">
        <f t="shared" si="31"/>
        <v>1.9490768586545606</v>
      </c>
      <c r="V55" s="60">
        <f t="shared" si="31"/>
        <v>0.4088418324363413</v>
      </c>
      <c r="W55" s="60">
        <f t="shared" si="31"/>
        <v>2.3399838983635566</v>
      </c>
      <c r="X55" s="60">
        <f t="shared" si="31"/>
        <v>0.18491166247241153</v>
      </c>
      <c r="Y55" s="60">
        <f t="shared" si="31"/>
        <v>0.034431618932613484</v>
      </c>
      <c r="Z55" s="60">
        <f t="shared" si="31"/>
        <v>0.001260993517499818</v>
      </c>
      <c r="AA55" s="60">
        <f t="shared" si="31"/>
        <v>0.0007416756106559475</v>
      </c>
      <c r="AB55" s="60">
        <f t="shared" si="31"/>
        <v>66.29718379796819</v>
      </c>
    </row>
    <row r="56" spans="1:28" ht="12.75">
      <c r="A56" s="12" t="s">
        <v>66</v>
      </c>
      <c r="B56" s="1">
        <f>'DATOS MENSUALES'!E462</f>
        <v>0.78151370418</v>
      </c>
      <c r="C56" s="1">
        <f>'DATOS MENSUALES'!E463</f>
        <v>0.46556881756</v>
      </c>
      <c r="D56" s="1">
        <f>'DATOS MENSUALES'!E464</f>
        <v>0.16362027403</v>
      </c>
      <c r="E56" s="1">
        <f>'DATOS MENSUALES'!E465</f>
        <v>0.59637871696</v>
      </c>
      <c r="F56" s="1">
        <f>'DATOS MENSUALES'!E466</f>
        <v>2.91868056213</v>
      </c>
      <c r="G56" s="1">
        <f>'DATOS MENSUALES'!E467</f>
        <v>1.83585451662</v>
      </c>
      <c r="H56" s="1">
        <f>'DATOS MENSUALES'!E468</f>
        <v>2.20718263272</v>
      </c>
      <c r="I56" s="1">
        <f>'DATOS MENSUALES'!E469</f>
        <v>0.40497498864</v>
      </c>
      <c r="J56" s="1">
        <f>'DATOS MENSUALES'!E470</f>
        <v>0.2968071984</v>
      </c>
      <c r="K56" s="1">
        <f>'DATOS MENSUALES'!E471</f>
        <v>0.3127963922</v>
      </c>
      <c r="L56" s="1">
        <f>'DATOS MENSUALES'!E472</f>
        <v>0.56475</v>
      </c>
      <c r="M56" s="1">
        <f>'DATOS MENSUALES'!E473</f>
        <v>0.38881677352</v>
      </c>
      <c r="N56" s="1">
        <f t="shared" si="26"/>
        <v>10.936944576959998</v>
      </c>
      <c r="O56" s="10"/>
      <c r="P56" s="60">
        <f t="shared" si="27"/>
        <v>0.08253418548855959</v>
      </c>
      <c r="Q56" s="60">
        <f t="shared" si="28"/>
        <v>0.00027441362975328667</v>
      </c>
      <c r="R56" s="60">
        <f t="shared" si="29"/>
        <v>-0.05069227625355769</v>
      </c>
      <c r="S56" s="60">
        <f t="shared" si="30"/>
        <v>-0.05640178915438791</v>
      </c>
      <c r="T56" s="60">
        <f t="shared" si="31"/>
        <v>6.876977487707755</v>
      </c>
      <c r="U56" s="60">
        <f t="shared" si="31"/>
        <v>0.6270072530329817</v>
      </c>
      <c r="V56" s="60">
        <f t="shared" si="31"/>
        <v>3.2209686398208572</v>
      </c>
      <c r="W56" s="60">
        <f t="shared" si="31"/>
        <v>-0.005884799679499579</v>
      </c>
      <c r="X56" s="60">
        <f t="shared" si="31"/>
        <v>-0.0023005837840616595</v>
      </c>
      <c r="Y56" s="60">
        <f t="shared" si="31"/>
        <v>-0.0012097371636896079</v>
      </c>
      <c r="Z56" s="60">
        <f t="shared" si="31"/>
        <v>0.0006329156072171924</v>
      </c>
      <c r="AA56" s="60">
        <f t="shared" si="31"/>
        <v>-2.8963378402749765E-07</v>
      </c>
      <c r="AB56" s="60">
        <f t="shared" si="31"/>
        <v>48.28020953043954</v>
      </c>
    </row>
    <row r="57" spans="1:28" ht="12.75">
      <c r="A57" s="12" t="s">
        <v>67</v>
      </c>
      <c r="B57" s="1">
        <f>'DATOS MENSUALES'!E474</f>
        <v>0.33235604413</v>
      </c>
      <c r="C57" s="1">
        <f>'DATOS MENSUALES'!E475</f>
        <v>0.9622991271</v>
      </c>
      <c r="D57" s="1">
        <f>'DATOS MENSUALES'!E476</f>
        <v>0.4485434564</v>
      </c>
      <c r="E57" s="1">
        <f>'DATOS MENSUALES'!E477</f>
        <v>0.830280825</v>
      </c>
      <c r="F57" s="1">
        <f>'DATOS MENSUALES'!E478</f>
        <v>0.61816567076</v>
      </c>
      <c r="G57" s="1">
        <f>'DATOS MENSUALES'!E479</f>
        <v>0.85784712552</v>
      </c>
      <c r="H57" s="1">
        <f>'DATOS MENSUALES'!E480</f>
        <v>1.41744986328</v>
      </c>
      <c r="I57" s="1">
        <f>'DATOS MENSUALES'!E481</f>
        <v>1.28513758408</v>
      </c>
      <c r="J57" s="1">
        <f>'DATOS MENSUALES'!E482</f>
        <v>0.933432562</v>
      </c>
      <c r="K57" s="1">
        <f>'DATOS MENSUALES'!E483</f>
        <v>0.51684421436</v>
      </c>
      <c r="L57" s="1">
        <f>'DATOS MENSUALES'!E484</f>
        <v>0.30072547518</v>
      </c>
      <c r="M57" s="1">
        <f>'DATOS MENSUALES'!E485</f>
        <v>0.5227718671</v>
      </c>
      <c r="N57" s="1">
        <f t="shared" si="26"/>
        <v>9.02585381491</v>
      </c>
      <c r="O57" s="10"/>
      <c r="P57" s="60">
        <f t="shared" si="27"/>
        <v>-2.609920103016848E-06</v>
      </c>
      <c r="Q57" s="60">
        <f t="shared" si="28"/>
        <v>0.17723312065675745</v>
      </c>
      <c r="R57" s="60">
        <f t="shared" si="29"/>
        <v>-0.0006178699066996305</v>
      </c>
      <c r="S57" s="60">
        <f t="shared" si="30"/>
        <v>-0.003347866688003321</v>
      </c>
      <c r="T57" s="60">
        <f t="shared" si="31"/>
        <v>-0.06345262479056392</v>
      </c>
      <c r="U57" s="60">
        <f t="shared" si="31"/>
        <v>-0.0018205450302014212</v>
      </c>
      <c r="V57" s="60">
        <f t="shared" si="31"/>
        <v>0.32437233071139304</v>
      </c>
      <c r="W57" s="60">
        <f t="shared" si="31"/>
        <v>0.34244320090354424</v>
      </c>
      <c r="X57" s="60">
        <f t="shared" si="31"/>
        <v>0.1284922141434504</v>
      </c>
      <c r="Y57" s="60">
        <f t="shared" si="31"/>
        <v>0.0009267257629751586</v>
      </c>
      <c r="Z57" s="60">
        <f t="shared" si="31"/>
        <v>-0.0056555733523213645</v>
      </c>
      <c r="AA57" s="60">
        <f t="shared" si="31"/>
        <v>0.0020648190734618203</v>
      </c>
      <c r="AB57" s="60">
        <f t="shared" si="31"/>
        <v>5.179589958987194</v>
      </c>
    </row>
    <row r="58" spans="1:28" ht="12.75">
      <c r="A58" s="12" t="s">
        <v>68</v>
      </c>
      <c r="B58" s="1">
        <f>'DATOS MENSUALES'!E486</f>
        <v>0.4853522037</v>
      </c>
      <c r="C58" s="1">
        <f>'DATOS MENSUALES'!E487</f>
        <v>0.53393852048</v>
      </c>
      <c r="D58" s="1">
        <f>'DATOS MENSUALES'!E488</f>
        <v>0.26493905859</v>
      </c>
      <c r="E58" s="1">
        <f>'DATOS MENSUALES'!E489</f>
        <v>0.61872040192</v>
      </c>
      <c r="F58" s="1">
        <f>'DATOS MENSUALES'!E490</f>
        <v>0.253802171</v>
      </c>
      <c r="G58" s="1">
        <f>'DATOS MENSUALES'!E491</f>
        <v>0.25391457598</v>
      </c>
      <c r="H58" s="1">
        <f>'DATOS MENSUALES'!E492</f>
        <v>0.4251097053</v>
      </c>
      <c r="I58" s="1">
        <f>'DATOS MENSUALES'!E493</f>
        <v>0.54774340114</v>
      </c>
      <c r="J58" s="1">
        <f>'DATOS MENSUALES'!E494</f>
        <v>0.38526611502</v>
      </c>
      <c r="K58" s="1">
        <f>'DATOS MENSUALES'!E495</f>
        <v>0.34758237353</v>
      </c>
      <c r="L58" s="1">
        <f>'DATOS MENSUALES'!E496</f>
        <v>0.22397394204</v>
      </c>
      <c r="M58" s="1">
        <f>'DATOS MENSUALES'!E497</f>
        <v>0.3158236652</v>
      </c>
      <c r="N58" s="1">
        <f t="shared" si="26"/>
        <v>4.6561661339</v>
      </c>
      <c r="O58" s="10"/>
      <c r="P58" s="60">
        <f t="shared" si="27"/>
        <v>0.002698856535629209</v>
      </c>
      <c r="Q58" s="60">
        <f t="shared" si="28"/>
        <v>0.002371420613596632</v>
      </c>
      <c r="R58" s="60">
        <f t="shared" si="29"/>
        <v>-0.01941670129421088</v>
      </c>
      <c r="S58" s="60">
        <f t="shared" si="30"/>
        <v>-0.04710743211631594</v>
      </c>
      <c r="T58" s="60">
        <f t="shared" si="31"/>
        <v>-0.44457905888166127</v>
      </c>
      <c r="U58" s="60">
        <f t="shared" si="31"/>
        <v>-0.38271671375086036</v>
      </c>
      <c r="V58" s="60">
        <f t="shared" si="31"/>
        <v>-0.028442064967961936</v>
      </c>
      <c r="W58" s="60">
        <f t="shared" si="31"/>
        <v>-5.3895196224155155E-05</v>
      </c>
      <c r="X58" s="60">
        <f t="shared" si="31"/>
        <v>-8.261332821195543E-05</v>
      </c>
      <c r="Y58" s="60">
        <f t="shared" si="31"/>
        <v>-0.000369628775571634</v>
      </c>
      <c r="Z58" s="60">
        <f t="shared" si="31"/>
        <v>-0.016565350301232806</v>
      </c>
      <c r="AA58" s="60">
        <f t="shared" si="31"/>
        <v>-0.0005045375475363025</v>
      </c>
      <c r="AB58" s="60">
        <f t="shared" si="31"/>
        <v>-18.388854878578286</v>
      </c>
    </row>
    <row r="59" spans="1:28" ht="12.75">
      <c r="A59" s="12" t="s">
        <v>69</v>
      </c>
      <c r="B59" s="1">
        <f>'DATOS MENSUALES'!E498</f>
        <v>0.49907931948</v>
      </c>
      <c r="C59" s="1">
        <f>'DATOS MENSUALES'!E499</f>
        <v>0.80469519917</v>
      </c>
      <c r="D59" s="1">
        <f>'DATOS MENSUALES'!E500</f>
        <v>0.27980182816</v>
      </c>
      <c r="E59" s="1">
        <f>'DATOS MENSUALES'!E501</f>
        <v>0.97407263499</v>
      </c>
      <c r="F59" s="1">
        <f>'DATOS MENSUALES'!E502</f>
        <v>0.50215356485</v>
      </c>
      <c r="G59" s="1">
        <f>'DATOS MENSUALES'!E503</f>
        <v>1.11616696892</v>
      </c>
      <c r="H59" s="1">
        <f>'DATOS MENSUALES'!E504</f>
        <v>0.67932485312</v>
      </c>
      <c r="I59" s="1">
        <f>'DATOS MENSUALES'!E505</f>
        <v>0.22689597944</v>
      </c>
      <c r="J59" s="1">
        <f>'DATOS MENSUALES'!E506</f>
        <v>0.42178836623</v>
      </c>
      <c r="K59" s="1">
        <f>'DATOS MENSUALES'!E507</f>
        <v>0.80076263232</v>
      </c>
      <c r="L59" s="1">
        <f>'DATOS MENSUALES'!E508</f>
        <v>0.9070608729</v>
      </c>
      <c r="M59" s="1">
        <f>'DATOS MENSUALES'!E509</f>
        <v>0.5549825801</v>
      </c>
      <c r="N59" s="1">
        <f t="shared" si="26"/>
        <v>7.766784799679999</v>
      </c>
      <c r="O59" s="10"/>
      <c r="P59" s="60">
        <f t="shared" si="27"/>
        <v>0.0035784261813802355</v>
      </c>
      <c r="Q59" s="60">
        <f t="shared" si="28"/>
        <v>0.0659929935484799</v>
      </c>
      <c r="R59" s="60">
        <f t="shared" si="29"/>
        <v>-0.016370434879747254</v>
      </c>
      <c r="S59" s="60">
        <f t="shared" si="30"/>
        <v>-1.956304763190025E-07</v>
      </c>
      <c r="T59" s="60">
        <f t="shared" si="31"/>
        <v>-0.13648624999201958</v>
      </c>
      <c r="U59" s="60">
        <f t="shared" si="31"/>
        <v>0.002527390430577965</v>
      </c>
      <c r="V59" s="60">
        <f t="shared" si="31"/>
        <v>-0.0001329123483981522</v>
      </c>
      <c r="W59" s="60">
        <f t="shared" si="31"/>
        <v>-0.046121735707763026</v>
      </c>
      <c r="X59" s="60">
        <f t="shared" si="31"/>
        <v>-3.4751959746009337E-07</v>
      </c>
      <c r="Y59" s="60">
        <f t="shared" si="31"/>
        <v>0.055486710270436605</v>
      </c>
      <c r="Z59" s="60">
        <f t="shared" si="31"/>
        <v>0.07849571999030448</v>
      </c>
      <c r="AA59" s="60">
        <f t="shared" si="31"/>
        <v>0.004061498011189325</v>
      </c>
      <c r="AB59" s="60">
        <f t="shared" si="31"/>
        <v>0.10458001882288316</v>
      </c>
    </row>
    <row r="60" spans="1:28" ht="12.75">
      <c r="A60" s="12" t="s">
        <v>70</v>
      </c>
      <c r="B60" s="1">
        <f>'DATOS MENSUALES'!E510</f>
        <v>0.20201896064</v>
      </c>
      <c r="C60" s="1">
        <f>'DATOS MENSUALES'!E511</f>
        <v>0.1192818285</v>
      </c>
      <c r="D60" s="1">
        <f>'DATOS MENSUALES'!E512</f>
        <v>0.29000442596</v>
      </c>
      <c r="E60" s="1">
        <f>'DATOS MENSUALES'!E513</f>
        <v>1.07753846112</v>
      </c>
      <c r="F60" s="1">
        <f>'DATOS MENSUALES'!E514</f>
        <v>0.3859064688</v>
      </c>
      <c r="G60" s="1">
        <f>'DATOS MENSUALES'!E515</f>
        <v>0.62014129583</v>
      </c>
      <c r="H60" s="1">
        <f>'DATOS MENSUALES'!E516</f>
        <v>0.22734044331</v>
      </c>
      <c r="I60" s="1">
        <f>'DATOS MENSUALES'!E517</f>
        <v>0.57565001351</v>
      </c>
      <c r="J60" s="1">
        <f>'DATOS MENSUALES'!E518</f>
        <v>0.37837081246</v>
      </c>
      <c r="K60" s="1">
        <f>'DATOS MENSUALES'!E519</f>
        <v>0.40451171141</v>
      </c>
      <c r="L60" s="1">
        <f>'DATOS MENSUALES'!E520</f>
        <v>0.30190476384</v>
      </c>
      <c r="M60" s="1">
        <f>'DATOS MENSUALES'!E521</f>
        <v>0.68685972273</v>
      </c>
      <c r="N60" s="1">
        <f t="shared" si="26"/>
        <v>5.269528908109999</v>
      </c>
      <c r="O60" s="10"/>
      <c r="P60" s="60">
        <f t="shared" si="27"/>
        <v>-0.0029925354437339287</v>
      </c>
      <c r="Q60" s="60">
        <f t="shared" si="28"/>
        <v>-0.022260052906081008</v>
      </c>
      <c r="R60" s="60">
        <f t="shared" si="29"/>
        <v>-0.01447530862322839</v>
      </c>
      <c r="S60" s="60">
        <f t="shared" si="30"/>
        <v>0.0009314497006774004</v>
      </c>
      <c r="T60" s="60">
        <f t="shared" si="31"/>
        <v>-0.25137766307174236</v>
      </c>
      <c r="U60" s="60">
        <f t="shared" si="31"/>
        <v>-0.04658252859378582</v>
      </c>
      <c r="V60" s="60">
        <f t="shared" si="31"/>
        <v>-0.1272770997662935</v>
      </c>
      <c r="W60" s="60">
        <f t="shared" si="31"/>
        <v>-9.60497068138572E-07</v>
      </c>
      <c r="X60" s="60">
        <f t="shared" si="31"/>
        <v>-0.0001283914573528538</v>
      </c>
      <c r="Y60" s="60">
        <f t="shared" si="31"/>
        <v>-3.2662905874509517E-06</v>
      </c>
      <c r="Z60" s="60">
        <f t="shared" si="31"/>
        <v>-0.005544011763871212</v>
      </c>
      <c r="AA60" s="60">
        <f t="shared" si="31"/>
        <v>0.024750712510473293</v>
      </c>
      <c r="AB60" s="60">
        <f t="shared" si="31"/>
        <v>-8.317506170143151</v>
      </c>
    </row>
    <row r="61" spans="1:28" ht="12.75">
      <c r="A61" s="12" t="s">
        <v>71</v>
      </c>
      <c r="B61" s="1">
        <f>'DATOS MENSUALES'!E522</f>
        <v>0.90081448184</v>
      </c>
      <c r="C61" s="1">
        <f>'DATOS MENSUALES'!E523</f>
        <v>0.1398811388</v>
      </c>
      <c r="D61" s="1">
        <f>'DATOS MENSUALES'!E524</f>
        <v>0.18980188424</v>
      </c>
      <c r="E61" s="1">
        <f>'DATOS MENSUALES'!E525</f>
        <v>0.59650729632</v>
      </c>
      <c r="F61" s="1">
        <f>'DATOS MENSUALES'!E526</f>
        <v>1.084308113</v>
      </c>
      <c r="G61" s="1">
        <f>'DATOS MENSUALES'!E527</f>
        <v>0.73674284866</v>
      </c>
      <c r="H61" s="1">
        <f>'DATOS MENSUALES'!E528</f>
        <v>1.39611896944</v>
      </c>
      <c r="I61" s="1">
        <f>'DATOS MENSUALES'!E529</f>
        <v>1.67234548194</v>
      </c>
      <c r="J61" s="1">
        <f>'DATOS MENSUALES'!E530</f>
        <v>1.52698019562</v>
      </c>
      <c r="K61" s="1">
        <f>'DATOS MENSUALES'!E531</f>
        <v>0.6763316336</v>
      </c>
      <c r="L61" s="1">
        <f>'DATOS MENSUALES'!E532</f>
        <v>0.61998864795</v>
      </c>
      <c r="M61" s="1">
        <f>'DATOS MENSUALES'!E533</f>
        <v>0.54905964369</v>
      </c>
      <c r="N61" s="1">
        <f t="shared" si="26"/>
        <v>10.0888803351</v>
      </c>
      <c r="O61" s="10"/>
      <c r="P61" s="60">
        <f t="shared" si="27"/>
        <v>0.1706678329452107</v>
      </c>
      <c r="Q61" s="60">
        <f t="shared" si="28"/>
        <v>-0.017719231369009828</v>
      </c>
      <c r="R61" s="60">
        <f t="shared" si="29"/>
        <v>-0.04067706007410982</v>
      </c>
      <c r="S61" s="60">
        <f t="shared" si="30"/>
        <v>-0.05634507708647123</v>
      </c>
      <c r="T61" s="60">
        <f t="shared" si="31"/>
        <v>0.0003046320298017651</v>
      </c>
      <c r="U61" s="60">
        <f t="shared" si="31"/>
        <v>-0.014386029692194744</v>
      </c>
      <c r="V61" s="60">
        <f t="shared" si="31"/>
        <v>0.29508990837329896</v>
      </c>
      <c r="W61" s="60">
        <f t="shared" si="31"/>
        <v>1.283759162246453</v>
      </c>
      <c r="X61" s="60">
        <f t="shared" si="31"/>
        <v>1.3243363724200414</v>
      </c>
      <c r="Y61" s="60">
        <f t="shared" si="31"/>
        <v>0.016971172015004032</v>
      </c>
      <c r="Z61" s="60">
        <f t="shared" si="31"/>
        <v>0.0028090031093447347</v>
      </c>
      <c r="AA61" s="60">
        <f t="shared" si="31"/>
        <v>0.003625758275382534</v>
      </c>
      <c r="AB61" s="60">
        <f t="shared" si="31"/>
        <v>21.793273548546914</v>
      </c>
    </row>
    <row r="62" spans="1:28" ht="12.75">
      <c r="A62" s="12" t="s">
        <v>72</v>
      </c>
      <c r="B62" s="1">
        <f>'DATOS MENSUALES'!E534</f>
        <v>0.30335415096</v>
      </c>
      <c r="C62" s="1">
        <f>'DATOS MENSUALES'!E535</f>
        <v>0.29954161224</v>
      </c>
      <c r="D62" s="1">
        <f>'DATOS MENSUALES'!E536</f>
        <v>1.24888792745</v>
      </c>
      <c r="E62" s="1">
        <f>'DATOS MENSUALES'!E537</f>
        <v>1.2771654324</v>
      </c>
      <c r="F62" s="1">
        <f>'DATOS MENSUALES'!E538</f>
        <v>1.25691726531</v>
      </c>
      <c r="G62" s="1">
        <f>'DATOS MENSUALES'!E539</f>
        <v>1.03439227866</v>
      </c>
      <c r="H62" s="1">
        <f>'DATOS MENSUALES'!E540</f>
        <v>1.05531768335</v>
      </c>
      <c r="I62" s="1">
        <f>'DATOS MENSUALES'!E541</f>
        <v>0.7027222986</v>
      </c>
      <c r="J62" s="1">
        <f>'DATOS MENSUALES'!E542</f>
        <v>0.39960830656</v>
      </c>
      <c r="K62" s="1">
        <f>'DATOS MENSUALES'!E543</f>
        <v>0.68460564276</v>
      </c>
      <c r="L62" s="1">
        <f>'DATOS MENSUALES'!E544</f>
        <v>0.8162876463</v>
      </c>
      <c r="M62" s="1">
        <f>'DATOS MENSUALES'!E545</f>
        <v>1.25248281452</v>
      </c>
      <c r="N62" s="1">
        <f t="shared" si="26"/>
        <v>10.331283059110001</v>
      </c>
      <c r="O62" s="10"/>
      <c r="P62" s="60">
        <f t="shared" si="27"/>
        <v>-7.823826470668385E-05</v>
      </c>
      <c r="Q62" s="60">
        <f t="shared" si="28"/>
        <v>-0.0010316446193733893</v>
      </c>
      <c r="R62" s="60">
        <f t="shared" si="29"/>
        <v>0.3657898006266263</v>
      </c>
      <c r="S62" s="60">
        <f t="shared" si="30"/>
        <v>0.026274270536735856</v>
      </c>
      <c r="T62" s="60">
        <f t="shared" si="31"/>
        <v>0.01380590298776944</v>
      </c>
      <c r="U62" s="60">
        <f t="shared" si="31"/>
        <v>0.00016134502873402904</v>
      </c>
      <c r="V62" s="60">
        <f t="shared" si="31"/>
        <v>0.034315248455201</v>
      </c>
      <c r="W62" s="60">
        <f t="shared" si="31"/>
        <v>0.0016100767633302675</v>
      </c>
      <c r="X62" s="60">
        <f t="shared" si="31"/>
        <v>-2.4924393974568684E-05</v>
      </c>
      <c r="Y62" s="60">
        <f t="shared" si="31"/>
        <v>0.018663766776904817</v>
      </c>
      <c r="Z62" s="60">
        <f t="shared" si="31"/>
        <v>0.0384077895985087</v>
      </c>
      <c r="AA62" s="60">
        <f t="shared" si="31"/>
        <v>0.629532355185533</v>
      </c>
      <c r="AB62" s="60">
        <f t="shared" si="31"/>
        <v>27.97369687036924</v>
      </c>
    </row>
    <row r="63" spans="1:28" ht="12.75">
      <c r="A63" s="12" t="s">
        <v>73</v>
      </c>
      <c r="B63" s="1">
        <f>'DATOS MENSUALES'!E546</f>
        <v>0.75437968874</v>
      </c>
      <c r="C63" s="1">
        <f>'DATOS MENSUALES'!E547</f>
        <v>0.11878928145</v>
      </c>
      <c r="D63" s="1">
        <f>'DATOS MENSUALES'!E548</f>
        <v>0.16375926432</v>
      </c>
      <c r="E63" s="1">
        <f>'DATOS MENSUALES'!E549</f>
        <v>0.37593680824</v>
      </c>
      <c r="F63" s="1">
        <f>'DATOS MENSUALES'!E550</f>
        <v>0.77483459196</v>
      </c>
      <c r="G63" s="1">
        <f>'DATOS MENSUALES'!E551</f>
        <v>0.9955915145</v>
      </c>
      <c r="H63" s="1">
        <f>'DATOS MENSUALES'!E552</f>
        <v>0.93652564698</v>
      </c>
      <c r="I63" s="1">
        <f>'DATOS MENSUALES'!E553</f>
        <v>0.75106212339</v>
      </c>
      <c r="J63" s="1">
        <f>'DATOS MENSUALES'!E554</f>
        <v>0.37613256252</v>
      </c>
      <c r="K63" s="1">
        <f>'DATOS MENSUALES'!E555</f>
        <v>0.54040502877</v>
      </c>
      <c r="L63" s="1">
        <f>'DATOS MENSUALES'!E556</f>
        <v>0.63536697243</v>
      </c>
      <c r="M63" s="1">
        <f>'DATOS MENSUALES'!E557</f>
        <v>0.41106849344</v>
      </c>
      <c r="N63" s="1">
        <f t="shared" si="26"/>
        <v>6.833851976739999</v>
      </c>
      <c r="O63" s="10"/>
      <c r="P63" s="60">
        <f t="shared" si="27"/>
        <v>0.06804498152401163</v>
      </c>
      <c r="Q63" s="60">
        <f t="shared" si="28"/>
        <v>-0.022377186097253605</v>
      </c>
      <c r="R63" s="60">
        <f t="shared" si="29"/>
        <v>-0.050635184883231786</v>
      </c>
      <c r="S63" s="60">
        <f t="shared" si="30"/>
        <v>-0.22028425378237373</v>
      </c>
      <c r="T63" s="60">
        <f t="shared" si="31"/>
        <v>-0.014205446482634637</v>
      </c>
      <c r="U63" s="60">
        <f t="shared" si="31"/>
        <v>3.825171400070914E-06</v>
      </c>
      <c r="V63" s="60">
        <f t="shared" si="31"/>
        <v>0.008763134800727188</v>
      </c>
      <c r="W63" s="60">
        <f t="shared" si="31"/>
        <v>0.004536831045175715</v>
      </c>
      <c r="X63" s="60">
        <f t="shared" si="31"/>
        <v>-0.0001462500254662544</v>
      </c>
      <c r="Y63" s="60">
        <f t="shared" si="31"/>
        <v>0.0017740275033979332</v>
      </c>
      <c r="Z63" s="60">
        <f t="shared" si="31"/>
        <v>0.0038312154264766632</v>
      </c>
      <c r="AA63" s="60">
        <f t="shared" si="31"/>
        <v>3.822320535004798E-06</v>
      </c>
      <c r="AB63" s="60">
        <f t="shared" si="31"/>
        <v>-0.09847880696113764</v>
      </c>
    </row>
    <row r="64" spans="1:28" ht="12.75">
      <c r="A64" s="12" t="s">
        <v>74</v>
      </c>
      <c r="B64" s="1">
        <f>'DATOS MENSUALES'!E558</f>
        <v>0.12461381025</v>
      </c>
      <c r="C64" s="1">
        <f>'DATOS MENSUALES'!E559</f>
        <v>0.24244465239</v>
      </c>
      <c r="D64" s="1">
        <f>'DATOS MENSUALES'!E560</f>
        <v>0.13232385679</v>
      </c>
      <c r="E64" s="1">
        <f>'DATOS MENSUALES'!E561</f>
        <v>0.30555114084</v>
      </c>
      <c r="F64" s="1">
        <f>'DATOS MENSUALES'!E562</f>
        <v>0.7858459098</v>
      </c>
      <c r="G64" s="1">
        <f>'DATOS MENSUALES'!E563</f>
        <v>1.117139709</v>
      </c>
      <c r="H64" s="1">
        <f>'DATOS MENSUALES'!E564</f>
        <v>0.68483370373</v>
      </c>
      <c r="I64" s="1">
        <f>'DATOS MENSUALES'!E565</f>
        <v>0.42893019032</v>
      </c>
      <c r="J64" s="1">
        <f>'DATOS MENSUALES'!E566</f>
        <v>0.3271796416</v>
      </c>
      <c r="K64" s="1">
        <f>'DATOS MENSUALES'!E567</f>
        <v>0.20583665973</v>
      </c>
      <c r="L64" s="1">
        <f>'DATOS MENSUALES'!E568</f>
        <v>0.422724843</v>
      </c>
      <c r="M64" s="1">
        <f>'DATOS MENSUALES'!E569</f>
        <v>0.19865260971</v>
      </c>
      <c r="N64" s="1">
        <f t="shared" si="26"/>
        <v>4.97607672716</v>
      </c>
      <c r="O64" s="10"/>
      <c r="P64" s="60">
        <f t="shared" si="27"/>
        <v>-0.010868817509961083</v>
      </c>
      <c r="Q64" s="60">
        <f t="shared" si="28"/>
        <v>-0.003954869614720378</v>
      </c>
      <c r="R64" s="60">
        <f t="shared" si="29"/>
        <v>-0.06467049997688881</v>
      </c>
      <c r="S64" s="60">
        <f t="shared" si="30"/>
        <v>-0.30662737631567305</v>
      </c>
      <c r="T64" s="60">
        <f t="shared" si="31"/>
        <v>-0.01235460781383286</v>
      </c>
      <c r="U64" s="60">
        <f t="shared" si="31"/>
        <v>0.002581924008570003</v>
      </c>
      <c r="V64" s="60">
        <f t="shared" si="31"/>
        <v>-9.434937102427427E-05</v>
      </c>
      <c r="W64" s="60">
        <f t="shared" si="31"/>
        <v>-0.003839387094304391</v>
      </c>
      <c r="X64" s="60">
        <f t="shared" si="31"/>
        <v>-0.0010499907163595802</v>
      </c>
      <c r="Y64" s="60">
        <f t="shared" si="31"/>
        <v>-0.009733484239430866</v>
      </c>
      <c r="Z64" s="60">
        <f t="shared" si="31"/>
        <v>-0.00017719112769757023</v>
      </c>
      <c r="AA64" s="60">
        <f t="shared" si="31"/>
        <v>-0.007619843687303732</v>
      </c>
      <c r="AB64" s="60">
        <f t="shared" si="31"/>
        <v>-12.480201983304108</v>
      </c>
    </row>
    <row r="65" spans="1:28" ht="12.75">
      <c r="A65" s="12" t="s">
        <v>75</v>
      </c>
      <c r="B65" s="1">
        <f>'DATOS MENSUALES'!E570</f>
        <v>0.07784528583</v>
      </c>
      <c r="C65" s="1">
        <f>'DATOS MENSUALES'!E571</f>
        <v>0.16003450806</v>
      </c>
      <c r="D65" s="1">
        <f>'DATOS MENSUALES'!E572</f>
        <v>0.22968212715</v>
      </c>
      <c r="E65" s="1">
        <f>'DATOS MENSUALES'!E573</f>
        <v>0.4861299425</v>
      </c>
      <c r="F65" s="1">
        <f>'DATOS MENSUALES'!E574</f>
        <v>1.1476385016</v>
      </c>
      <c r="G65" s="1">
        <f>'DATOS MENSUALES'!E575</f>
        <v>0.53686841568</v>
      </c>
      <c r="H65" s="1">
        <f>'DATOS MENSUALES'!E576</f>
        <v>0.63059109992</v>
      </c>
      <c r="I65" s="1">
        <f>'DATOS MENSUALES'!E577</f>
        <v>0.780986745</v>
      </c>
      <c r="J65" s="1">
        <f>'DATOS MENSUALES'!E578</f>
        <v>0.35689872232</v>
      </c>
      <c r="K65" s="1">
        <f>'DATOS MENSUALES'!E579</f>
        <v>0.76051082368</v>
      </c>
      <c r="L65" s="1">
        <f>'DATOS MENSUALES'!E580</f>
        <v>0.31841584256</v>
      </c>
      <c r="M65" s="1">
        <f>'DATOS MENSUALES'!E581</f>
        <v>0.3150543484</v>
      </c>
      <c r="N65" s="1">
        <f t="shared" si="26"/>
        <v>5.800656362700001</v>
      </c>
      <c r="O65" s="10"/>
      <c r="P65" s="60">
        <f t="shared" si="27"/>
        <v>-0.01930899251158597</v>
      </c>
      <c r="Q65" s="60">
        <f t="shared" si="28"/>
        <v>-0.01391942981256668</v>
      </c>
      <c r="R65" s="60">
        <f t="shared" si="29"/>
        <v>-0.02810382344511767</v>
      </c>
      <c r="S65" s="60">
        <f t="shared" si="30"/>
        <v>-0.12036925921765086</v>
      </c>
      <c r="T65" s="60">
        <f t="shared" si="31"/>
        <v>0.0022284030919807215</v>
      </c>
      <c r="U65" s="60">
        <f t="shared" si="31"/>
        <v>-0.0869876599307037</v>
      </c>
      <c r="V65" s="60">
        <f t="shared" si="31"/>
        <v>-0.0009930329792328585</v>
      </c>
      <c r="W65" s="60">
        <f t="shared" si="31"/>
        <v>0.007468640314004998</v>
      </c>
      <c r="X65" s="60">
        <f t="shared" si="31"/>
        <v>-0.0003720091852092747</v>
      </c>
      <c r="Y65" s="60">
        <f t="shared" si="31"/>
        <v>0.03970833389314365</v>
      </c>
      <c r="Z65" s="60">
        <f t="shared" si="31"/>
        <v>-0.004132659997894587</v>
      </c>
      <c r="AA65" s="60">
        <f t="shared" si="31"/>
        <v>-0.0005193063598591847</v>
      </c>
      <c r="AB65" s="60">
        <f t="shared" si="31"/>
        <v>-3.3412877957848606</v>
      </c>
    </row>
    <row r="66" spans="1:28" ht="12.75">
      <c r="A66" s="12" t="s">
        <v>76</v>
      </c>
      <c r="B66" s="1">
        <f>'DATOS MENSUALES'!E582</f>
        <v>0.10277995275</v>
      </c>
      <c r="C66" s="1">
        <f>'DATOS MENSUALES'!E583</f>
        <v>0.136559412</v>
      </c>
      <c r="D66" s="1">
        <f>'DATOS MENSUALES'!E584</f>
        <v>0.31286370567</v>
      </c>
      <c r="E66" s="1">
        <f>'DATOS MENSUALES'!E585</f>
        <v>0.1386533664</v>
      </c>
      <c r="F66" s="1">
        <f>'DATOS MENSUALES'!E586</f>
        <v>0.1678982448</v>
      </c>
      <c r="G66" s="1">
        <f>'DATOS MENSUALES'!E587</f>
        <v>0.19899999964</v>
      </c>
      <c r="H66" s="1">
        <f>'DATOS MENSUALES'!E588</f>
        <v>0.3449088394</v>
      </c>
      <c r="I66" s="1">
        <f>'DATOS MENSUALES'!E589</f>
        <v>0.16470392224</v>
      </c>
      <c r="J66" s="1">
        <f>'DATOS MENSUALES'!E590</f>
        <v>0.4725273728</v>
      </c>
      <c r="K66" s="1">
        <f>'DATOS MENSUALES'!E591</f>
        <v>0.21540675562</v>
      </c>
      <c r="L66" s="1">
        <f>'DATOS MENSUALES'!E592</f>
        <v>0.31305838304</v>
      </c>
      <c r="M66" s="1">
        <f>'DATOS MENSUALES'!E593</f>
        <v>0.079327521</v>
      </c>
      <c r="N66" s="1">
        <f t="shared" si="26"/>
        <v>2.64768747536</v>
      </c>
      <c r="O66" s="10"/>
      <c r="P66" s="60">
        <f t="shared" si="27"/>
        <v>-0.01440997559385367</v>
      </c>
      <c r="Q66" s="60">
        <f t="shared" si="28"/>
        <v>-0.01840519880722631</v>
      </c>
      <c r="R66" s="60">
        <f t="shared" si="29"/>
        <v>-0.010772215885966028</v>
      </c>
      <c r="S66" s="60">
        <f t="shared" si="30"/>
        <v>-0.5952995929054617</v>
      </c>
      <c r="T66" s="60">
        <f t="shared" si="31"/>
        <v>-0.6122277812505909</v>
      </c>
      <c r="U66" s="60">
        <f t="shared" si="31"/>
        <v>-0.47629212779271474</v>
      </c>
      <c r="V66" s="60">
        <f t="shared" si="31"/>
        <v>-0.057266733217188955</v>
      </c>
      <c r="W66" s="60">
        <f t="shared" si="31"/>
        <v>-0.07451888270606831</v>
      </c>
      <c r="X66" s="60">
        <f t="shared" si="31"/>
        <v>8.350155818644326E-05</v>
      </c>
      <c r="Y66" s="60">
        <f t="shared" si="31"/>
        <v>-0.008482442845482174</v>
      </c>
      <c r="Z66" s="60">
        <f t="shared" si="31"/>
        <v>-0.004560536188277675</v>
      </c>
      <c r="AA66" s="60">
        <f t="shared" si="31"/>
        <v>-0.03158613227871944</v>
      </c>
      <c r="AB66" s="60">
        <f t="shared" si="31"/>
        <v>-100.41220845897365</v>
      </c>
    </row>
    <row r="67" spans="1:28" ht="12.75">
      <c r="A67" s="12" t="s">
        <v>77</v>
      </c>
      <c r="B67" s="1">
        <f>'DATOS MENSUALES'!E594</f>
        <v>0.25516834</v>
      </c>
      <c r="C67" s="1">
        <f>'DATOS MENSUALES'!E595</f>
        <v>0.05294394375</v>
      </c>
      <c r="D67" s="1">
        <f>'DATOS MENSUALES'!E596</f>
        <v>0.66689945275</v>
      </c>
      <c r="E67" s="1">
        <f>'DATOS MENSUALES'!E597</f>
        <v>0.6142044895</v>
      </c>
      <c r="F67" s="1">
        <f>'DATOS MENSUALES'!E598</f>
        <v>0.81360473536</v>
      </c>
      <c r="G67" s="1">
        <f>'DATOS MENSUALES'!E599</f>
        <v>0.5213648832</v>
      </c>
      <c r="H67" s="1">
        <f>'DATOS MENSUALES'!E600</f>
        <v>0.2327789541</v>
      </c>
      <c r="I67" s="1">
        <f>'DATOS MENSUALES'!E601</f>
        <v>0.23617489161</v>
      </c>
      <c r="J67" s="1">
        <f>'DATOS MENSUALES'!E602</f>
        <v>0.1396442883</v>
      </c>
      <c r="K67" s="1">
        <f>'DATOS MENSUALES'!E603</f>
        <v>0.2004373173</v>
      </c>
      <c r="L67" s="1">
        <f>'DATOS MENSUALES'!E604</f>
        <v>0.11762484331</v>
      </c>
      <c r="M67" s="1">
        <f>'DATOS MENSUALES'!E605</f>
        <v>0.10618339113</v>
      </c>
      <c r="N67" s="1">
        <f t="shared" si="26"/>
        <v>3.95702953031</v>
      </c>
      <c r="O67" s="10"/>
      <c r="P67" s="60">
        <f t="shared" si="27"/>
        <v>-0.0007524749330759929</v>
      </c>
      <c r="Q67" s="60">
        <f t="shared" si="28"/>
        <v>-0.04201409844599277</v>
      </c>
      <c r="R67" s="60">
        <f t="shared" si="29"/>
        <v>0.002362392012029677</v>
      </c>
      <c r="S67" s="60">
        <f t="shared" si="30"/>
        <v>-0.048896714235132845</v>
      </c>
      <c r="T67" s="60">
        <f t="shared" si="31"/>
        <v>-0.00841712313774149</v>
      </c>
      <c r="U67" s="60">
        <f t="shared" si="31"/>
        <v>-0.09644199687643212</v>
      </c>
      <c r="V67" s="60">
        <f t="shared" si="31"/>
        <v>-0.12319330276621815</v>
      </c>
      <c r="W67" s="60">
        <f t="shared" si="31"/>
        <v>-0.04263351942633723</v>
      </c>
      <c r="X67" s="60">
        <f t="shared" si="31"/>
        <v>-0.024181366170582093</v>
      </c>
      <c r="Y67" s="60">
        <f t="shared" si="31"/>
        <v>-0.010490742337940602</v>
      </c>
      <c r="Z67" s="60">
        <f t="shared" si="31"/>
        <v>-0.04715031633487563</v>
      </c>
      <c r="AA67" s="60">
        <f t="shared" si="31"/>
        <v>-0.024200188888079597</v>
      </c>
      <c r="AB67" s="60">
        <f t="shared" si="31"/>
        <v>-37.21339542517678</v>
      </c>
    </row>
    <row r="68" spans="1:28" ht="12.75">
      <c r="A68" s="12" t="s">
        <v>78</v>
      </c>
      <c r="B68" s="1">
        <f>'DATOS MENSUALES'!E606</f>
        <v>0.04244522267</v>
      </c>
      <c r="C68" s="1">
        <f>'DATOS MENSUALES'!E607</f>
        <v>0.08036624536</v>
      </c>
      <c r="D68" s="1">
        <f>'DATOS MENSUALES'!E608</f>
        <v>0.2828890593</v>
      </c>
      <c r="E68" s="1">
        <f>'DATOS MENSUALES'!E609</f>
        <v>0.3298317204</v>
      </c>
      <c r="F68" s="1">
        <f>'DATOS MENSUALES'!E610</f>
        <v>0.6378927884</v>
      </c>
      <c r="G68" s="1">
        <f>'DATOS MENSUALES'!E611</f>
        <v>1.2091854428</v>
      </c>
      <c r="H68" s="1">
        <f>'DATOS MENSUALES'!E612</f>
        <v>1.34381054976</v>
      </c>
      <c r="I68" s="1">
        <f>'DATOS MENSUALES'!E613</f>
        <v>1.00862781064</v>
      </c>
      <c r="J68" s="1">
        <f>'DATOS MENSUALES'!E614</f>
        <v>0.6229185696</v>
      </c>
      <c r="K68" s="1">
        <f>'DATOS MENSUALES'!E615</f>
        <v>0.39890246894</v>
      </c>
      <c r="L68" s="1">
        <f>'DATOS MENSUALES'!E616</f>
        <v>0.29812795263</v>
      </c>
      <c r="M68" s="1">
        <f>'DATOS MENSUALES'!E617</f>
        <v>0.2532362284</v>
      </c>
      <c r="N68" s="1">
        <f t="shared" si="26"/>
        <v>6.5082340589</v>
      </c>
      <c r="O68" s="10"/>
      <c r="P68" s="60">
        <f t="shared" si="27"/>
        <v>-0.028005554740280113</v>
      </c>
      <c r="Q68" s="60">
        <f t="shared" si="28"/>
        <v>-0.03283540056848823</v>
      </c>
      <c r="R68" s="60">
        <f t="shared" si="29"/>
        <v>-0.015780542508378063</v>
      </c>
      <c r="S68" s="60">
        <f t="shared" si="30"/>
        <v>-0.2746833693971588</v>
      </c>
      <c r="T68" s="60">
        <f t="shared" si="31"/>
        <v>-0.054495655105981984</v>
      </c>
      <c r="U68" s="60">
        <f t="shared" si="31"/>
        <v>0.012045716605969637</v>
      </c>
      <c r="V68" s="60">
        <f t="shared" si="31"/>
        <v>0.2308565699163063</v>
      </c>
      <c r="W68" s="60">
        <f t="shared" si="31"/>
        <v>0.07574669839287829</v>
      </c>
      <c r="X68" s="60">
        <f t="shared" si="31"/>
        <v>0.007312634492487766</v>
      </c>
      <c r="Y68" s="60">
        <f t="shared" si="31"/>
        <v>-8.547763841128493E-06</v>
      </c>
      <c r="Z68" s="60">
        <f t="shared" si="31"/>
        <v>-0.0059065584622331226</v>
      </c>
      <c r="AA68" s="60">
        <f t="shared" si="31"/>
        <v>-0.0028752131940185774</v>
      </c>
      <c r="AB68" s="60">
        <f t="shared" si="31"/>
        <v>-0.4882078203818688</v>
      </c>
    </row>
    <row r="69" spans="1:28" ht="12.75">
      <c r="A69" s="12" t="s">
        <v>79</v>
      </c>
      <c r="B69" s="1">
        <f>'DATOS MENSUALES'!E618</f>
        <v>0.0759822558</v>
      </c>
      <c r="C69" s="1">
        <f>'DATOS MENSUALES'!E619</f>
        <v>0.07304285</v>
      </c>
      <c r="D69" s="1">
        <f>'DATOS MENSUALES'!E620</f>
        <v>0.23192554511</v>
      </c>
      <c r="E69" s="1">
        <f>'DATOS MENSUALES'!E621</f>
        <v>0.1757586705</v>
      </c>
      <c r="F69" s="1">
        <f>'DATOS MENSUALES'!E622</f>
        <v>0.12265625</v>
      </c>
      <c r="G69" s="1">
        <f>'DATOS MENSUALES'!E623</f>
        <v>0.11157534316</v>
      </c>
      <c r="H69" s="1">
        <f>'DATOS MENSUALES'!E624</f>
        <v>0.1229097614</v>
      </c>
      <c r="I69" s="1">
        <f>'DATOS MENSUALES'!E625</f>
        <v>0.05496928836</v>
      </c>
      <c r="J69" s="1">
        <f>'DATOS MENSUALES'!E626</f>
        <v>0.08936871906</v>
      </c>
      <c r="K69" s="1">
        <f>'DATOS MENSUALES'!E627</f>
        <v>0.13720612096</v>
      </c>
      <c r="L69" s="1">
        <f>'DATOS MENSUALES'!E628</f>
        <v>0.07824368805</v>
      </c>
      <c r="M69" s="1">
        <f>'DATOS MENSUALES'!E629</f>
        <v>0.1150289024</v>
      </c>
      <c r="N69" s="1">
        <f t="shared" si="26"/>
        <v>1.3886673948000001</v>
      </c>
      <c r="O69" s="10"/>
      <c r="P69" s="60">
        <f t="shared" si="27"/>
        <v>-0.01971405926611084</v>
      </c>
      <c r="Q69" s="60">
        <f t="shared" si="28"/>
        <v>-0.03514014645375021</v>
      </c>
      <c r="R69" s="60">
        <f t="shared" si="29"/>
        <v>-0.027486281416605498</v>
      </c>
      <c r="S69" s="60">
        <f t="shared" si="30"/>
        <v>-0.519949457694535</v>
      </c>
      <c r="T69" s="60">
        <f t="shared" si="31"/>
        <v>-0.7153943984120217</v>
      </c>
      <c r="U69" s="60">
        <f t="shared" si="31"/>
        <v>-0.6548242616573193</v>
      </c>
      <c r="V69" s="60">
        <f t="shared" si="31"/>
        <v>-0.2241447273361041</v>
      </c>
      <c r="W69" s="60">
        <f t="shared" si="31"/>
        <v>-0.149338665667564</v>
      </c>
      <c r="X69" s="60">
        <f t="shared" si="31"/>
        <v>-0.03911365780029898</v>
      </c>
      <c r="Y69" s="60">
        <f t="shared" si="31"/>
        <v>-0.022459848245478305</v>
      </c>
      <c r="Z69" s="60">
        <f t="shared" si="31"/>
        <v>-0.06431158324258167</v>
      </c>
      <c r="AA69" s="60">
        <f t="shared" si="31"/>
        <v>-0.022047202704689257</v>
      </c>
      <c r="AB69" s="60">
        <f t="shared" si="31"/>
        <v>-206.10855851347958</v>
      </c>
    </row>
    <row r="70" spans="1:28" ht="12.75">
      <c r="A70" s="12" t="s">
        <v>80</v>
      </c>
      <c r="B70" s="1">
        <f>'DATOS MENSUALES'!E630</f>
        <v>0.1020785598</v>
      </c>
      <c r="C70" s="1">
        <f>'DATOS MENSUALES'!E631</f>
        <v>0.68391638172</v>
      </c>
      <c r="D70" s="1">
        <f>'DATOS MENSUALES'!E632</f>
        <v>0.405001387</v>
      </c>
      <c r="E70" s="1">
        <f>'DATOS MENSUALES'!E633</f>
        <v>0.47942058974</v>
      </c>
      <c r="F70" s="1">
        <f>'DATOS MENSUALES'!E634</f>
        <v>0.28700000082</v>
      </c>
      <c r="G70" s="1">
        <f>'DATOS MENSUALES'!E635</f>
        <v>0.24034792764</v>
      </c>
      <c r="H70" s="1">
        <f>'DATOS MENSUALES'!E636</f>
        <v>0.2639999982</v>
      </c>
      <c r="I70" s="1">
        <f>'DATOS MENSUALES'!E637</f>
        <v>0.48707508192</v>
      </c>
      <c r="J70" s="1">
        <f>'DATOS MENSUALES'!E638</f>
        <v>0.25569320764</v>
      </c>
      <c r="K70" s="1">
        <f>'DATOS MENSUALES'!E639</f>
        <v>0.29856773016</v>
      </c>
      <c r="L70" s="1">
        <f>'DATOS MENSUALES'!E640</f>
        <v>0.27805800825</v>
      </c>
      <c r="M70" s="1">
        <f>'DATOS MENSUALES'!E641</f>
        <v>0.28144960414</v>
      </c>
      <c r="N70" s="1">
        <f t="shared" si="26"/>
        <v>4.0626084770299995</v>
      </c>
      <c r="O70" s="10"/>
      <c r="P70" s="60">
        <f t="shared" si="27"/>
        <v>-0.014534937022991726</v>
      </c>
      <c r="Q70" s="60">
        <f t="shared" si="28"/>
        <v>0.022744780428422474</v>
      </c>
      <c r="R70" s="60">
        <f t="shared" si="29"/>
        <v>-0.002132467245663937</v>
      </c>
      <c r="S70" s="60">
        <f t="shared" si="30"/>
        <v>-0.12534319726660315</v>
      </c>
      <c r="T70" s="60">
        <f t="shared" si="31"/>
        <v>-0.38905223369896136</v>
      </c>
      <c r="U70" s="60">
        <f t="shared" si="31"/>
        <v>-0.4045742903413127</v>
      </c>
      <c r="V70" s="60">
        <f t="shared" si="31"/>
        <v>-0.10142831364497357</v>
      </c>
      <c r="W70" s="60">
        <f t="shared" si="31"/>
        <v>-0.0009539693736663916</v>
      </c>
      <c r="X70" s="60">
        <f t="shared" si="31"/>
        <v>-0.005189017730621362</v>
      </c>
      <c r="Y70" s="60">
        <f t="shared" si="31"/>
        <v>-0.001761966679677106</v>
      </c>
      <c r="Z70" s="60">
        <f t="shared" si="31"/>
        <v>-0.008100468989839776</v>
      </c>
      <c r="AA70" s="60">
        <f t="shared" si="31"/>
        <v>-0.0014809003203372026</v>
      </c>
      <c r="AB70" s="60">
        <f t="shared" si="31"/>
        <v>-33.7934031159061</v>
      </c>
    </row>
    <row r="71" spans="1:28" ht="12.75">
      <c r="A71" s="12" t="s">
        <v>81</v>
      </c>
      <c r="B71" s="1">
        <f>'DATOS MENSUALES'!E642</f>
        <v>0.095726092</v>
      </c>
      <c r="C71" s="1">
        <f>'DATOS MENSUALES'!E643</f>
        <v>0.36537271584</v>
      </c>
      <c r="D71" s="1">
        <f>'DATOS MENSUALES'!E644</f>
        <v>0.4046666646</v>
      </c>
      <c r="E71" s="1">
        <f>'DATOS MENSUALES'!E645</f>
        <v>0.6277498893</v>
      </c>
      <c r="F71" s="1">
        <f>'DATOS MENSUALES'!E646</f>
        <v>0.45155430656</v>
      </c>
      <c r="G71" s="1">
        <f>'DATOS MENSUALES'!E647</f>
        <v>0.83076205387</v>
      </c>
      <c r="H71" s="1">
        <f>'DATOS MENSUALES'!E648</f>
        <v>0.501579045</v>
      </c>
      <c r="I71" s="1">
        <f>'DATOS MENSUALES'!E649</f>
        <v>0.21607592308</v>
      </c>
      <c r="J71" s="1">
        <f>'DATOS MENSUALES'!E650</f>
        <v>0.3221579613</v>
      </c>
      <c r="K71" s="1">
        <f>'DATOS MENSUALES'!E651</f>
        <v>0.32946802075</v>
      </c>
      <c r="L71" s="1">
        <f>'DATOS MENSUALES'!E652</f>
        <v>0.38130841224</v>
      </c>
      <c r="M71" s="1">
        <f>'DATOS MENSUALES'!E653</f>
        <v>0.23120769177</v>
      </c>
      <c r="N71" s="1">
        <f t="shared" si="26"/>
        <v>4.75762877631</v>
      </c>
      <c r="O71" s="10"/>
      <c r="P71" s="60">
        <f t="shared" si="27"/>
        <v>-0.015699763962957636</v>
      </c>
      <c r="Q71" s="60">
        <f t="shared" si="28"/>
        <v>-4.366173805486967E-05</v>
      </c>
      <c r="R71" s="60">
        <f t="shared" si="29"/>
        <v>-0.002149147007254728</v>
      </c>
      <c r="S71" s="60">
        <f t="shared" si="30"/>
        <v>-0.04366175929741256</v>
      </c>
      <c r="T71" s="60">
        <f t="shared" si="31"/>
        <v>-0.18081043170627992</v>
      </c>
      <c r="U71" s="60">
        <f t="shared" si="31"/>
        <v>-0.003320631266216572</v>
      </c>
      <c r="V71" s="60">
        <f t="shared" si="31"/>
        <v>-0.011974298042383277</v>
      </c>
      <c r="W71" s="60">
        <f t="shared" si="31"/>
        <v>-0.050423618398947205</v>
      </c>
      <c r="X71" s="60">
        <f t="shared" si="31"/>
        <v>-0.0012134367784184322</v>
      </c>
      <c r="Y71" s="60">
        <f t="shared" si="31"/>
        <v>-0.0007261091866923256</v>
      </c>
      <c r="Z71" s="60">
        <f t="shared" si="31"/>
        <v>-0.0009292386447213272</v>
      </c>
      <c r="AA71" s="60">
        <f t="shared" si="31"/>
        <v>-0.00442915610640118</v>
      </c>
      <c r="AB71" s="60">
        <f t="shared" si="31"/>
        <v>-16.348703020323697</v>
      </c>
    </row>
    <row r="72" spans="1:28" ht="12.75">
      <c r="A72" s="12" t="s">
        <v>82</v>
      </c>
      <c r="B72" s="1">
        <f>'DATOS MENSUALES'!E654</f>
        <v>0.0573361088</v>
      </c>
      <c r="C72" s="1">
        <f>'DATOS MENSUALES'!E655</f>
        <v>0.13091618718</v>
      </c>
      <c r="D72" s="1">
        <f>'DATOS MENSUALES'!E656</f>
        <v>0.15253138135</v>
      </c>
      <c r="E72" s="1">
        <f>'DATOS MENSUALES'!E657</f>
        <v>0.301988579</v>
      </c>
      <c r="F72" s="1">
        <f>'DATOS MENSUALES'!E658</f>
        <v>0.40587331988</v>
      </c>
      <c r="G72" s="1">
        <f>'DATOS MENSUALES'!E659</f>
        <v>0.51204276074</v>
      </c>
      <c r="H72" s="1">
        <f>'DATOS MENSUALES'!E660</f>
        <v>0.22766218377</v>
      </c>
      <c r="I72" s="1">
        <f>'DATOS MENSUALES'!E661</f>
        <v>0.2173037049</v>
      </c>
      <c r="J72" s="1">
        <f>'DATOS MENSUALES'!E662</f>
        <v>0.19210084008</v>
      </c>
      <c r="K72" s="1">
        <f>'DATOS MENSUALES'!E663</f>
        <v>0.32651901676</v>
      </c>
      <c r="L72" s="1">
        <f>'DATOS MENSUALES'!E664</f>
        <v>0.3263980258</v>
      </c>
      <c r="M72" s="1">
        <f>'DATOS MENSUALES'!E665</f>
        <v>0.14390334507</v>
      </c>
      <c r="N72" s="1">
        <f t="shared" si="26"/>
        <v>2.99457545333</v>
      </c>
      <c r="O72" s="10"/>
      <c r="P72" s="60">
        <f t="shared" si="27"/>
        <v>-0.024084511129290328</v>
      </c>
      <c r="Q72" s="60">
        <f t="shared" si="28"/>
        <v>-0.019610766816636486</v>
      </c>
      <c r="R72" s="60">
        <f t="shared" si="29"/>
        <v>-0.05538672671885784</v>
      </c>
      <c r="S72" s="60">
        <f t="shared" si="30"/>
        <v>-0.311512962766244</v>
      </c>
      <c r="T72" s="60">
        <f t="shared" si="31"/>
        <v>-0.22826573159425936</v>
      </c>
      <c r="U72" s="60">
        <f t="shared" si="31"/>
        <v>-0.10244375624500526</v>
      </c>
      <c r="V72" s="60">
        <f t="shared" si="31"/>
        <v>-0.12703302888630327</v>
      </c>
      <c r="W72" s="60">
        <f t="shared" si="31"/>
        <v>-0.0499225607711829</v>
      </c>
      <c r="X72" s="60">
        <f t="shared" si="31"/>
        <v>-0.013264613684898448</v>
      </c>
      <c r="Y72" s="60">
        <f t="shared" si="31"/>
        <v>-0.0007999510404837872</v>
      </c>
      <c r="Z72" s="60">
        <f t="shared" si="31"/>
        <v>-0.003546141628814944</v>
      </c>
      <c r="AA72" s="60">
        <f t="shared" si="31"/>
        <v>-0.015913586235160593</v>
      </c>
      <c r="AB72" s="60">
        <f t="shared" si="31"/>
        <v>-79.56635582093088</v>
      </c>
    </row>
    <row r="73" spans="1:28" ht="12.75">
      <c r="A73" s="12" t="s">
        <v>83</v>
      </c>
      <c r="B73" s="1">
        <f>'DATOS MENSUALES'!E666</f>
        <v>0.19838532024</v>
      </c>
      <c r="C73" s="1">
        <f>'DATOS MENSUALES'!E667</f>
        <v>0.05294239659</v>
      </c>
      <c r="D73" s="1">
        <f>'DATOS MENSUALES'!E668</f>
        <v>0.17206750274</v>
      </c>
      <c r="E73" s="1">
        <f>'DATOS MENSUALES'!E669</f>
        <v>0.7045842174</v>
      </c>
      <c r="F73" s="1">
        <f>'DATOS MENSUALES'!E670</f>
        <v>0.90716956668</v>
      </c>
      <c r="G73" s="1">
        <f>'DATOS MENSUALES'!E671</f>
        <v>0.67801299008</v>
      </c>
      <c r="H73" s="1">
        <f>'DATOS MENSUALES'!E672</f>
        <v>1.294498317</v>
      </c>
      <c r="I73" s="1">
        <f>'DATOS MENSUALES'!E673</f>
        <v>0.693146853</v>
      </c>
      <c r="J73" s="1">
        <f>'DATOS MENSUALES'!E674</f>
        <v>0.40890992105</v>
      </c>
      <c r="K73" s="1">
        <f>'DATOS MENSUALES'!E675</f>
        <v>0.311529617</v>
      </c>
      <c r="L73" s="1">
        <f>'DATOS MENSUALES'!E676</f>
        <v>0.31820628732</v>
      </c>
      <c r="M73" s="1">
        <f>'DATOS MENSUALES'!E677</f>
        <v>0.33413517924</v>
      </c>
      <c r="N73" s="1">
        <f t="shared" si="26"/>
        <v>6.073588168339999</v>
      </c>
      <c r="O73" s="10"/>
      <c r="P73" s="60">
        <f t="shared" si="27"/>
        <v>-0.00322466344682441</v>
      </c>
      <c r="Q73" s="60">
        <f t="shared" si="28"/>
        <v>-0.042014659392931204</v>
      </c>
      <c r="R73" s="60">
        <f t="shared" si="29"/>
        <v>-0.047299828778656856</v>
      </c>
      <c r="S73" s="60">
        <f t="shared" si="30"/>
        <v>-0.020863545396856486</v>
      </c>
      <c r="T73" s="60">
        <f t="shared" si="31"/>
        <v>-0.0013256519287220543</v>
      </c>
      <c r="U73" s="60">
        <f t="shared" si="31"/>
        <v>-0.027526985805236066</v>
      </c>
      <c r="V73" s="60">
        <f t="shared" si="31"/>
        <v>0.17953977035315</v>
      </c>
      <c r="W73" s="60">
        <f t="shared" si="31"/>
        <v>0.0012468193043775986</v>
      </c>
      <c r="X73" s="60">
        <f t="shared" si="31"/>
        <v>-7.891363504542747E-06</v>
      </c>
      <c r="Y73" s="60">
        <f t="shared" si="31"/>
        <v>-0.0012533989138191473</v>
      </c>
      <c r="Z73" s="60">
        <f t="shared" si="31"/>
        <v>-0.00414887087666304</v>
      </c>
      <c r="AA73" s="60">
        <f t="shared" si="31"/>
        <v>-0.00023032286889536818</v>
      </c>
      <c r="AB73" s="60">
        <f t="shared" si="31"/>
        <v>-1.8250487317077695</v>
      </c>
    </row>
    <row r="74" spans="1:28" s="24" customFormat="1" ht="12.75">
      <c r="A74" s="21" t="s">
        <v>84</v>
      </c>
      <c r="B74" s="22">
        <f>'DATOS MENSUALES'!E678</f>
        <v>0.25379495856</v>
      </c>
      <c r="C74" s="22">
        <f>'DATOS MENSUALES'!E679</f>
        <v>0.1231665743</v>
      </c>
      <c r="D74" s="22">
        <f>'DATOS MENSUALES'!E680</f>
        <v>0.34296324288</v>
      </c>
      <c r="E74" s="22">
        <f>'DATOS MENSUALES'!E681</f>
        <v>1.57468544979</v>
      </c>
      <c r="F74" s="22">
        <f>'DATOS MENSUALES'!E682</f>
        <v>0.84637679408</v>
      </c>
      <c r="G74" s="22">
        <f>'DATOS MENSUALES'!E683</f>
        <v>0.53814671164</v>
      </c>
      <c r="H74" s="22">
        <f>'DATOS MENSUALES'!E684</f>
        <v>0.24893313078</v>
      </c>
      <c r="I74" s="22">
        <f>'DATOS MENSUALES'!E685</f>
        <v>0.17557857511</v>
      </c>
      <c r="J74" s="22">
        <f>'DATOS MENSUALES'!E686</f>
        <v>0.34133495586</v>
      </c>
      <c r="K74" s="22">
        <f>'DATOS MENSUALES'!E687</f>
        <v>0.1966437061</v>
      </c>
      <c r="L74" s="22">
        <f>'DATOS MENSUALES'!E688</f>
        <v>0.21868367715</v>
      </c>
      <c r="M74" s="22">
        <f>'DATOS MENSUALES'!E689</f>
        <v>0.22372194938</v>
      </c>
      <c r="N74" s="22">
        <f t="shared" si="26"/>
        <v>5.084029725629999</v>
      </c>
      <c r="O74" s="23"/>
      <c r="P74" s="60">
        <f t="shared" si="27"/>
        <v>-0.0007870780231253353</v>
      </c>
      <c r="Q74" s="60">
        <f t="shared" si="28"/>
        <v>-0.021350509699879717</v>
      </c>
      <c r="R74" s="60">
        <f t="shared" si="29"/>
        <v>-0.006940834105352362</v>
      </c>
      <c r="S74" s="60">
        <f t="shared" si="30"/>
        <v>0.2104406847097162</v>
      </c>
      <c r="T74" s="60">
        <f t="shared" si="31"/>
        <v>-0.004969155347880458</v>
      </c>
      <c r="U74" s="60">
        <f t="shared" si="31"/>
        <v>-0.0862369521879547</v>
      </c>
      <c r="V74" s="60">
        <f t="shared" si="31"/>
        <v>-0.11158002166883323</v>
      </c>
      <c r="W74" s="60">
        <f t="shared" si="31"/>
        <v>-0.0688897325864607</v>
      </c>
      <c r="X74" s="60">
        <f t="shared" si="31"/>
        <v>-0.0006695549443284618</v>
      </c>
      <c r="Y74" s="60">
        <f t="shared" si="31"/>
        <v>-0.01104564382699668</v>
      </c>
      <c r="Z74" s="60">
        <f t="shared" si="31"/>
        <v>-0.017618234855654263</v>
      </c>
      <c r="AA74" s="60">
        <f t="shared" si="31"/>
        <v>-0.005062854365486811</v>
      </c>
      <c r="AB74" s="60">
        <f t="shared" si="31"/>
        <v>-10.817549306271715</v>
      </c>
    </row>
    <row r="75" spans="1:28" s="24" customFormat="1" ht="12.75">
      <c r="A75" s="21" t="s">
        <v>85</v>
      </c>
      <c r="B75" s="22">
        <f>'DATOS MENSUALES'!E690</f>
        <v>0.09554756982</v>
      </c>
      <c r="C75" s="22">
        <f>'DATOS MENSUALES'!E691</f>
        <v>0.4812310428</v>
      </c>
      <c r="D75" s="22">
        <f>'DATOS MENSUALES'!E692</f>
        <v>3.74485297932</v>
      </c>
      <c r="E75" s="22">
        <f>'DATOS MENSUALES'!E693</f>
        <v>2.9695111026</v>
      </c>
      <c r="F75" s="22">
        <f>'DATOS MENSUALES'!E694</f>
        <v>0.85927027411</v>
      </c>
      <c r="G75" s="22">
        <f>'DATOS MENSUALES'!E695</f>
        <v>0.51167111383</v>
      </c>
      <c r="H75" s="22">
        <f>'DATOS MENSUALES'!E696</f>
        <v>0.36677260139</v>
      </c>
      <c r="I75" s="22">
        <f>'DATOS MENSUALES'!E697</f>
        <v>0.47272018236</v>
      </c>
      <c r="J75" s="22">
        <f>'DATOS MENSUALES'!E698</f>
        <v>0.62530576016</v>
      </c>
      <c r="K75" s="22">
        <f>'DATOS MENSUALES'!E699</f>
        <v>0.41575084928</v>
      </c>
      <c r="L75" s="22">
        <f>'DATOS MENSUALES'!E700</f>
        <v>0.30684210616</v>
      </c>
      <c r="M75" s="22">
        <f>'DATOS MENSUALES'!E701</f>
        <v>0.09334035172</v>
      </c>
      <c r="N75" s="22">
        <f t="shared" si="26"/>
        <v>10.942815933549998</v>
      </c>
      <c r="O75" s="23"/>
      <c r="P75" s="60">
        <f t="shared" si="27"/>
        <v>-0.015733367509320594</v>
      </c>
      <c r="Q75" s="60">
        <f t="shared" si="28"/>
        <v>0.0005244947440391685</v>
      </c>
      <c r="R75" s="60">
        <f t="shared" si="29"/>
        <v>33.111323752999766</v>
      </c>
      <c r="S75" s="60">
        <f t="shared" si="30"/>
        <v>7.876243708289042</v>
      </c>
      <c r="T75" s="60">
        <f t="shared" si="31"/>
        <v>-0.003925750378239325</v>
      </c>
      <c r="U75" s="60">
        <f t="shared" si="31"/>
        <v>-0.10268805448916019</v>
      </c>
      <c r="V75" s="60">
        <f t="shared" si="31"/>
        <v>-0.0480640612397232</v>
      </c>
      <c r="W75" s="60">
        <f t="shared" si="31"/>
        <v>-0.0014351110426460332</v>
      </c>
      <c r="X75" s="60">
        <f t="shared" si="31"/>
        <v>0.007585776147686745</v>
      </c>
      <c r="Y75" s="60">
        <f t="shared" si="31"/>
        <v>-4.6580239200108924E-08</v>
      </c>
      <c r="Z75" s="60">
        <f t="shared" si="31"/>
        <v>-0.005092856968278973</v>
      </c>
      <c r="AA75" s="60">
        <f t="shared" si="31"/>
        <v>-0.02756899066350167</v>
      </c>
      <c r="AB75" s="60">
        <f t="shared" si="31"/>
        <v>48.51413233362126</v>
      </c>
    </row>
    <row r="76" spans="1:28" s="24" customFormat="1" ht="12.75">
      <c r="A76" s="21" t="s">
        <v>86</v>
      </c>
      <c r="B76" s="22">
        <f>'DATOS MENSUALES'!E702</f>
        <v>0.14613057291</v>
      </c>
      <c r="C76" s="22">
        <f>'DATOS MENSUALES'!E703</f>
        <v>0.08214603708</v>
      </c>
      <c r="D76" s="22">
        <f>'DATOS MENSUALES'!E704</f>
        <v>0.05571229473</v>
      </c>
      <c r="E76" s="22">
        <f>'DATOS MENSUALES'!E705</f>
        <v>0.07958111434</v>
      </c>
      <c r="F76" s="22">
        <f>'DATOS MENSUALES'!E706</f>
        <v>0.0881109086</v>
      </c>
      <c r="G76" s="22">
        <f>'DATOS MENSUALES'!E707</f>
        <v>0.16170224492</v>
      </c>
      <c r="H76" s="22">
        <f>'DATOS MENSUALES'!E708</f>
        <v>0.19971039341</v>
      </c>
      <c r="I76" s="22">
        <f>'DATOS MENSUALES'!E709</f>
        <v>0.20542675078</v>
      </c>
      <c r="J76" s="22">
        <f>'DATOS MENSUALES'!E710</f>
        <v>0.2959294464</v>
      </c>
      <c r="K76" s="22">
        <f>'DATOS MENSUALES'!E711</f>
        <v>0.23694021481</v>
      </c>
      <c r="L76" s="22">
        <f>'DATOS MENSUALES'!E712</f>
        <v>0.33338452996</v>
      </c>
      <c r="M76" s="22">
        <f>'DATOS MENSUALES'!E713</f>
        <v>0.13021367519</v>
      </c>
      <c r="N76" s="22">
        <f t="shared" si="26"/>
        <v>2.01498818313</v>
      </c>
      <c r="O76" s="23"/>
      <c r="P76" s="60">
        <f t="shared" si="27"/>
        <v>-0.007999235136340628</v>
      </c>
      <c r="Q76" s="60">
        <f t="shared" si="28"/>
        <v>-0.03229093646331255</v>
      </c>
      <c r="R76" s="60">
        <f t="shared" si="29"/>
        <v>-0.10921781077476006</v>
      </c>
      <c r="S76" s="60">
        <f t="shared" si="30"/>
        <v>-0.7297211058934899</v>
      </c>
      <c r="T76" s="60">
        <f t="shared" si="31"/>
        <v>-0.8015350170039935</v>
      </c>
      <c r="U76" s="60">
        <f t="shared" si="31"/>
        <v>-0.5478453921631049</v>
      </c>
      <c r="V76" s="60">
        <f t="shared" si="31"/>
        <v>-0.14942367928221997</v>
      </c>
      <c r="W76" s="60">
        <f t="shared" si="31"/>
        <v>-0.05491091633462726</v>
      </c>
      <c r="X76" s="60">
        <f t="shared" si="31"/>
        <v>-0.002346779626844431</v>
      </c>
      <c r="Y76" s="60">
        <f t="shared" si="31"/>
        <v>-0.006069271092311482</v>
      </c>
      <c r="Z76" s="60">
        <f t="shared" si="31"/>
        <v>-0.0030807311684096874</v>
      </c>
      <c r="AA76" s="60">
        <f t="shared" si="31"/>
        <v>-0.0186558889343259</v>
      </c>
      <c r="AB76" s="60">
        <f t="shared" si="31"/>
        <v>-147.25291190614647</v>
      </c>
    </row>
    <row r="77" spans="1:28" s="24" customFormat="1" ht="12.75">
      <c r="A77" s="21" t="s">
        <v>87</v>
      </c>
      <c r="B77" s="22">
        <f>'DATOS MENSUALES'!E714</f>
        <v>0.06751013345</v>
      </c>
      <c r="C77" s="22">
        <f>'DATOS MENSUALES'!E715</f>
        <v>0.16233304335</v>
      </c>
      <c r="D77" s="22">
        <f>'DATOS MENSUALES'!E716</f>
        <v>0.14517811534</v>
      </c>
      <c r="E77" s="22">
        <f>'DATOS MENSUALES'!E717</f>
        <v>0.2754815196</v>
      </c>
      <c r="F77" s="22">
        <f>'DATOS MENSUALES'!E718</f>
        <v>0.20174510917</v>
      </c>
      <c r="G77" s="22">
        <f>'DATOS MENSUALES'!E719</f>
        <v>0.1390463805</v>
      </c>
      <c r="H77" s="22">
        <f>'DATOS MENSUALES'!E720</f>
        <v>0.27505571918</v>
      </c>
      <c r="I77" s="22">
        <f>'DATOS MENSUALES'!E721</f>
        <v>0.39960070722</v>
      </c>
      <c r="J77" s="22">
        <f>'DATOS MENSUALES'!E722</f>
        <v>0.4011087157</v>
      </c>
      <c r="K77" s="22">
        <f>'DATOS MENSUALES'!E723</f>
        <v>0.37988207712</v>
      </c>
      <c r="L77" s="22">
        <f>'DATOS MENSUALES'!E724</f>
        <v>0.72081730809</v>
      </c>
      <c r="M77" s="22">
        <f>'DATOS MENSUALES'!E725</f>
        <v>0.42084233425</v>
      </c>
      <c r="N77" s="22">
        <f t="shared" si="26"/>
        <v>3.5886011629700003</v>
      </c>
      <c r="O77" s="23"/>
      <c r="P77" s="60">
        <f t="shared" si="27"/>
        <v>-0.021627639002694366</v>
      </c>
      <c r="Q77" s="60">
        <f t="shared" si="28"/>
        <v>-0.01352421764422783</v>
      </c>
      <c r="R77" s="60">
        <f t="shared" si="29"/>
        <v>-0.05865428131247629</v>
      </c>
      <c r="S77" s="60">
        <f t="shared" si="30"/>
        <v>-0.34950315673128485</v>
      </c>
      <c r="T77" s="60">
        <f t="shared" si="31"/>
        <v>-0.5418953939232306</v>
      </c>
      <c r="U77" s="60">
        <f t="shared" si="31"/>
        <v>-0.5946235641738326</v>
      </c>
      <c r="V77" s="60">
        <f t="shared" si="31"/>
        <v>-0.09438444060166493</v>
      </c>
      <c r="W77" s="60">
        <f t="shared" si="31"/>
        <v>-0.006426126905842838</v>
      </c>
      <c r="X77" s="60">
        <f t="shared" si="31"/>
        <v>-2.1277563610228952E-05</v>
      </c>
      <c r="Y77" s="60">
        <f t="shared" si="31"/>
        <v>-6.147470993139008E-05</v>
      </c>
      <c r="Z77" s="60">
        <f t="shared" si="31"/>
        <v>0.014159409800837791</v>
      </c>
      <c r="AA77" s="60">
        <f t="shared" si="31"/>
        <v>1.6404958580026822E-05</v>
      </c>
      <c r="AB77" s="60">
        <f t="shared" si="31"/>
        <v>-50.94285135670075</v>
      </c>
    </row>
    <row r="78" spans="1:28" s="24" customFormat="1" ht="12.75">
      <c r="A78" s="21" t="s">
        <v>88</v>
      </c>
      <c r="B78" s="22">
        <f>'DATOS MENSUALES'!E726</f>
        <v>0.22223975711</v>
      </c>
      <c r="C78" s="22">
        <f>'DATOS MENSUALES'!E727</f>
        <v>0.19671948</v>
      </c>
      <c r="D78" s="22">
        <f>'DATOS MENSUALES'!E728</f>
        <v>0.4554616224</v>
      </c>
      <c r="E78" s="22">
        <f>'DATOS MENSUALES'!E729</f>
        <v>2.4766905888</v>
      </c>
      <c r="F78" s="22">
        <f>'DATOS MENSUALES'!E730</f>
        <v>1.8654012897</v>
      </c>
      <c r="G78" s="22">
        <f>'DATOS MENSUALES'!E731</f>
        <v>1.73748876756</v>
      </c>
      <c r="H78" s="22">
        <f>'DATOS MENSUALES'!E732</f>
        <v>0.76216559226</v>
      </c>
      <c r="I78" s="22">
        <f>'DATOS MENSUALES'!E733</f>
        <v>0.33915369075</v>
      </c>
      <c r="J78" s="22">
        <f>'DATOS MENSUALES'!E734</f>
        <v>0.28807597323</v>
      </c>
      <c r="K78" s="22">
        <f>'DATOS MENSUALES'!E735</f>
        <v>0.27746703477</v>
      </c>
      <c r="L78" s="22">
        <f>'DATOS MENSUALES'!E736</f>
        <v>0.42012879594</v>
      </c>
      <c r="M78" s="22">
        <f>'DATOS MENSUALES'!E737</f>
        <v>0.36956642536</v>
      </c>
      <c r="N78" s="22">
        <f t="shared" si="26"/>
        <v>9.41055901788</v>
      </c>
      <c r="O78" s="23"/>
      <c r="P78" s="60">
        <f t="shared" si="27"/>
        <v>-0.0019012984942993556</v>
      </c>
      <c r="Q78" s="60">
        <f t="shared" si="28"/>
        <v>-0.008472947598204232</v>
      </c>
      <c r="R78" s="60">
        <f t="shared" si="29"/>
        <v>-0.0004792078863869349</v>
      </c>
      <c r="S78" s="60">
        <f t="shared" si="30"/>
        <v>3.3535322198996815</v>
      </c>
      <c r="T78" s="60">
        <f t="shared" si="31"/>
        <v>0.6106187197809892</v>
      </c>
      <c r="U78" s="60">
        <f t="shared" si="31"/>
        <v>0.43472113921450756</v>
      </c>
      <c r="V78" s="60">
        <f t="shared" si="31"/>
        <v>3.217948547706513E-05</v>
      </c>
      <c r="W78" s="60">
        <f t="shared" si="31"/>
        <v>-0.014952912159742406</v>
      </c>
      <c r="X78" s="60">
        <f t="shared" si="31"/>
        <v>-0.0027879209381413907</v>
      </c>
      <c r="Y78" s="60">
        <f t="shared" si="31"/>
        <v>-0.0028561477135316195</v>
      </c>
      <c r="Z78" s="60">
        <f t="shared" si="31"/>
        <v>-0.00020291366075270688</v>
      </c>
      <c r="AA78" s="60">
        <f t="shared" si="31"/>
        <v>-1.7306984366853878E-05</v>
      </c>
      <c r="AB78" s="60">
        <f t="shared" si="31"/>
        <v>9.459713851807665</v>
      </c>
    </row>
    <row r="79" spans="1:28" s="24" customFormat="1" ht="12.75">
      <c r="A79" s="21" t="s">
        <v>89</v>
      </c>
      <c r="B79" s="22">
        <f>'DATOS MENSUALES'!E738</f>
        <v>0.0888714029</v>
      </c>
      <c r="C79" s="22">
        <f>'DATOS MENSUALES'!E739</f>
        <v>0.49178425219</v>
      </c>
      <c r="D79" s="22">
        <f>'DATOS MENSUALES'!E740</f>
        <v>0.5358247416</v>
      </c>
      <c r="E79" s="22">
        <f>'DATOS MENSUALES'!E741</f>
        <v>0.17335665935</v>
      </c>
      <c r="F79" s="22">
        <f>'DATOS MENSUALES'!E742</f>
        <v>0.2196835642</v>
      </c>
      <c r="G79" s="22">
        <f>'DATOS MENSUALES'!E743</f>
        <v>0.1847278116</v>
      </c>
      <c r="H79" s="22">
        <f>'DATOS MENSUALES'!E744</f>
        <v>0.19479948636</v>
      </c>
      <c r="I79" s="22">
        <f>'DATOS MENSUALES'!E745</f>
        <v>0.24189991078</v>
      </c>
      <c r="J79" s="22">
        <f>'DATOS MENSUALES'!E746</f>
        <v>0.2282604213</v>
      </c>
      <c r="K79" s="22">
        <f>'DATOS MENSUALES'!E747</f>
        <v>0.43526894202</v>
      </c>
      <c r="L79" s="22">
        <f>'DATOS MENSUALES'!E748</f>
        <v>0.2550881952</v>
      </c>
      <c r="M79" s="22">
        <f>'DATOS MENSUALES'!E749</f>
        <v>0.18652388814</v>
      </c>
      <c r="N79" s="22">
        <f t="shared" si="26"/>
        <v>3.23608927564</v>
      </c>
      <c r="O79" s="23"/>
      <c r="P79" s="60">
        <f t="shared" si="27"/>
        <v>-0.017024733045241946</v>
      </c>
      <c r="Q79" s="60">
        <f t="shared" si="28"/>
        <v>0.0007585194427298583</v>
      </c>
      <c r="R79" s="60">
        <f t="shared" si="29"/>
        <v>9.378710530267208E-09</v>
      </c>
      <c r="S79" s="60">
        <f t="shared" si="30"/>
        <v>-0.5246228654676728</v>
      </c>
      <c r="T79" s="60">
        <f t="shared" si="31"/>
        <v>-0.5069068539167847</v>
      </c>
      <c r="U79" s="60">
        <f t="shared" si="31"/>
        <v>-0.5028855033344041</v>
      </c>
      <c r="V79" s="60">
        <f t="shared" si="31"/>
        <v>-0.15361073673083453</v>
      </c>
      <c r="W79" s="60">
        <f aca="true" t="shared" si="32" ref="W79:AB82">(I79-I$6)^3</f>
        <v>-0.040571644469212714</v>
      </c>
      <c r="X79" s="60">
        <f t="shared" si="32"/>
        <v>-0.008067214136977823</v>
      </c>
      <c r="Y79" s="60">
        <f t="shared" si="32"/>
        <v>4.034898908150591E-06</v>
      </c>
      <c r="Z79" s="60">
        <f t="shared" si="32"/>
        <v>-0.011209882309685327</v>
      </c>
      <c r="AA79" s="60">
        <f t="shared" si="32"/>
        <v>-0.009117435977721015</v>
      </c>
      <c r="AB79" s="60">
        <f t="shared" si="32"/>
        <v>-66.90146047470145</v>
      </c>
    </row>
    <row r="80" spans="1:28" s="24" customFormat="1" ht="12.75">
      <c r="A80" s="21" t="s">
        <v>90</v>
      </c>
      <c r="B80" s="22">
        <f>'DATOS MENSUALES'!E750</f>
        <v>0.17039133551</v>
      </c>
      <c r="C80" s="22">
        <f>'DATOS MENSUALES'!E751</f>
        <v>0.3206500826</v>
      </c>
      <c r="D80" s="22">
        <f>'DATOS MENSUALES'!E752</f>
        <v>0.79376063405</v>
      </c>
      <c r="E80" s="22">
        <f>'DATOS MENSUALES'!E753</f>
        <v>2.43005649778</v>
      </c>
      <c r="F80" s="22">
        <f>'DATOS MENSUALES'!E754</f>
        <v>0.95200354088</v>
      </c>
      <c r="G80" s="22">
        <f>'DATOS MENSUALES'!E755</f>
        <v>0.83558687317</v>
      </c>
      <c r="H80" s="22">
        <f>'DATOS MENSUALES'!E756</f>
        <v>0.74213727653</v>
      </c>
      <c r="I80" s="22">
        <f>'DATOS MENSUALES'!E757</f>
        <v>0.88750849376</v>
      </c>
      <c r="J80" s="22">
        <f>'DATOS MENSUALES'!E758</f>
        <v>0.46113024584</v>
      </c>
      <c r="K80" s="22">
        <f>'DATOS MENSUALES'!E759</f>
        <v>0.45218942214</v>
      </c>
      <c r="L80" s="22">
        <f>'DATOS MENSUALES'!E760</f>
        <v>0.29320056425</v>
      </c>
      <c r="M80" s="22">
        <f>'DATOS MENSUALES'!E761</f>
        <v>0.2242236018</v>
      </c>
      <c r="N80" s="22">
        <f t="shared" si="26"/>
        <v>8.562838568310001</v>
      </c>
      <c r="O80" s="23"/>
      <c r="P80" s="60">
        <f t="shared" si="27"/>
        <v>-0.005426989183883832</v>
      </c>
      <c r="Q80" s="60">
        <f t="shared" si="28"/>
        <v>-0.0005107609763724616</v>
      </c>
      <c r="R80" s="60">
        <f t="shared" si="29"/>
        <v>0.01758507732091225</v>
      </c>
      <c r="S80" s="60">
        <f t="shared" si="30"/>
        <v>3.0497524774026896</v>
      </c>
      <c r="T80" s="60">
        <f aca="true" t="shared" si="33" ref="T80:V83">(F80-F$6)^3</f>
        <v>-0.000274859531964732</v>
      </c>
      <c r="U80" s="60">
        <f t="shared" si="33"/>
        <v>-0.003008769637397179</v>
      </c>
      <c r="V80" s="60">
        <f t="shared" si="33"/>
        <v>1.6342555276218426E-06</v>
      </c>
      <c r="W80" s="60">
        <f t="shared" si="32"/>
        <v>0.02754139991212354</v>
      </c>
      <c r="X80" s="60">
        <f t="shared" si="32"/>
        <v>3.3733547025722764E-05</v>
      </c>
      <c r="Y80" s="60">
        <f t="shared" si="32"/>
        <v>3.541850081248871E-05</v>
      </c>
      <c r="Z80" s="60">
        <f t="shared" si="32"/>
        <v>-0.006402859959234293</v>
      </c>
      <c r="AA80" s="60">
        <f t="shared" si="32"/>
        <v>-0.00501861063703629</v>
      </c>
      <c r="AB80" s="60">
        <f t="shared" si="32"/>
        <v>2.0348323493864418</v>
      </c>
    </row>
    <row r="81" spans="1:28" s="24" customFormat="1" ht="12.75">
      <c r="A81" s="21" t="s">
        <v>91</v>
      </c>
      <c r="B81" s="22">
        <f>'DATOS MENSUALES'!E762</f>
        <v>0.16760905584</v>
      </c>
      <c r="C81" s="22">
        <f>'DATOS MENSUALES'!E763</f>
        <v>0.3283220292</v>
      </c>
      <c r="D81" s="22">
        <f>'DATOS MENSUALES'!E764</f>
        <v>0.697952529</v>
      </c>
      <c r="E81" s="22">
        <f>'DATOS MENSUALES'!E765</f>
        <v>0.54322434531</v>
      </c>
      <c r="F81" s="22">
        <f>'DATOS MENSUALES'!E766</f>
        <v>0.57817851958</v>
      </c>
      <c r="G81" s="22">
        <f>'DATOS MENSUALES'!E767</f>
        <v>0.4786803705</v>
      </c>
      <c r="H81" s="22">
        <f>'DATOS MENSUALES'!E768</f>
        <v>0.73816527204</v>
      </c>
      <c r="I81" s="22">
        <f>'DATOS MENSUALES'!E769</f>
        <v>0.55595377728</v>
      </c>
      <c r="J81" s="22">
        <f>'DATOS MENSUALES'!E770</f>
        <v>0.39870344871</v>
      </c>
      <c r="K81" s="22">
        <f>'DATOS MENSUALES'!E771</f>
        <v>0.31193048106</v>
      </c>
      <c r="L81" s="22">
        <f>'DATOS MENSUALES'!E772</f>
        <v>0.22242252356</v>
      </c>
      <c r="M81" s="22">
        <f>'DATOS MENSUALES'!E773</f>
        <v>0.34024200842</v>
      </c>
      <c r="N81" s="22">
        <f t="shared" si="26"/>
        <v>5.3613843605</v>
      </c>
      <c r="O81" s="23"/>
      <c r="P81" s="60">
        <f t="shared" si="27"/>
        <v>-0.005688859218244186</v>
      </c>
      <c r="Q81" s="60">
        <f t="shared" si="28"/>
        <v>-0.00037736047878383396</v>
      </c>
      <c r="R81" s="60">
        <f t="shared" si="29"/>
        <v>0.004430066156403825</v>
      </c>
      <c r="S81" s="60">
        <f t="shared" si="30"/>
        <v>-0.08325505383139266</v>
      </c>
      <c r="T81" s="60">
        <f t="shared" si="33"/>
        <v>-0.08451408003405059</v>
      </c>
      <c r="U81" s="60">
        <f t="shared" si="33"/>
        <v>-0.125956320773211</v>
      </c>
      <c r="V81" s="60">
        <f t="shared" si="33"/>
        <v>4.7582120016150054E-07</v>
      </c>
      <c r="W81" s="60">
        <f t="shared" si="32"/>
        <v>-2.5836644869252068E-05</v>
      </c>
      <c r="X81" s="60">
        <f t="shared" si="32"/>
        <v>-2.7313131120625107E-05</v>
      </c>
      <c r="Y81" s="60">
        <f t="shared" si="32"/>
        <v>-0.0012394706951518277</v>
      </c>
      <c r="Z81" s="60">
        <f t="shared" si="32"/>
        <v>-0.01686964266018219</v>
      </c>
      <c r="AA81" s="60">
        <f t="shared" si="32"/>
        <v>-0.00016811511566462516</v>
      </c>
      <c r="AB81" s="60">
        <f t="shared" si="32"/>
        <v>-7.236776243437391</v>
      </c>
    </row>
    <row r="82" spans="1:28" s="24" customFormat="1" ht="12.75">
      <c r="A82" s="21" t="s">
        <v>92</v>
      </c>
      <c r="B82" s="22">
        <f>'DATOS MENSUALES'!E774</f>
        <v>0.07273508832</v>
      </c>
      <c r="C82" s="22">
        <f>'DATOS MENSUALES'!E775</f>
        <v>0.21732898992</v>
      </c>
      <c r="D82" s="22">
        <f>'DATOS MENSUALES'!E776</f>
        <v>0.2367043436</v>
      </c>
      <c r="E82" s="22">
        <f>'DATOS MENSUALES'!E777</f>
        <v>0.52071954096</v>
      </c>
      <c r="F82" s="22">
        <f>'DATOS MENSUALES'!E778</f>
        <v>0.37818709362</v>
      </c>
      <c r="G82" s="22">
        <f>'DATOS MENSUALES'!E779</f>
        <v>0.2033367135</v>
      </c>
      <c r="H82" s="22">
        <f>'DATOS MENSUALES'!E780</f>
        <v>0.24867492434</v>
      </c>
      <c r="I82" s="22">
        <f>'DATOS MENSUALES'!E781</f>
        <v>0.17224677594</v>
      </c>
      <c r="J82" s="22">
        <f>'DATOS MENSUALES'!E782</f>
        <v>0.30883654818</v>
      </c>
      <c r="K82" s="22">
        <f>'DATOS MENSUALES'!E783</f>
        <v>0.43954205509</v>
      </c>
      <c r="L82" s="22">
        <f>'DATOS MENSUALES'!E784</f>
        <v>0.41307017539</v>
      </c>
      <c r="M82" s="22">
        <f>'DATOS MENSUALES'!E785</f>
        <v>0.47018498408</v>
      </c>
      <c r="N82" s="22">
        <f>SUM(B82:M82)</f>
        <v>3.68156723294</v>
      </c>
      <c r="O82" s="23"/>
      <c r="P82" s="60">
        <f t="shared" si="27"/>
        <v>-0.02043354111575914</v>
      </c>
      <c r="Q82" s="60">
        <f t="shared" si="28"/>
        <v>-0.006154293735745725</v>
      </c>
      <c r="R82" s="60">
        <f t="shared" si="29"/>
        <v>-0.026201126434784273</v>
      </c>
      <c r="S82" s="60">
        <f t="shared" si="30"/>
        <v>-0.09680261973602995</v>
      </c>
      <c r="T82" s="60">
        <f t="shared" si="33"/>
        <v>-0.26071498556872325</v>
      </c>
      <c r="U82" s="60">
        <f t="shared" si="33"/>
        <v>-0.4684014003738364</v>
      </c>
      <c r="V82" s="60">
        <f t="shared" si="33"/>
        <v>-0.11175965166469985</v>
      </c>
      <c r="W82" s="60">
        <f t="shared" si="32"/>
        <v>-0.07058313970044133</v>
      </c>
      <c r="X82" s="60">
        <f t="shared" si="32"/>
        <v>-0.0017272410676743974</v>
      </c>
      <c r="Y82" s="60">
        <f t="shared" si="32"/>
        <v>8.234032283109596E-06</v>
      </c>
      <c r="Z82" s="60">
        <f t="shared" si="32"/>
        <v>-0.00028517088452571874</v>
      </c>
      <c r="AA82" s="60">
        <f t="shared" si="32"/>
        <v>0.00041770201298729103</v>
      </c>
      <c r="AB82" s="60">
        <f t="shared" si="32"/>
        <v>-47.20549615246939</v>
      </c>
    </row>
    <row r="83" spans="1:28" s="24" customFormat="1" ht="12.75">
      <c r="A83" s="21" t="s">
        <v>93</v>
      </c>
      <c r="B83" s="22">
        <f>'DATOS MENSUALES'!E786</f>
        <v>0.12912035958</v>
      </c>
      <c r="C83" s="22">
        <f>'DATOS MENSUALES'!E787</f>
        <v>0.3419212069</v>
      </c>
      <c r="D83" s="22">
        <f>'DATOS MENSUALES'!E788</f>
        <v>0.3488104387</v>
      </c>
      <c r="E83" s="22">
        <f>'DATOS MENSUALES'!E789</f>
        <v>0.74001708226</v>
      </c>
      <c r="F83" s="22">
        <f>'DATOS MENSUALES'!E790</f>
        <v>0.42348802659</v>
      </c>
      <c r="G83" s="22">
        <f>'DATOS MENSUALES'!E791</f>
        <v>1.25842696189</v>
      </c>
      <c r="H83" s="22">
        <f>'DATOS MENSUALES'!E792</f>
        <v>0.79064557234</v>
      </c>
      <c r="I83" s="22">
        <f>'DATOS MENSUALES'!E793</f>
        <v>0.47956564136</v>
      </c>
      <c r="J83" s="22">
        <f>'DATOS MENSUALES'!E794</f>
        <v>0.19420308411</v>
      </c>
      <c r="K83" s="22">
        <f>'DATOS MENSUALES'!E795</f>
        <v>0.359064993</v>
      </c>
      <c r="L83" s="22">
        <f>'DATOS MENSUALES'!E796</f>
        <v>0.43158751824</v>
      </c>
      <c r="M83" s="22">
        <f>'DATOS MENSUALES'!E797</f>
        <v>0.25313464443</v>
      </c>
      <c r="N83" s="22">
        <f>SUM(B83:M83)</f>
        <v>5.749985529399999</v>
      </c>
      <c r="O83" s="23"/>
      <c r="P83" s="60">
        <f t="shared" si="27"/>
        <v>-0.010218855370766274</v>
      </c>
      <c r="Q83" s="60">
        <f t="shared" si="28"/>
        <v>-0.0002018931020410149</v>
      </c>
      <c r="R83" s="60">
        <f t="shared" si="29"/>
        <v>-0.006321921330509495</v>
      </c>
      <c r="S83" s="60">
        <f t="shared" si="30"/>
        <v>-0.013799940457637792</v>
      </c>
      <c r="T83" s="60">
        <f t="shared" si="33"/>
        <v>-0.20909171938846335</v>
      </c>
      <c r="U83" s="60">
        <f t="shared" si="33"/>
        <v>0.021595208329006858</v>
      </c>
      <c r="V83" s="60">
        <f t="shared" si="33"/>
        <v>0.00021911715272993372</v>
      </c>
      <c r="W83" s="60">
        <f aca="true" t="shared" si="34" ref="W83:AB83">(I83-I$6)^3</f>
        <v>-0.0011893624701467525</v>
      </c>
      <c r="X83" s="60">
        <f t="shared" si="34"/>
        <v>-0.01291434213283461</v>
      </c>
      <c r="Y83" s="60">
        <f t="shared" si="34"/>
        <v>-0.00021908072317676448</v>
      </c>
      <c r="Z83" s="60">
        <f t="shared" si="34"/>
        <v>-0.00010585235155792862</v>
      </c>
      <c r="AA83" s="60">
        <f t="shared" si="34"/>
        <v>-0.0028813796649682466</v>
      </c>
      <c r="AB83" s="60">
        <f t="shared" si="34"/>
        <v>-3.692679878290561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5.3743583434131335</v>
      </c>
      <c r="Q84" s="61">
        <f t="shared" si="35"/>
        <v>18.857869789763306</v>
      </c>
      <c r="R84" s="61">
        <f t="shared" si="35"/>
        <v>60.62001032569987</v>
      </c>
      <c r="S84" s="61">
        <f t="shared" si="35"/>
        <v>151.82795112108778</v>
      </c>
      <c r="T84" s="61">
        <f t="shared" si="35"/>
        <v>139.82888980689572</v>
      </c>
      <c r="U84" s="61">
        <f t="shared" si="35"/>
        <v>104.12668112930162</v>
      </c>
      <c r="V84" s="61">
        <f t="shared" si="35"/>
        <v>15.080057409079256</v>
      </c>
      <c r="W84" s="61">
        <f t="shared" si="35"/>
        <v>60.49450928774684</v>
      </c>
      <c r="X84" s="61">
        <f t="shared" si="35"/>
        <v>3.760331061953096</v>
      </c>
      <c r="Y84" s="61">
        <f t="shared" si="35"/>
        <v>0.11429191193770134</v>
      </c>
      <c r="Z84" s="61">
        <f t="shared" si="35"/>
        <v>3.1523909487148782</v>
      </c>
      <c r="AA84" s="61">
        <f t="shared" si="35"/>
        <v>6.266880438572171</v>
      </c>
      <c r="AB84" s="61">
        <f t="shared" si="35"/>
        <v>5832.186372563484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434 - Arroyo de los Adjuntos desde cabecera hasta confluencia con arroyo de las Bragadas y arroyo de las Bragadas desde cabecera hasta confluencia con río Duratón.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0.04244522267</v>
      </c>
      <c r="C4" s="1">
        <f t="shared" si="0"/>
        <v>0.05294239659</v>
      </c>
      <c r="D4" s="1">
        <f t="shared" si="0"/>
        <v>0.05571229473</v>
      </c>
      <c r="E4" s="1">
        <f t="shared" si="0"/>
        <v>0.07958111434</v>
      </c>
      <c r="F4" s="1">
        <f t="shared" si="0"/>
        <v>0.0881109086</v>
      </c>
      <c r="G4" s="1">
        <f t="shared" si="0"/>
        <v>0.11157534316</v>
      </c>
      <c r="H4" s="1">
        <f t="shared" si="0"/>
        <v>0.1229097614</v>
      </c>
      <c r="I4" s="1">
        <f t="shared" si="0"/>
        <v>0.05496928836</v>
      </c>
      <c r="J4" s="1">
        <f t="shared" si="0"/>
        <v>0.08936871906</v>
      </c>
      <c r="K4" s="1">
        <f t="shared" si="0"/>
        <v>0.13720612096</v>
      </c>
      <c r="L4" s="1">
        <f t="shared" si="0"/>
        <v>0.07824368805</v>
      </c>
      <c r="M4" s="1">
        <f t="shared" si="0"/>
        <v>0.079327521</v>
      </c>
      <c r="N4" s="1">
        <f>MIN(N18:N43)</f>
        <v>1.3886673948000001</v>
      </c>
    </row>
    <row r="5" spans="1:14" ht="12.75">
      <c r="A5" s="13" t="s">
        <v>94</v>
      </c>
      <c r="B5" s="1">
        <f aca="true" t="shared" si="1" ref="B5:M5">MAX(B18:B43)</f>
        <v>0.90081448184</v>
      </c>
      <c r="C5" s="1">
        <f t="shared" si="1"/>
        <v>0.80469519917</v>
      </c>
      <c r="D5" s="1">
        <f t="shared" si="1"/>
        <v>3.74485297932</v>
      </c>
      <c r="E5" s="1">
        <f t="shared" si="1"/>
        <v>2.9695111026</v>
      </c>
      <c r="F5" s="1">
        <f t="shared" si="1"/>
        <v>1.8654012897</v>
      </c>
      <c r="G5" s="1">
        <f t="shared" si="1"/>
        <v>1.73748876756</v>
      </c>
      <c r="H5" s="1">
        <f t="shared" si="1"/>
        <v>1.39611896944</v>
      </c>
      <c r="I5" s="1">
        <f t="shared" si="1"/>
        <v>1.67234548194</v>
      </c>
      <c r="J5" s="1">
        <f t="shared" si="1"/>
        <v>1.52698019562</v>
      </c>
      <c r="K5" s="1">
        <f t="shared" si="1"/>
        <v>0.80076263232</v>
      </c>
      <c r="L5" s="1">
        <f t="shared" si="1"/>
        <v>0.9070608729</v>
      </c>
      <c r="M5" s="1">
        <f t="shared" si="1"/>
        <v>1.25248281452</v>
      </c>
      <c r="N5" s="1">
        <f>MAX(N18:N43)</f>
        <v>10.942815933549998</v>
      </c>
    </row>
    <row r="6" spans="1:14" ht="12.75">
      <c r="A6" s="13" t="s">
        <v>16</v>
      </c>
      <c r="B6" s="1">
        <f aca="true" t="shared" si="2" ref="B6:M6">AVERAGE(B18:B43)</f>
        <v>0.21889653798076922</v>
      </c>
      <c r="C6" s="1">
        <f t="shared" si="2"/>
        <v>0.259241138918077</v>
      </c>
      <c r="D6" s="1">
        <f t="shared" si="2"/>
        <v>0.4917410004923077</v>
      </c>
      <c r="E6" s="1">
        <f t="shared" si="2"/>
        <v>0.8025822131292306</v>
      </c>
      <c r="F6" s="1">
        <f t="shared" si="2"/>
        <v>0.6306731122826924</v>
      </c>
      <c r="G6" s="1">
        <f t="shared" si="2"/>
        <v>0.6446947291334616</v>
      </c>
      <c r="H6" s="1">
        <f t="shared" si="2"/>
        <v>0.5743988354773075</v>
      </c>
      <c r="I6" s="1">
        <f t="shared" si="2"/>
        <v>0.48823339286269235</v>
      </c>
      <c r="J6" s="1">
        <f t="shared" si="2"/>
        <v>0.3930167000634617</v>
      </c>
      <c r="K6" s="1">
        <f t="shared" si="2"/>
        <v>0.39012551264153844</v>
      </c>
      <c r="L6" s="1">
        <f t="shared" si="2"/>
        <v>0.3835374817538462</v>
      </c>
      <c r="M6" s="1">
        <f t="shared" si="2"/>
        <v>0.3284788309119231</v>
      </c>
      <c r="N6" s="1">
        <f>SUM(B6:M6)</f>
        <v>5.605619485647308</v>
      </c>
    </row>
    <row r="7" spans="1:14" ht="12.75">
      <c r="A7" s="13" t="s">
        <v>17</v>
      </c>
      <c r="B7" s="1">
        <f aca="true" t="shared" si="3" ref="B7:M7">PERCENTILE(B18:B43,0.1)</f>
        <v>0.07012261088499999</v>
      </c>
      <c r="C7" s="1">
        <f t="shared" si="3"/>
        <v>0.07670454768000001</v>
      </c>
      <c r="D7" s="1">
        <f t="shared" si="3"/>
        <v>0.148854748345</v>
      </c>
      <c r="E7" s="1">
        <f t="shared" si="3"/>
        <v>0.174557664925</v>
      </c>
      <c r="F7" s="1">
        <f t="shared" si="3"/>
        <v>0.18482167698500002</v>
      </c>
      <c r="G7" s="1">
        <f t="shared" si="3"/>
        <v>0.17321502826000001</v>
      </c>
      <c r="H7" s="1">
        <f t="shared" si="3"/>
        <v>0.21352541836</v>
      </c>
      <c r="I7" s="1">
        <f t="shared" si="3"/>
        <v>0.173912675525</v>
      </c>
      <c r="J7" s="1">
        <f t="shared" si="3"/>
        <v>0.19315196209500002</v>
      </c>
      <c r="K7" s="1">
        <f t="shared" si="3"/>
        <v>0.203136988515</v>
      </c>
      <c r="L7" s="1">
        <f t="shared" si="3"/>
        <v>0.220553100355</v>
      </c>
      <c r="M7" s="1">
        <f t="shared" si="3"/>
        <v>0.110606146765</v>
      </c>
      <c r="N7" s="1">
        <f>PERCENTILE(N18:N43,0.1)</f>
        <v>2.821131464345</v>
      </c>
    </row>
    <row r="8" spans="1:14" ht="12.75">
      <c r="A8" s="13" t="s">
        <v>18</v>
      </c>
      <c r="B8" s="1">
        <f aca="true" t="shared" si="4" ref="B8:M8">PERCENTILE(B18:B43,0.25)</f>
        <v>0.09054044463</v>
      </c>
      <c r="C8" s="1">
        <f t="shared" si="4"/>
        <v>0.12025301495</v>
      </c>
      <c r="D8" s="1">
        <f t="shared" si="4"/>
        <v>0.1997719449675</v>
      </c>
      <c r="E8" s="1">
        <f t="shared" si="4"/>
        <v>0.31162128573000003</v>
      </c>
      <c r="F8" s="1">
        <f t="shared" si="4"/>
        <v>0.30979677402</v>
      </c>
      <c r="G8" s="1">
        <f t="shared" si="4"/>
        <v>0.24373958972499998</v>
      </c>
      <c r="H8" s="1">
        <f t="shared" si="4"/>
        <v>0.24873947595</v>
      </c>
      <c r="I8" s="1">
        <f t="shared" si="4"/>
        <v>0.219701773535</v>
      </c>
      <c r="J8" s="1">
        <f t="shared" si="4"/>
        <v>0.2900393415225</v>
      </c>
      <c r="K8" s="1">
        <f t="shared" si="4"/>
        <v>0.2827422086175</v>
      </c>
      <c r="L8" s="1">
        <f t="shared" si="4"/>
        <v>0.28184364725</v>
      </c>
      <c r="M8" s="1">
        <f t="shared" si="4"/>
        <v>0.1895560685325</v>
      </c>
      <c r="N8" s="1">
        <f>PERCENTILE(N18:N43,0.25)</f>
        <v>3.7504328072825</v>
      </c>
    </row>
    <row r="9" spans="1:14" ht="12.75">
      <c r="A9" s="13" t="s">
        <v>19</v>
      </c>
      <c r="B9" s="1">
        <f aca="true" t="shared" si="5" ref="B9:M9">PERCENTILE(B18:B43,0.5)</f>
        <v>0.137625466245</v>
      </c>
      <c r="C9" s="1">
        <f t="shared" si="5"/>
        <v>0.17952626167500002</v>
      </c>
      <c r="D9" s="1">
        <f t="shared" si="5"/>
        <v>0.28644674263000003</v>
      </c>
      <c r="E9" s="1">
        <f t="shared" si="5"/>
        <v>0.569865820815</v>
      </c>
      <c r="F9" s="1">
        <f t="shared" si="5"/>
        <v>0.540166042215</v>
      </c>
      <c r="G9" s="1">
        <f t="shared" si="5"/>
        <v>0.53750756366</v>
      </c>
      <c r="H9" s="1">
        <f t="shared" si="5"/>
        <v>0.46334437514999993</v>
      </c>
      <c r="I9" s="1">
        <f t="shared" si="5"/>
        <v>0.45082518634</v>
      </c>
      <c r="J9" s="1">
        <f t="shared" si="5"/>
        <v>0.36651564242</v>
      </c>
      <c r="K9" s="1">
        <f t="shared" si="5"/>
        <v>0.35332368326499997</v>
      </c>
      <c r="L9" s="1">
        <f t="shared" si="5"/>
        <v>0.31831106494</v>
      </c>
      <c r="M9" s="1">
        <f t="shared" si="5"/>
        <v>0.26734291626999995</v>
      </c>
      <c r="N9" s="1">
        <f>PERCENTILE(N18:N43,0.5)</f>
        <v>5.1767793168699985</v>
      </c>
    </row>
    <row r="10" spans="1:14" ht="12.75">
      <c r="A10" s="13" t="s">
        <v>20</v>
      </c>
      <c r="B10" s="1">
        <f aca="true" t="shared" si="6" ref="B10:M10">PERCENTILE(B18:B43,0.75)</f>
        <v>0.2459061581975</v>
      </c>
      <c r="C10" s="1">
        <f t="shared" si="6"/>
        <v>0.338521412475</v>
      </c>
      <c r="D10" s="1">
        <f t="shared" si="6"/>
        <v>0.44284656354999996</v>
      </c>
      <c r="E10" s="1">
        <f t="shared" si="6"/>
        <v>0.9155587468074999</v>
      </c>
      <c r="F10" s="1">
        <f t="shared" si="6"/>
        <v>0.8560469041025001</v>
      </c>
      <c r="G10" s="1">
        <f t="shared" si="6"/>
        <v>0.9555903541675</v>
      </c>
      <c r="H10" s="1">
        <f t="shared" si="6"/>
        <v>0.7571585133275001</v>
      </c>
      <c r="I10" s="1">
        <f t="shared" si="6"/>
        <v>0.6637726431275</v>
      </c>
      <c r="J10" s="1">
        <f t="shared" si="6"/>
        <v>0.4069596197125</v>
      </c>
      <c r="K10" s="1">
        <f t="shared" si="6"/>
        <v>0.4384737768225</v>
      </c>
      <c r="L10" s="1">
        <f t="shared" si="6"/>
        <v>0.42207583123500003</v>
      </c>
      <c r="M10" s="1">
        <f t="shared" si="6"/>
        <v>0.40069297642</v>
      </c>
      <c r="N10" s="1">
        <f>PERCENTILE(N18:N43,0.75)</f>
        <v>6.7524474972799995</v>
      </c>
    </row>
    <row r="11" spans="1:14" ht="12.75">
      <c r="A11" s="13" t="s">
        <v>21</v>
      </c>
      <c r="B11" s="1">
        <f aca="true" t="shared" si="7" ref="B11:M11">PERCENTILE(B18:B43,0.9)</f>
        <v>0.49221576159</v>
      </c>
      <c r="C11" s="1">
        <f t="shared" si="7"/>
        <v>0.512861386335</v>
      </c>
      <c r="D11" s="1">
        <f t="shared" si="7"/>
        <v>0.745856581525</v>
      </c>
      <c r="E11" s="1">
        <f t="shared" si="7"/>
        <v>2.002370973785</v>
      </c>
      <c r="F11" s="1">
        <f t="shared" si="7"/>
        <v>1.1159733073</v>
      </c>
      <c r="G11" s="1">
        <f t="shared" si="7"/>
        <v>1.1631625759</v>
      </c>
      <c r="H11" s="1">
        <f t="shared" si="7"/>
        <v>1.1749080001749999</v>
      </c>
      <c r="I11" s="1">
        <f t="shared" si="7"/>
        <v>0.8342476193799999</v>
      </c>
      <c r="J11" s="1">
        <f t="shared" si="7"/>
        <v>0.5477229712</v>
      </c>
      <c r="K11" s="1">
        <f t="shared" si="7"/>
        <v>0.68046863818</v>
      </c>
      <c r="L11" s="1">
        <f t="shared" si="7"/>
        <v>0.67809214026</v>
      </c>
      <c r="M11" s="1">
        <f t="shared" si="7"/>
        <v>0.552021111895</v>
      </c>
      <c r="N11" s="1">
        <f>PERCENTILE(N18:N43,0.9)</f>
        <v>9.74971967649</v>
      </c>
    </row>
    <row r="12" spans="1:14" ht="12.75">
      <c r="A12" s="13" t="s">
        <v>25</v>
      </c>
      <c r="B12" s="1">
        <f aca="true" t="shared" si="8" ref="B12:M12">STDEV(B18:B43)</f>
        <v>0.21495352761529307</v>
      </c>
      <c r="C12" s="1">
        <f t="shared" si="8"/>
        <v>0.1996872258410845</v>
      </c>
      <c r="D12" s="1">
        <f t="shared" si="8"/>
        <v>0.7113551213750463</v>
      </c>
      <c r="E12" s="1">
        <f t="shared" si="8"/>
        <v>0.761938549901825</v>
      </c>
      <c r="F12" s="1">
        <f t="shared" si="8"/>
        <v>0.4192739373422183</v>
      </c>
      <c r="G12" s="1">
        <f t="shared" si="8"/>
        <v>0.4236357595720855</v>
      </c>
      <c r="H12" s="1">
        <f t="shared" si="8"/>
        <v>0.38359193909908257</v>
      </c>
      <c r="I12" s="1">
        <f t="shared" si="8"/>
        <v>0.34841167173271526</v>
      </c>
      <c r="J12" s="1">
        <f t="shared" si="8"/>
        <v>0.26295101237131174</v>
      </c>
      <c r="K12" s="1">
        <f t="shared" si="8"/>
        <v>0.17613723209229398</v>
      </c>
      <c r="L12" s="1">
        <f t="shared" si="8"/>
        <v>0.20178080799642092</v>
      </c>
      <c r="M12" s="1">
        <f t="shared" si="8"/>
        <v>0.24391738959040116</v>
      </c>
      <c r="N12" s="1">
        <f>STDEV(N18:N43)</f>
        <v>2.5969150340224227</v>
      </c>
    </row>
    <row r="13" spans="1:14" ht="12.75">
      <c r="A13" s="13" t="s">
        <v>127</v>
      </c>
      <c r="B13" s="1">
        <f>ROUND(B12/B6,2)</f>
        <v>0.98</v>
      </c>
      <c r="C13" s="1">
        <f aca="true" t="shared" si="9" ref="C13:N13">ROUND(C12/C6,2)</f>
        <v>0.77</v>
      </c>
      <c r="D13" s="1">
        <f t="shared" si="9"/>
        <v>1.45</v>
      </c>
      <c r="E13" s="1">
        <f t="shared" si="9"/>
        <v>0.95</v>
      </c>
      <c r="F13" s="1">
        <f t="shared" si="9"/>
        <v>0.66</v>
      </c>
      <c r="G13" s="1">
        <f t="shared" si="9"/>
        <v>0.66</v>
      </c>
      <c r="H13" s="1">
        <f t="shared" si="9"/>
        <v>0.67</v>
      </c>
      <c r="I13" s="1">
        <f t="shared" si="9"/>
        <v>0.71</v>
      </c>
      <c r="J13" s="1">
        <f t="shared" si="9"/>
        <v>0.67</v>
      </c>
      <c r="K13" s="1">
        <f t="shared" si="9"/>
        <v>0.45</v>
      </c>
      <c r="L13" s="1">
        <f t="shared" si="9"/>
        <v>0.53</v>
      </c>
      <c r="M13" s="1">
        <f t="shared" si="9"/>
        <v>0.74</v>
      </c>
      <c r="N13" s="1">
        <f t="shared" si="9"/>
        <v>0.46</v>
      </c>
    </row>
    <row r="14" spans="1:14" ht="12.75">
      <c r="A14" s="13" t="s">
        <v>126</v>
      </c>
      <c r="B14" s="53">
        <f>26*P44/(25*24*B12^3)</f>
        <v>2.089502112683528</v>
      </c>
      <c r="C14" s="53">
        <f aca="true" t="shared" si="10" ref="C14:N14">26*Q44/(25*24*C12^3)</f>
        <v>1.275151497421203</v>
      </c>
      <c r="D14" s="53">
        <f t="shared" si="10"/>
        <v>4.152380054862745</v>
      </c>
      <c r="E14" s="53">
        <f t="shared" si="10"/>
        <v>1.7528624974016378</v>
      </c>
      <c r="F14" s="53">
        <f t="shared" si="10"/>
        <v>1.0331525224888314</v>
      </c>
      <c r="G14" s="53">
        <f t="shared" si="10"/>
        <v>0.7057299073787854</v>
      </c>
      <c r="H14" s="53">
        <f t="shared" si="10"/>
        <v>0.8428001726285231</v>
      </c>
      <c r="I14" s="53">
        <f t="shared" si="10"/>
        <v>1.674925938877449</v>
      </c>
      <c r="J14" s="53">
        <f t="shared" si="10"/>
        <v>3.3674402211144456</v>
      </c>
      <c r="K14" s="53">
        <f t="shared" si="10"/>
        <v>0.9810713474278842</v>
      </c>
      <c r="L14" s="53">
        <f t="shared" si="10"/>
        <v>1.1893183050638023</v>
      </c>
      <c r="M14" s="53">
        <f t="shared" si="10"/>
        <v>2.3562052746317597</v>
      </c>
      <c r="N14" s="53">
        <f t="shared" si="10"/>
        <v>0.5882897941350589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-0.05680266825849377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0.4853522037</v>
      </c>
      <c r="C18" s="1">
        <f>'DATOS MENSUALES'!E487</f>
        <v>0.53393852048</v>
      </c>
      <c r="D18" s="1">
        <f>'DATOS MENSUALES'!E488</f>
        <v>0.26493905859</v>
      </c>
      <c r="E18" s="1">
        <f>'DATOS MENSUALES'!E489</f>
        <v>0.61872040192</v>
      </c>
      <c r="F18" s="1">
        <f>'DATOS MENSUALES'!E490</f>
        <v>0.253802171</v>
      </c>
      <c r="G18" s="1">
        <f>'DATOS MENSUALES'!E491</f>
        <v>0.25391457598</v>
      </c>
      <c r="H18" s="1">
        <f>'DATOS MENSUALES'!E492</f>
        <v>0.4251097053</v>
      </c>
      <c r="I18" s="1">
        <f>'DATOS MENSUALES'!E493</f>
        <v>0.54774340114</v>
      </c>
      <c r="J18" s="1">
        <f>'DATOS MENSUALES'!E494</f>
        <v>0.38526611502</v>
      </c>
      <c r="K18" s="1">
        <f>'DATOS MENSUALES'!E495</f>
        <v>0.34758237353</v>
      </c>
      <c r="L18" s="1">
        <f>'DATOS MENSUALES'!E496</f>
        <v>0.22397394204</v>
      </c>
      <c r="M18" s="1">
        <f>'DATOS MENSUALES'!E497</f>
        <v>0.3158236652</v>
      </c>
      <c r="N18" s="1">
        <f aca="true" t="shared" si="11" ref="N18:N41">SUM(B18:M18)</f>
        <v>4.6561661339</v>
      </c>
      <c r="O18" s="10"/>
      <c r="P18" s="60">
        <f aca="true" t="shared" si="12" ref="P18:P43">(B18-B$6)^3</f>
        <v>0.01891798503523576</v>
      </c>
      <c r="Q18" s="60">
        <f aca="true" t="shared" si="13" ref="Q18:AB33">(C18-C$6)^3</f>
        <v>0.02072829396593135</v>
      </c>
      <c r="R18" s="60">
        <f t="shared" si="13"/>
        <v>-0.011666492498676663</v>
      </c>
      <c r="S18" s="60">
        <f t="shared" si="13"/>
        <v>-0.006215478979330589</v>
      </c>
      <c r="T18" s="60">
        <f t="shared" si="13"/>
        <v>-0.053527622876662226</v>
      </c>
      <c r="U18" s="60">
        <f t="shared" si="13"/>
        <v>-0.059675696466319254</v>
      </c>
      <c r="V18" s="60">
        <f t="shared" si="13"/>
        <v>-0.0033272433288973812</v>
      </c>
      <c r="W18" s="60">
        <f t="shared" si="13"/>
        <v>0.00021075118829177964</v>
      </c>
      <c r="X18" s="60">
        <f t="shared" si="13"/>
        <v>-4.655898004768608E-07</v>
      </c>
      <c r="Y18" s="60">
        <f t="shared" si="13"/>
        <v>-7.699962241625555E-05</v>
      </c>
      <c r="Z18" s="60">
        <f t="shared" si="13"/>
        <v>-0.0040625712057178265</v>
      </c>
      <c r="AA18" s="60">
        <f t="shared" si="13"/>
        <v>-2.0267655282262862E-06</v>
      </c>
      <c r="AB18" s="60">
        <f t="shared" si="13"/>
        <v>-0.8558958013417739</v>
      </c>
    </row>
    <row r="19" spans="1:28" ht="12.75">
      <c r="A19" s="12" t="s">
        <v>69</v>
      </c>
      <c r="B19" s="1">
        <f>'DATOS MENSUALES'!E498</f>
        <v>0.49907931948</v>
      </c>
      <c r="C19" s="1">
        <f>'DATOS MENSUALES'!E499</f>
        <v>0.80469519917</v>
      </c>
      <c r="D19" s="1">
        <f>'DATOS MENSUALES'!E500</f>
        <v>0.27980182816</v>
      </c>
      <c r="E19" s="1">
        <f>'DATOS MENSUALES'!E501</f>
        <v>0.97407263499</v>
      </c>
      <c r="F19" s="1">
        <f>'DATOS MENSUALES'!E502</f>
        <v>0.50215356485</v>
      </c>
      <c r="G19" s="1">
        <f>'DATOS MENSUALES'!E503</f>
        <v>1.11616696892</v>
      </c>
      <c r="H19" s="1">
        <f>'DATOS MENSUALES'!E504</f>
        <v>0.67932485312</v>
      </c>
      <c r="I19" s="1">
        <f>'DATOS MENSUALES'!E505</f>
        <v>0.22689597944</v>
      </c>
      <c r="J19" s="1">
        <f>'DATOS MENSUALES'!E506</f>
        <v>0.42178836623</v>
      </c>
      <c r="K19" s="1">
        <f>'DATOS MENSUALES'!E507</f>
        <v>0.80076263232</v>
      </c>
      <c r="L19" s="1">
        <f>'DATOS MENSUALES'!E508</f>
        <v>0.9070608729</v>
      </c>
      <c r="M19" s="1">
        <f>'DATOS MENSUALES'!E509</f>
        <v>0.5549825801</v>
      </c>
      <c r="N19" s="1">
        <f t="shared" si="11"/>
        <v>7.766784799679999</v>
      </c>
      <c r="O19" s="10"/>
      <c r="P19" s="60">
        <f t="shared" si="12"/>
        <v>0.021995018278349876</v>
      </c>
      <c r="Q19" s="60">
        <f t="shared" si="13"/>
        <v>0.16228356392171095</v>
      </c>
      <c r="R19" s="60">
        <f t="shared" si="13"/>
        <v>-0.009519928836887927</v>
      </c>
      <c r="S19" s="60">
        <f t="shared" si="13"/>
        <v>0.0050433557783229775</v>
      </c>
      <c r="T19" s="60">
        <f t="shared" si="13"/>
        <v>-0.002122792588594266</v>
      </c>
      <c r="U19" s="60">
        <f t="shared" si="13"/>
        <v>0.10480171265848859</v>
      </c>
      <c r="V19" s="60">
        <f t="shared" si="13"/>
        <v>0.0011551797572447158</v>
      </c>
      <c r="W19" s="60">
        <f t="shared" si="13"/>
        <v>-0.017848625000556805</v>
      </c>
      <c r="X19" s="60">
        <f t="shared" si="13"/>
        <v>2.381743769522269E-05</v>
      </c>
      <c r="Y19" s="60">
        <f t="shared" si="13"/>
        <v>0.06924279899589489</v>
      </c>
      <c r="Z19" s="60">
        <f t="shared" si="13"/>
        <v>0.1434855849230058</v>
      </c>
      <c r="AA19" s="60">
        <f t="shared" si="13"/>
        <v>0.011620536659903442</v>
      </c>
      <c r="AB19" s="60">
        <f t="shared" si="13"/>
        <v>10.094015468595245</v>
      </c>
    </row>
    <row r="20" spans="1:28" ht="12.75">
      <c r="A20" s="12" t="s">
        <v>70</v>
      </c>
      <c r="B20" s="1">
        <f>'DATOS MENSUALES'!E510</f>
        <v>0.20201896064</v>
      </c>
      <c r="C20" s="1">
        <f>'DATOS MENSUALES'!E511</f>
        <v>0.1192818285</v>
      </c>
      <c r="D20" s="1">
        <f>'DATOS MENSUALES'!E512</f>
        <v>0.29000442596</v>
      </c>
      <c r="E20" s="1">
        <f>'DATOS MENSUALES'!E513</f>
        <v>1.07753846112</v>
      </c>
      <c r="F20" s="1">
        <f>'DATOS MENSUALES'!E514</f>
        <v>0.3859064688</v>
      </c>
      <c r="G20" s="1">
        <f>'DATOS MENSUALES'!E515</f>
        <v>0.62014129583</v>
      </c>
      <c r="H20" s="1">
        <f>'DATOS MENSUALES'!E516</f>
        <v>0.22734044331</v>
      </c>
      <c r="I20" s="1">
        <f>'DATOS MENSUALES'!E517</f>
        <v>0.57565001351</v>
      </c>
      <c r="J20" s="1">
        <f>'DATOS MENSUALES'!E518</f>
        <v>0.37837081246</v>
      </c>
      <c r="K20" s="1">
        <f>'DATOS MENSUALES'!E519</f>
        <v>0.40451171141</v>
      </c>
      <c r="L20" s="1">
        <f>'DATOS MENSUALES'!E520</f>
        <v>0.30190476384</v>
      </c>
      <c r="M20" s="1">
        <f>'DATOS MENSUALES'!E521</f>
        <v>0.68685972273</v>
      </c>
      <c r="N20" s="1">
        <f t="shared" si="11"/>
        <v>5.269528908109999</v>
      </c>
      <c r="O20" s="10"/>
      <c r="P20" s="60">
        <f t="shared" si="12"/>
        <v>-4.807622072343028E-06</v>
      </c>
      <c r="Q20" s="60">
        <f t="shared" si="13"/>
        <v>-0.0027416081478852305</v>
      </c>
      <c r="R20" s="60">
        <f t="shared" si="13"/>
        <v>-0.008210203595513051</v>
      </c>
      <c r="S20" s="60">
        <f t="shared" si="13"/>
        <v>0.020786950342068674</v>
      </c>
      <c r="T20" s="60">
        <f t="shared" si="13"/>
        <v>-0.014664143337057506</v>
      </c>
      <c r="U20" s="60">
        <f t="shared" si="13"/>
        <v>-1.4802555024933897E-05</v>
      </c>
      <c r="V20" s="60">
        <f t="shared" si="13"/>
        <v>-0.041803019377059734</v>
      </c>
      <c r="W20" s="60">
        <f t="shared" si="13"/>
        <v>0.0006680085798437542</v>
      </c>
      <c r="X20" s="60">
        <f t="shared" si="13"/>
        <v>-3.1415725297261663E-06</v>
      </c>
      <c r="Y20" s="60">
        <f t="shared" si="13"/>
        <v>2.9774067557322288E-06</v>
      </c>
      <c r="Z20" s="60">
        <f t="shared" si="13"/>
        <v>-0.0005439923206613531</v>
      </c>
      <c r="AA20" s="60">
        <f t="shared" si="13"/>
        <v>0.046029317726567036</v>
      </c>
      <c r="AB20" s="60">
        <f t="shared" si="13"/>
        <v>-0.037963741795623854</v>
      </c>
    </row>
    <row r="21" spans="1:28" ht="12.75">
      <c r="A21" s="12" t="s">
        <v>71</v>
      </c>
      <c r="B21" s="1">
        <f>'DATOS MENSUALES'!E522</f>
        <v>0.90081448184</v>
      </c>
      <c r="C21" s="1">
        <f>'DATOS MENSUALES'!E523</f>
        <v>0.1398811388</v>
      </c>
      <c r="D21" s="1">
        <f>'DATOS MENSUALES'!E524</f>
        <v>0.18980188424</v>
      </c>
      <c r="E21" s="1">
        <f>'DATOS MENSUALES'!E525</f>
        <v>0.59650729632</v>
      </c>
      <c r="F21" s="1">
        <f>'DATOS MENSUALES'!E526</f>
        <v>1.084308113</v>
      </c>
      <c r="G21" s="1">
        <f>'DATOS MENSUALES'!E527</f>
        <v>0.73674284866</v>
      </c>
      <c r="H21" s="1">
        <f>'DATOS MENSUALES'!E528</f>
        <v>1.39611896944</v>
      </c>
      <c r="I21" s="1">
        <f>'DATOS MENSUALES'!E529</f>
        <v>1.67234548194</v>
      </c>
      <c r="J21" s="1">
        <f>'DATOS MENSUALES'!E530</f>
        <v>1.52698019562</v>
      </c>
      <c r="K21" s="1">
        <f>'DATOS MENSUALES'!E531</f>
        <v>0.6763316336</v>
      </c>
      <c r="L21" s="1">
        <f>'DATOS MENSUALES'!E532</f>
        <v>0.61998864795</v>
      </c>
      <c r="M21" s="1">
        <f>'DATOS MENSUALES'!E533</f>
        <v>0.54905964369</v>
      </c>
      <c r="N21" s="1">
        <f t="shared" si="11"/>
        <v>10.0888803351</v>
      </c>
      <c r="O21" s="10"/>
      <c r="P21" s="60">
        <f t="shared" si="12"/>
        <v>0.3171000829343382</v>
      </c>
      <c r="Q21" s="60">
        <f t="shared" si="13"/>
        <v>-0.0017004991989026611</v>
      </c>
      <c r="R21" s="60">
        <f t="shared" si="13"/>
        <v>-0.027526952834189367</v>
      </c>
      <c r="S21" s="60">
        <f t="shared" si="13"/>
        <v>-0.008751356978112499</v>
      </c>
      <c r="T21" s="60">
        <f t="shared" si="13"/>
        <v>0.09335114882665574</v>
      </c>
      <c r="U21" s="60">
        <f t="shared" si="13"/>
        <v>0.0007799104902042003</v>
      </c>
      <c r="V21" s="60">
        <f t="shared" si="13"/>
        <v>0.5548451381168704</v>
      </c>
      <c r="W21" s="60">
        <f t="shared" si="13"/>
        <v>1.660268946865274</v>
      </c>
      <c r="X21" s="60">
        <f t="shared" si="13"/>
        <v>1.4581332792090809</v>
      </c>
      <c r="Y21" s="60">
        <f t="shared" si="13"/>
        <v>0.023444272071371085</v>
      </c>
      <c r="Z21" s="60">
        <f t="shared" si="13"/>
        <v>0.013219784663281317</v>
      </c>
      <c r="AA21" s="60">
        <f t="shared" si="13"/>
        <v>0.010732556858009076</v>
      </c>
      <c r="AB21" s="60">
        <f t="shared" si="13"/>
        <v>90.11187460262926</v>
      </c>
    </row>
    <row r="22" spans="1:28" ht="12.75">
      <c r="A22" s="12" t="s">
        <v>72</v>
      </c>
      <c r="B22" s="1">
        <f>'DATOS MENSUALES'!E534</f>
        <v>0.30335415096</v>
      </c>
      <c r="C22" s="1">
        <f>'DATOS MENSUALES'!E535</f>
        <v>0.29954161224</v>
      </c>
      <c r="D22" s="1">
        <f>'DATOS MENSUALES'!E536</f>
        <v>1.24888792745</v>
      </c>
      <c r="E22" s="1">
        <f>'DATOS MENSUALES'!E537</f>
        <v>1.2771654324</v>
      </c>
      <c r="F22" s="1">
        <f>'DATOS MENSUALES'!E538</f>
        <v>1.25691726531</v>
      </c>
      <c r="G22" s="1">
        <f>'DATOS MENSUALES'!E539</f>
        <v>1.03439227866</v>
      </c>
      <c r="H22" s="1">
        <f>'DATOS MENSUALES'!E540</f>
        <v>1.05531768335</v>
      </c>
      <c r="I22" s="1">
        <f>'DATOS MENSUALES'!E541</f>
        <v>0.7027222986</v>
      </c>
      <c r="J22" s="1">
        <f>'DATOS MENSUALES'!E542</f>
        <v>0.39960830656</v>
      </c>
      <c r="K22" s="1">
        <f>'DATOS MENSUALES'!E543</f>
        <v>0.68460564276</v>
      </c>
      <c r="L22" s="1">
        <f>'DATOS MENSUALES'!E544</f>
        <v>0.8162876463</v>
      </c>
      <c r="M22" s="1">
        <f>'DATOS MENSUALES'!E545</f>
        <v>1.25248281452</v>
      </c>
      <c r="N22" s="1">
        <f t="shared" si="11"/>
        <v>10.331283059110001</v>
      </c>
      <c r="O22" s="10"/>
      <c r="P22" s="60">
        <f t="shared" si="12"/>
        <v>0.0006024436186018938</v>
      </c>
      <c r="Q22" s="60">
        <f t="shared" si="13"/>
        <v>6.545313317929151E-05</v>
      </c>
      <c r="R22" s="60">
        <f t="shared" si="13"/>
        <v>0.4340507310669902</v>
      </c>
      <c r="S22" s="60">
        <f t="shared" si="13"/>
        <v>0.10689001400280575</v>
      </c>
      <c r="T22" s="60">
        <f t="shared" si="13"/>
        <v>0.24560152109863773</v>
      </c>
      <c r="U22" s="60">
        <f t="shared" si="13"/>
        <v>0.059181098848550405</v>
      </c>
      <c r="V22" s="60">
        <f t="shared" si="13"/>
        <v>0.11122832419060615</v>
      </c>
      <c r="W22" s="60">
        <f t="shared" si="13"/>
        <v>0.00986766735480221</v>
      </c>
      <c r="X22" s="60">
        <f t="shared" si="13"/>
        <v>2.864005313041273E-07</v>
      </c>
      <c r="Y22" s="60">
        <f t="shared" si="13"/>
        <v>0.025536889014428833</v>
      </c>
      <c r="Z22" s="60">
        <f t="shared" si="13"/>
        <v>0.08104229386684972</v>
      </c>
      <c r="AA22" s="60">
        <f t="shared" si="13"/>
        <v>0.7888992273708977</v>
      </c>
      <c r="AB22" s="60">
        <f t="shared" si="13"/>
        <v>105.53302844383039</v>
      </c>
    </row>
    <row r="23" spans="1:28" ht="12.75">
      <c r="A23" s="12" t="s">
        <v>73</v>
      </c>
      <c r="B23" s="1">
        <f>'DATOS MENSUALES'!E546</f>
        <v>0.75437968874</v>
      </c>
      <c r="C23" s="1">
        <f>'DATOS MENSUALES'!E547</f>
        <v>0.11878928145</v>
      </c>
      <c r="D23" s="1">
        <f>'DATOS MENSUALES'!E548</f>
        <v>0.16375926432</v>
      </c>
      <c r="E23" s="1">
        <f>'DATOS MENSUALES'!E549</f>
        <v>0.37593680824</v>
      </c>
      <c r="F23" s="1">
        <f>'DATOS MENSUALES'!E550</f>
        <v>0.77483459196</v>
      </c>
      <c r="G23" s="1">
        <f>'DATOS MENSUALES'!E551</f>
        <v>0.9955915145</v>
      </c>
      <c r="H23" s="1">
        <f>'DATOS MENSUALES'!E552</f>
        <v>0.93652564698</v>
      </c>
      <c r="I23" s="1">
        <f>'DATOS MENSUALES'!E553</f>
        <v>0.75106212339</v>
      </c>
      <c r="J23" s="1">
        <f>'DATOS MENSUALES'!E554</f>
        <v>0.37613256252</v>
      </c>
      <c r="K23" s="1">
        <f>'DATOS MENSUALES'!E555</f>
        <v>0.54040502877</v>
      </c>
      <c r="L23" s="1">
        <f>'DATOS MENSUALES'!E556</f>
        <v>0.63536697243</v>
      </c>
      <c r="M23" s="1">
        <f>'DATOS MENSUALES'!E557</f>
        <v>0.41106849344</v>
      </c>
      <c r="N23" s="1">
        <f t="shared" si="11"/>
        <v>6.833851976739999</v>
      </c>
      <c r="O23" s="10"/>
      <c r="P23" s="60">
        <f t="shared" si="12"/>
        <v>0.15354561925358975</v>
      </c>
      <c r="Q23" s="60">
        <f t="shared" si="13"/>
        <v>-0.0027706550649530147</v>
      </c>
      <c r="R23" s="60">
        <f t="shared" si="13"/>
        <v>-0.03528165764130888</v>
      </c>
      <c r="S23" s="60">
        <f t="shared" si="13"/>
        <v>-0.07766068510954383</v>
      </c>
      <c r="T23" s="60">
        <f t="shared" si="13"/>
        <v>0.002996040596673078</v>
      </c>
      <c r="U23" s="60">
        <f t="shared" si="13"/>
        <v>0.04320541377861251</v>
      </c>
      <c r="V23" s="60">
        <f t="shared" si="13"/>
        <v>0.04748779912585249</v>
      </c>
      <c r="W23" s="60">
        <f t="shared" si="13"/>
        <v>0.01815593052442641</v>
      </c>
      <c r="X23" s="60">
        <f t="shared" si="13"/>
        <v>-4.8132303243816445E-06</v>
      </c>
      <c r="Y23" s="60">
        <f t="shared" si="13"/>
        <v>0.003393902518679274</v>
      </c>
      <c r="Z23" s="60">
        <f t="shared" si="13"/>
        <v>0.015970545902250825</v>
      </c>
      <c r="AA23" s="60">
        <f t="shared" si="13"/>
        <v>0.0005633484122098138</v>
      </c>
      <c r="AB23" s="60">
        <f t="shared" si="13"/>
        <v>1.8528563296842957</v>
      </c>
    </row>
    <row r="24" spans="1:28" ht="12.75">
      <c r="A24" s="12" t="s">
        <v>74</v>
      </c>
      <c r="B24" s="1">
        <f>'DATOS MENSUALES'!E558</f>
        <v>0.12461381025</v>
      </c>
      <c r="C24" s="1">
        <f>'DATOS MENSUALES'!E559</f>
        <v>0.24244465239</v>
      </c>
      <c r="D24" s="1">
        <f>'DATOS MENSUALES'!E560</f>
        <v>0.13232385679</v>
      </c>
      <c r="E24" s="1">
        <f>'DATOS MENSUALES'!E561</f>
        <v>0.30555114084</v>
      </c>
      <c r="F24" s="1">
        <f>'DATOS MENSUALES'!E562</f>
        <v>0.7858459098</v>
      </c>
      <c r="G24" s="1">
        <f>'DATOS MENSUALES'!E563</f>
        <v>1.117139709</v>
      </c>
      <c r="H24" s="1">
        <f>'DATOS MENSUALES'!E564</f>
        <v>0.68483370373</v>
      </c>
      <c r="I24" s="1">
        <f>'DATOS MENSUALES'!E565</f>
        <v>0.42893019032</v>
      </c>
      <c r="J24" s="1">
        <f>'DATOS MENSUALES'!E566</f>
        <v>0.3271796416</v>
      </c>
      <c r="K24" s="1">
        <f>'DATOS MENSUALES'!E567</f>
        <v>0.20583665973</v>
      </c>
      <c r="L24" s="1">
        <f>'DATOS MENSUALES'!E568</f>
        <v>0.422724843</v>
      </c>
      <c r="M24" s="1">
        <f>'DATOS MENSUALES'!E569</f>
        <v>0.19865260971</v>
      </c>
      <c r="N24" s="1">
        <f t="shared" si="11"/>
        <v>4.97607672716</v>
      </c>
      <c r="O24" s="10"/>
      <c r="P24" s="60">
        <f t="shared" si="12"/>
        <v>-0.0008381011109485315</v>
      </c>
      <c r="Q24" s="60">
        <f t="shared" si="13"/>
        <v>-4.738657695172026E-06</v>
      </c>
      <c r="R24" s="60">
        <f t="shared" si="13"/>
        <v>-0.046429752172629304</v>
      </c>
      <c r="S24" s="60">
        <f t="shared" si="13"/>
        <v>-0.12278649984484304</v>
      </c>
      <c r="T24" s="60">
        <f t="shared" si="13"/>
        <v>0.003736343270646129</v>
      </c>
      <c r="U24" s="60">
        <f t="shared" si="13"/>
        <v>0.10545173164989737</v>
      </c>
      <c r="V24" s="60">
        <f t="shared" si="13"/>
        <v>0.0013468482062419197</v>
      </c>
      <c r="W24" s="60">
        <f t="shared" si="13"/>
        <v>-0.00020856164395268153</v>
      </c>
      <c r="X24" s="60">
        <f t="shared" si="13"/>
        <v>-0.0002853719325634055</v>
      </c>
      <c r="Y24" s="60">
        <f t="shared" si="13"/>
        <v>-0.006258888293294355</v>
      </c>
      <c r="Z24" s="60">
        <f t="shared" si="13"/>
        <v>6.0178043139050836E-05</v>
      </c>
      <c r="AA24" s="60">
        <f t="shared" si="13"/>
        <v>-0.0021882011873271</v>
      </c>
      <c r="AB24" s="60">
        <f t="shared" si="13"/>
        <v>-0.2495029575771664</v>
      </c>
    </row>
    <row r="25" spans="1:28" ht="12.75">
      <c r="A25" s="12" t="s">
        <v>75</v>
      </c>
      <c r="B25" s="1">
        <f>'DATOS MENSUALES'!E570</f>
        <v>0.07784528583</v>
      </c>
      <c r="C25" s="1">
        <f>'DATOS MENSUALES'!E571</f>
        <v>0.16003450806</v>
      </c>
      <c r="D25" s="1">
        <f>'DATOS MENSUALES'!E572</f>
        <v>0.22968212715</v>
      </c>
      <c r="E25" s="1">
        <f>'DATOS MENSUALES'!E573</f>
        <v>0.4861299425</v>
      </c>
      <c r="F25" s="1">
        <f>'DATOS MENSUALES'!E574</f>
        <v>1.1476385016</v>
      </c>
      <c r="G25" s="1">
        <f>'DATOS MENSUALES'!E575</f>
        <v>0.53686841568</v>
      </c>
      <c r="H25" s="1">
        <f>'DATOS MENSUALES'!E576</f>
        <v>0.63059109992</v>
      </c>
      <c r="I25" s="1">
        <f>'DATOS MENSUALES'!E577</f>
        <v>0.780986745</v>
      </c>
      <c r="J25" s="1">
        <f>'DATOS MENSUALES'!E578</f>
        <v>0.35689872232</v>
      </c>
      <c r="K25" s="1">
        <f>'DATOS MENSUALES'!E579</f>
        <v>0.76051082368</v>
      </c>
      <c r="L25" s="1">
        <f>'DATOS MENSUALES'!E580</f>
        <v>0.31841584256</v>
      </c>
      <c r="M25" s="1">
        <f>'DATOS MENSUALES'!E581</f>
        <v>0.3150543484</v>
      </c>
      <c r="N25" s="1">
        <f t="shared" si="11"/>
        <v>5.800656362700001</v>
      </c>
      <c r="O25" s="10"/>
      <c r="P25" s="60">
        <f t="shared" si="12"/>
        <v>-0.002806278943292148</v>
      </c>
      <c r="Q25" s="60">
        <f t="shared" si="13"/>
        <v>-0.0009763872567469314</v>
      </c>
      <c r="R25" s="60">
        <f t="shared" si="13"/>
        <v>-0.017996854629663533</v>
      </c>
      <c r="S25" s="60">
        <f t="shared" si="13"/>
        <v>-0.031690175812557245</v>
      </c>
      <c r="T25" s="60">
        <f t="shared" si="13"/>
        <v>0.1381606616936019</v>
      </c>
      <c r="U25" s="60">
        <f t="shared" si="13"/>
        <v>-0.001253644129237253</v>
      </c>
      <c r="V25" s="60">
        <f t="shared" si="13"/>
        <v>0.00017743104120749914</v>
      </c>
      <c r="W25" s="60">
        <f t="shared" si="13"/>
        <v>0.025090287042015127</v>
      </c>
      <c r="X25" s="60">
        <f t="shared" si="13"/>
        <v>-4.711620233346043E-05</v>
      </c>
      <c r="Y25" s="60">
        <f t="shared" si="13"/>
        <v>0.05081141209640317</v>
      </c>
      <c r="Z25" s="60">
        <f t="shared" si="13"/>
        <v>-0.0002761696638200143</v>
      </c>
      <c r="AA25" s="60">
        <f t="shared" si="13"/>
        <v>-2.4193163498116585E-06</v>
      </c>
      <c r="AB25" s="60">
        <f t="shared" si="13"/>
        <v>0.007419082545387522</v>
      </c>
    </row>
    <row r="26" spans="1:28" ht="12.75">
      <c r="A26" s="12" t="s">
        <v>76</v>
      </c>
      <c r="B26" s="1">
        <f>'DATOS MENSUALES'!E582</f>
        <v>0.10277995275</v>
      </c>
      <c r="C26" s="1">
        <f>'DATOS MENSUALES'!E583</f>
        <v>0.136559412</v>
      </c>
      <c r="D26" s="1">
        <f>'DATOS MENSUALES'!E584</f>
        <v>0.31286370567</v>
      </c>
      <c r="E26" s="1">
        <f>'DATOS MENSUALES'!E585</f>
        <v>0.1386533664</v>
      </c>
      <c r="F26" s="1">
        <f>'DATOS MENSUALES'!E586</f>
        <v>0.1678982448</v>
      </c>
      <c r="G26" s="1">
        <f>'DATOS MENSUALES'!E587</f>
        <v>0.19899999964</v>
      </c>
      <c r="H26" s="1">
        <f>'DATOS MENSUALES'!E588</f>
        <v>0.3449088394</v>
      </c>
      <c r="I26" s="1">
        <f>'DATOS MENSUALES'!E589</f>
        <v>0.16470392224</v>
      </c>
      <c r="J26" s="1">
        <f>'DATOS MENSUALES'!E590</f>
        <v>0.4725273728</v>
      </c>
      <c r="K26" s="1">
        <f>'DATOS MENSUALES'!E591</f>
        <v>0.21540675562</v>
      </c>
      <c r="L26" s="1">
        <f>'DATOS MENSUALES'!E592</f>
        <v>0.31305838304</v>
      </c>
      <c r="M26" s="1">
        <f>'DATOS MENSUALES'!E593</f>
        <v>0.079327521</v>
      </c>
      <c r="N26" s="1">
        <f t="shared" si="11"/>
        <v>2.64768747536</v>
      </c>
      <c r="O26" s="10"/>
      <c r="P26" s="60">
        <f t="shared" si="12"/>
        <v>-0.0015656070442367114</v>
      </c>
      <c r="Q26" s="60">
        <f t="shared" si="13"/>
        <v>-0.0018464588862618877</v>
      </c>
      <c r="R26" s="60">
        <f t="shared" si="13"/>
        <v>-0.005723552293730223</v>
      </c>
      <c r="S26" s="60">
        <f t="shared" si="13"/>
        <v>-0.2926608405073059</v>
      </c>
      <c r="T26" s="60">
        <f t="shared" si="13"/>
        <v>-0.0991081330917604</v>
      </c>
      <c r="U26" s="60">
        <f t="shared" si="13"/>
        <v>-0.08853449109564596</v>
      </c>
      <c r="V26" s="60">
        <f t="shared" si="13"/>
        <v>-0.012086241716575444</v>
      </c>
      <c r="W26" s="60">
        <f t="shared" si="13"/>
        <v>-0.033864256218842884</v>
      </c>
      <c r="X26" s="60">
        <f t="shared" si="13"/>
        <v>0.0005026622652574272</v>
      </c>
      <c r="Y26" s="60">
        <f t="shared" si="13"/>
        <v>-0.005333577305354986</v>
      </c>
      <c r="Z26" s="60">
        <f t="shared" si="13"/>
        <v>-0.0003500910635350374</v>
      </c>
      <c r="AA26" s="60">
        <f t="shared" si="13"/>
        <v>-0.015466410203344638</v>
      </c>
      <c r="AB26" s="60">
        <f t="shared" si="13"/>
        <v>-25.880017271199197</v>
      </c>
    </row>
    <row r="27" spans="1:28" ht="12.75">
      <c r="A27" s="12" t="s">
        <v>77</v>
      </c>
      <c r="B27" s="1">
        <f>'DATOS MENSUALES'!E594</f>
        <v>0.25516834</v>
      </c>
      <c r="C27" s="1">
        <f>'DATOS MENSUALES'!E595</f>
        <v>0.05294394375</v>
      </c>
      <c r="D27" s="1">
        <f>'DATOS MENSUALES'!E596</f>
        <v>0.66689945275</v>
      </c>
      <c r="E27" s="1">
        <f>'DATOS MENSUALES'!E597</f>
        <v>0.6142044895</v>
      </c>
      <c r="F27" s="1">
        <f>'DATOS MENSUALES'!E598</f>
        <v>0.81360473536</v>
      </c>
      <c r="G27" s="1">
        <f>'DATOS MENSUALES'!E599</f>
        <v>0.5213648832</v>
      </c>
      <c r="H27" s="1">
        <f>'DATOS MENSUALES'!E600</f>
        <v>0.2327789541</v>
      </c>
      <c r="I27" s="1">
        <f>'DATOS MENSUALES'!E601</f>
        <v>0.23617489161</v>
      </c>
      <c r="J27" s="1">
        <f>'DATOS MENSUALES'!E602</f>
        <v>0.1396442883</v>
      </c>
      <c r="K27" s="1">
        <f>'DATOS MENSUALES'!E603</f>
        <v>0.2004373173</v>
      </c>
      <c r="L27" s="1">
        <f>'DATOS MENSUALES'!E604</f>
        <v>0.11762484331</v>
      </c>
      <c r="M27" s="1">
        <f>'DATOS MENSUALES'!E605</f>
        <v>0.10618339113</v>
      </c>
      <c r="N27" s="1">
        <f t="shared" si="11"/>
        <v>3.95702953031</v>
      </c>
      <c r="O27" s="10"/>
      <c r="P27" s="60">
        <f t="shared" si="12"/>
        <v>4.7720764974974056E-05</v>
      </c>
      <c r="Q27" s="60">
        <f t="shared" si="13"/>
        <v>-0.008779705933537479</v>
      </c>
      <c r="R27" s="60">
        <f t="shared" si="13"/>
        <v>0.005373945986390691</v>
      </c>
      <c r="S27" s="60">
        <f t="shared" si="13"/>
        <v>-0.006684803314525362</v>
      </c>
      <c r="T27" s="60">
        <f t="shared" si="13"/>
        <v>0.006121619942184725</v>
      </c>
      <c r="U27" s="60">
        <f t="shared" si="13"/>
        <v>-0.0018758778998561071</v>
      </c>
      <c r="V27" s="60">
        <f t="shared" si="13"/>
        <v>-0.03986845560823446</v>
      </c>
      <c r="W27" s="60">
        <f t="shared" si="13"/>
        <v>-0.016014155778184946</v>
      </c>
      <c r="X27" s="60">
        <f t="shared" si="13"/>
        <v>-0.01626589543145811</v>
      </c>
      <c r="Y27" s="60">
        <f t="shared" si="13"/>
        <v>-0.006825286941796967</v>
      </c>
      <c r="Z27" s="60">
        <f t="shared" si="13"/>
        <v>-0.018802558026900715</v>
      </c>
      <c r="AA27" s="60">
        <f t="shared" si="13"/>
        <v>-0.010984787520010975</v>
      </c>
      <c r="AB27" s="60">
        <f t="shared" si="13"/>
        <v>-4.480618299132433</v>
      </c>
    </row>
    <row r="28" spans="1:28" ht="12.75">
      <c r="A28" s="12" t="s">
        <v>78</v>
      </c>
      <c r="B28" s="1">
        <f>'DATOS MENSUALES'!E606</f>
        <v>0.04244522267</v>
      </c>
      <c r="C28" s="1">
        <f>'DATOS MENSUALES'!E607</f>
        <v>0.08036624536</v>
      </c>
      <c r="D28" s="1">
        <f>'DATOS MENSUALES'!E608</f>
        <v>0.2828890593</v>
      </c>
      <c r="E28" s="1">
        <f>'DATOS MENSUALES'!E609</f>
        <v>0.3298317204</v>
      </c>
      <c r="F28" s="1">
        <f>'DATOS MENSUALES'!E610</f>
        <v>0.6378927884</v>
      </c>
      <c r="G28" s="1">
        <f>'DATOS MENSUALES'!E611</f>
        <v>1.2091854428</v>
      </c>
      <c r="H28" s="1">
        <f>'DATOS MENSUALES'!E612</f>
        <v>1.34381054976</v>
      </c>
      <c r="I28" s="1">
        <f>'DATOS MENSUALES'!E613</f>
        <v>1.00862781064</v>
      </c>
      <c r="J28" s="1">
        <f>'DATOS MENSUALES'!E614</f>
        <v>0.6229185696</v>
      </c>
      <c r="K28" s="1">
        <f>'DATOS MENSUALES'!E615</f>
        <v>0.39890246894</v>
      </c>
      <c r="L28" s="1">
        <f>'DATOS MENSUALES'!E616</f>
        <v>0.29812795263</v>
      </c>
      <c r="M28" s="1">
        <f>'DATOS MENSUALES'!E617</f>
        <v>0.2532362284</v>
      </c>
      <c r="N28" s="1">
        <f t="shared" si="11"/>
        <v>6.5082340589</v>
      </c>
      <c r="O28" s="10"/>
      <c r="P28" s="60">
        <f t="shared" si="12"/>
        <v>-0.005493823467074691</v>
      </c>
      <c r="Q28" s="60">
        <f t="shared" si="13"/>
        <v>-0.005723321796445827</v>
      </c>
      <c r="R28" s="60">
        <f t="shared" si="13"/>
        <v>-0.00910994067114232</v>
      </c>
      <c r="S28" s="60">
        <f t="shared" si="13"/>
        <v>-0.10565643928617445</v>
      </c>
      <c r="T28" s="60">
        <f t="shared" si="13"/>
        <v>3.7631639981246636E-07</v>
      </c>
      <c r="U28" s="60">
        <f t="shared" si="13"/>
        <v>0.17987483371501242</v>
      </c>
      <c r="V28" s="60">
        <f t="shared" si="13"/>
        <v>0.4554874154360277</v>
      </c>
      <c r="W28" s="60">
        <f t="shared" si="13"/>
        <v>0.1409281944443073</v>
      </c>
      <c r="X28" s="60">
        <f t="shared" si="13"/>
        <v>0.012151433338919304</v>
      </c>
      <c r="Y28" s="60">
        <f t="shared" si="13"/>
        <v>6.761324937436654E-07</v>
      </c>
      <c r="Z28" s="60">
        <f t="shared" si="13"/>
        <v>-0.000623044379539512</v>
      </c>
      <c r="AA28" s="60">
        <f t="shared" si="13"/>
        <v>-0.0004259821742625388</v>
      </c>
      <c r="AB28" s="60">
        <f t="shared" si="13"/>
        <v>0.7353718880591403</v>
      </c>
    </row>
    <row r="29" spans="1:28" ht="12.75">
      <c r="A29" s="12" t="s">
        <v>79</v>
      </c>
      <c r="B29" s="1">
        <f>'DATOS MENSUALES'!E618</f>
        <v>0.0759822558</v>
      </c>
      <c r="C29" s="1">
        <f>'DATOS MENSUALES'!E619</f>
        <v>0.07304285</v>
      </c>
      <c r="D29" s="1">
        <f>'DATOS MENSUALES'!E620</f>
        <v>0.23192554511</v>
      </c>
      <c r="E29" s="1">
        <f>'DATOS MENSUALES'!E621</f>
        <v>0.1757586705</v>
      </c>
      <c r="F29" s="1">
        <f>'DATOS MENSUALES'!E622</f>
        <v>0.12265625</v>
      </c>
      <c r="G29" s="1">
        <f>'DATOS MENSUALES'!E623</f>
        <v>0.11157534316</v>
      </c>
      <c r="H29" s="1">
        <f>'DATOS MENSUALES'!E624</f>
        <v>0.1229097614</v>
      </c>
      <c r="I29" s="1">
        <f>'DATOS MENSUALES'!E625</f>
        <v>0.05496928836</v>
      </c>
      <c r="J29" s="1">
        <f>'DATOS MENSUALES'!E626</f>
        <v>0.08936871906</v>
      </c>
      <c r="K29" s="1">
        <f>'DATOS MENSUALES'!E627</f>
        <v>0.13720612096</v>
      </c>
      <c r="L29" s="1">
        <f>'DATOS MENSUALES'!E628</f>
        <v>0.07824368805</v>
      </c>
      <c r="M29" s="1">
        <f>'DATOS MENSUALES'!E629</f>
        <v>0.1150289024</v>
      </c>
      <c r="N29" s="1">
        <f t="shared" si="11"/>
        <v>1.3886673948000001</v>
      </c>
      <c r="O29" s="10"/>
      <c r="P29" s="60">
        <f t="shared" si="12"/>
        <v>-0.00291895162041044</v>
      </c>
      <c r="Q29" s="60">
        <f t="shared" si="13"/>
        <v>-0.006455457957746024</v>
      </c>
      <c r="R29" s="60">
        <f t="shared" si="13"/>
        <v>-0.01753860090948543</v>
      </c>
      <c r="S29" s="60">
        <f t="shared" si="13"/>
        <v>-0.24628383003444612</v>
      </c>
      <c r="T29" s="60">
        <f t="shared" si="13"/>
        <v>-0.13110956707769592</v>
      </c>
      <c r="U29" s="60">
        <f t="shared" si="13"/>
        <v>-0.1515212085177098</v>
      </c>
      <c r="V29" s="60">
        <f t="shared" si="13"/>
        <v>-0.09203260921492064</v>
      </c>
      <c r="W29" s="60">
        <f t="shared" si="13"/>
        <v>-0.08133137769253113</v>
      </c>
      <c r="X29" s="60">
        <f t="shared" si="13"/>
        <v>-0.027996980406271493</v>
      </c>
      <c r="Y29" s="60">
        <f t="shared" si="13"/>
        <v>-0.016178802957662074</v>
      </c>
      <c r="Z29" s="60">
        <f t="shared" si="13"/>
        <v>-0.0284546944812471</v>
      </c>
      <c r="AA29" s="60">
        <f t="shared" si="13"/>
        <v>-0.009724964867444369</v>
      </c>
      <c r="AB29" s="60">
        <f t="shared" si="13"/>
        <v>-74.98873042385883</v>
      </c>
    </row>
    <row r="30" spans="1:28" ht="12.75">
      <c r="A30" s="12" t="s">
        <v>80</v>
      </c>
      <c r="B30" s="1">
        <f>'DATOS MENSUALES'!E630</f>
        <v>0.1020785598</v>
      </c>
      <c r="C30" s="1">
        <f>'DATOS MENSUALES'!E631</f>
        <v>0.68391638172</v>
      </c>
      <c r="D30" s="1">
        <f>'DATOS MENSUALES'!E632</f>
        <v>0.405001387</v>
      </c>
      <c r="E30" s="1">
        <f>'DATOS MENSUALES'!E633</f>
        <v>0.47942058974</v>
      </c>
      <c r="F30" s="1">
        <f>'DATOS MENSUALES'!E634</f>
        <v>0.28700000082</v>
      </c>
      <c r="G30" s="1">
        <f>'DATOS MENSUALES'!E635</f>
        <v>0.24034792764</v>
      </c>
      <c r="H30" s="1">
        <f>'DATOS MENSUALES'!E636</f>
        <v>0.2639999982</v>
      </c>
      <c r="I30" s="1">
        <f>'DATOS MENSUALES'!E637</f>
        <v>0.48707508192</v>
      </c>
      <c r="J30" s="1">
        <f>'DATOS MENSUALES'!E638</f>
        <v>0.25569320764</v>
      </c>
      <c r="K30" s="1">
        <f>'DATOS MENSUALES'!E639</f>
        <v>0.29856773016</v>
      </c>
      <c r="L30" s="1">
        <f>'DATOS MENSUALES'!E640</f>
        <v>0.27805800825</v>
      </c>
      <c r="M30" s="1">
        <f>'DATOS MENSUALES'!E641</f>
        <v>0.28144960414</v>
      </c>
      <c r="N30" s="1">
        <f t="shared" si="11"/>
        <v>4.0626084770299995</v>
      </c>
      <c r="O30" s="10"/>
      <c r="P30" s="60">
        <f t="shared" si="12"/>
        <v>-0.0015941495332307924</v>
      </c>
      <c r="Q30" s="60">
        <f t="shared" si="13"/>
        <v>0.07658978162976887</v>
      </c>
      <c r="R30" s="60">
        <f t="shared" si="13"/>
        <v>-0.0006526080820111447</v>
      </c>
      <c r="S30" s="60">
        <f t="shared" si="13"/>
        <v>-0.03374887833628129</v>
      </c>
      <c r="T30" s="60">
        <f t="shared" si="13"/>
        <v>-0.040591646194729</v>
      </c>
      <c r="U30" s="60">
        <f t="shared" si="13"/>
        <v>-0.06610922046816708</v>
      </c>
      <c r="V30" s="60">
        <f t="shared" si="13"/>
        <v>-0.029906132786682887</v>
      </c>
      <c r="W30" s="60">
        <f t="shared" si="13"/>
        <v>-1.554087536784568E-09</v>
      </c>
      <c r="X30" s="60">
        <f t="shared" si="13"/>
        <v>-0.0025896109318005256</v>
      </c>
      <c r="Y30" s="60">
        <f t="shared" si="13"/>
        <v>-0.0007675130998408709</v>
      </c>
      <c r="Z30" s="60">
        <f t="shared" si="13"/>
        <v>-0.0011735561132430797</v>
      </c>
      <c r="AA30" s="60">
        <f t="shared" si="13"/>
        <v>-0.0001040168062852919</v>
      </c>
      <c r="AB30" s="60">
        <f t="shared" si="13"/>
        <v>-3.6737286371275197</v>
      </c>
    </row>
    <row r="31" spans="1:28" ht="12.75">
      <c r="A31" s="12" t="s">
        <v>81</v>
      </c>
      <c r="B31" s="1">
        <f>'DATOS MENSUALES'!E642</f>
        <v>0.095726092</v>
      </c>
      <c r="C31" s="1">
        <f>'DATOS MENSUALES'!E643</f>
        <v>0.36537271584</v>
      </c>
      <c r="D31" s="1">
        <f>'DATOS MENSUALES'!E644</f>
        <v>0.4046666646</v>
      </c>
      <c r="E31" s="1">
        <f>'DATOS MENSUALES'!E645</f>
        <v>0.6277498893</v>
      </c>
      <c r="F31" s="1">
        <f>'DATOS MENSUALES'!E646</f>
        <v>0.45155430656</v>
      </c>
      <c r="G31" s="1">
        <f>'DATOS MENSUALES'!E647</f>
        <v>0.83076205387</v>
      </c>
      <c r="H31" s="1">
        <f>'DATOS MENSUALES'!E648</f>
        <v>0.501579045</v>
      </c>
      <c r="I31" s="1">
        <f>'DATOS MENSUALES'!E649</f>
        <v>0.21607592308</v>
      </c>
      <c r="J31" s="1">
        <f>'DATOS MENSUALES'!E650</f>
        <v>0.3221579613</v>
      </c>
      <c r="K31" s="1">
        <f>'DATOS MENSUALES'!E651</f>
        <v>0.32946802075</v>
      </c>
      <c r="L31" s="1">
        <f>'DATOS MENSUALES'!E652</f>
        <v>0.38130841224</v>
      </c>
      <c r="M31" s="1">
        <f>'DATOS MENSUALES'!E653</f>
        <v>0.23120769177</v>
      </c>
      <c r="N31" s="1">
        <f t="shared" si="11"/>
        <v>4.75762877631</v>
      </c>
      <c r="O31" s="10"/>
      <c r="P31" s="60">
        <f t="shared" si="12"/>
        <v>-0.0018686137568070817</v>
      </c>
      <c r="Q31" s="60">
        <f t="shared" si="13"/>
        <v>0.0011954567025327736</v>
      </c>
      <c r="R31" s="60">
        <f t="shared" si="13"/>
        <v>-0.0006601923877576926</v>
      </c>
      <c r="S31" s="60">
        <f t="shared" si="13"/>
        <v>-0.005343984507627878</v>
      </c>
      <c r="T31" s="60">
        <f t="shared" si="13"/>
        <v>-0.005746766543806743</v>
      </c>
      <c r="U31" s="60">
        <f t="shared" si="13"/>
        <v>0.0064418460292630505</v>
      </c>
      <c r="V31" s="60">
        <f t="shared" si="13"/>
        <v>-0.00038614309663671006</v>
      </c>
      <c r="W31" s="60">
        <f t="shared" si="13"/>
        <v>-0.020158618971246555</v>
      </c>
      <c r="X31" s="60">
        <f t="shared" si="13"/>
        <v>-0.00035577895385996986</v>
      </c>
      <c r="Y31" s="60">
        <f t="shared" si="13"/>
        <v>-0.00022317900986519788</v>
      </c>
      <c r="Z31" s="60">
        <f t="shared" si="13"/>
        <v>-1.1075691147643906E-08</v>
      </c>
      <c r="AA31" s="60">
        <f t="shared" si="13"/>
        <v>-0.0009203478577746223</v>
      </c>
      <c r="AB31" s="60">
        <f t="shared" si="13"/>
        <v>-0.6097801493614753</v>
      </c>
    </row>
    <row r="32" spans="1:28" ht="12.75">
      <c r="A32" s="12" t="s">
        <v>82</v>
      </c>
      <c r="B32" s="1">
        <f>'DATOS MENSUALES'!E654</f>
        <v>0.0573361088</v>
      </c>
      <c r="C32" s="1">
        <f>'DATOS MENSUALES'!E655</f>
        <v>0.13091618718</v>
      </c>
      <c r="D32" s="1">
        <f>'DATOS MENSUALES'!E656</f>
        <v>0.15253138135</v>
      </c>
      <c r="E32" s="1">
        <f>'DATOS MENSUALES'!E657</f>
        <v>0.301988579</v>
      </c>
      <c r="F32" s="1">
        <f>'DATOS MENSUALES'!E658</f>
        <v>0.40587331988</v>
      </c>
      <c r="G32" s="1">
        <f>'DATOS MENSUALES'!E659</f>
        <v>0.51204276074</v>
      </c>
      <c r="H32" s="1">
        <f>'DATOS MENSUALES'!E660</f>
        <v>0.22766218377</v>
      </c>
      <c r="I32" s="1">
        <f>'DATOS MENSUALES'!E661</f>
        <v>0.2173037049</v>
      </c>
      <c r="J32" s="1">
        <f>'DATOS MENSUALES'!E662</f>
        <v>0.19210084008</v>
      </c>
      <c r="K32" s="1">
        <f>'DATOS MENSUALES'!E663</f>
        <v>0.32651901676</v>
      </c>
      <c r="L32" s="1">
        <f>'DATOS MENSUALES'!E664</f>
        <v>0.3263980258</v>
      </c>
      <c r="M32" s="1">
        <f>'DATOS MENSUALES'!E665</f>
        <v>0.14390334507</v>
      </c>
      <c r="N32" s="1">
        <f t="shared" si="11"/>
        <v>2.99457545333</v>
      </c>
      <c r="O32" s="10"/>
      <c r="P32" s="60">
        <f t="shared" si="12"/>
        <v>-0.004217013531462835</v>
      </c>
      <c r="Q32" s="60">
        <f t="shared" si="13"/>
        <v>-0.0021131646100975123</v>
      </c>
      <c r="R32" s="60">
        <f t="shared" si="13"/>
        <v>-0.03903053262073809</v>
      </c>
      <c r="S32" s="60">
        <f t="shared" si="13"/>
        <v>-0.1254457544083396</v>
      </c>
      <c r="T32" s="60">
        <f t="shared" si="13"/>
        <v>-0.011360245519214331</v>
      </c>
      <c r="U32" s="60">
        <f t="shared" si="13"/>
        <v>-0.0023342162938538116</v>
      </c>
      <c r="V32" s="60">
        <f t="shared" si="13"/>
        <v>-0.04168686666378026</v>
      </c>
      <c r="W32" s="60">
        <f t="shared" si="13"/>
        <v>-0.019887023659951906</v>
      </c>
      <c r="X32" s="60">
        <f t="shared" si="13"/>
        <v>-0.008110407245943889</v>
      </c>
      <c r="Y32" s="60">
        <f t="shared" si="13"/>
        <v>-0.00025733829079432506</v>
      </c>
      <c r="Z32" s="60">
        <f t="shared" si="13"/>
        <v>-0.00018655560549595725</v>
      </c>
      <c r="AA32" s="60">
        <f t="shared" si="13"/>
        <v>-0.0062881379501268705</v>
      </c>
      <c r="AB32" s="60">
        <f t="shared" si="13"/>
        <v>-17.80092569351145</v>
      </c>
    </row>
    <row r="33" spans="1:28" ht="12.75">
      <c r="A33" s="12" t="s">
        <v>83</v>
      </c>
      <c r="B33" s="1">
        <f>'DATOS MENSUALES'!E666</f>
        <v>0.19838532024</v>
      </c>
      <c r="C33" s="1">
        <f>'DATOS MENSUALES'!E667</f>
        <v>0.05294239659</v>
      </c>
      <c r="D33" s="1">
        <f>'DATOS MENSUALES'!E668</f>
        <v>0.17206750274</v>
      </c>
      <c r="E33" s="1">
        <f>'DATOS MENSUALES'!E669</f>
        <v>0.7045842174</v>
      </c>
      <c r="F33" s="1">
        <f>'DATOS MENSUALES'!E670</f>
        <v>0.90716956668</v>
      </c>
      <c r="G33" s="1">
        <f>'DATOS MENSUALES'!E671</f>
        <v>0.67801299008</v>
      </c>
      <c r="H33" s="1">
        <f>'DATOS MENSUALES'!E672</f>
        <v>1.294498317</v>
      </c>
      <c r="I33" s="1">
        <f>'DATOS MENSUALES'!E673</f>
        <v>0.693146853</v>
      </c>
      <c r="J33" s="1">
        <f>'DATOS MENSUALES'!E674</f>
        <v>0.40890992105</v>
      </c>
      <c r="K33" s="1">
        <f>'DATOS MENSUALES'!E675</f>
        <v>0.311529617</v>
      </c>
      <c r="L33" s="1">
        <f>'DATOS MENSUALES'!E676</f>
        <v>0.31820628732</v>
      </c>
      <c r="M33" s="1">
        <f>'DATOS MENSUALES'!E677</f>
        <v>0.33413517924</v>
      </c>
      <c r="N33" s="1">
        <f t="shared" si="11"/>
        <v>6.073588168339999</v>
      </c>
      <c r="O33" s="10"/>
      <c r="P33" s="60">
        <f t="shared" si="12"/>
        <v>-8.629275507105451E-06</v>
      </c>
      <c r="Q33" s="60">
        <f t="shared" si="13"/>
        <v>-0.008779903469597441</v>
      </c>
      <c r="R33" s="60">
        <f t="shared" si="13"/>
        <v>-0.032667800814271605</v>
      </c>
      <c r="S33" s="60">
        <f t="shared" si="13"/>
        <v>-0.0009411342541316125</v>
      </c>
      <c r="T33" s="60">
        <f t="shared" si="13"/>
        <v>0.021138233927517534</v>
      </c>
      <c r="U33" s="60">
        <f t="shared" si="13"/>
        <v>3.6986818461981025E-05</v>
      </c>
      <c r="V33" s="60">
        <f t="shared" si="13"/>
        <v>0.37340273504167426</v>
      </c>
      <c r="W33" s="60">
        <f t="shared" si="13"/>
        <v>0.008604219091988871</v>
      </c>
      <c r="X33" s="60">
        <f t="shared" si="13"/>
        <v>4.014539784563362E-06</v>
      </c>
      <c r="Y33" s="60">
        <f t="shared" si="13"/>
        <v>-0.0004855115902849575</v>
      </c>
      <c r="Z33" s="60">
        <f t="shared" si="13"/>
        <v>-0.0002788443152794736</v>
      </c>
      <c r="AA33" s="60">
        <f t="shared" si="13"/>
        <v>1.8097077187146916E-07</v>
      </c>
      <c r="AB33" s="60">
        <f t="shared" si="13"/>
        <v>0.10248265565122731</v>
      </c>
    </row>
    <row r="34" spans="1:28" s="24" customFormat="1" ht="12.75">
      <c r="A34" s="21" t="s">
        <v>84</v>
      </c>
      <c r="B34" s="22">
        <f>'DATOS MENSUALES'!E678</f>
        <v>0.25379495856</v>
      </c>
      <c r="C34" s="22">
        <f>'DATOS MENSUALES'!E679</f>
        <v>0.1231665743</v>
      </c>
      <c r="D34" s="22">
        <f>'DATOS MENSUALES'!E680</f>
        <v>0.34296324288</v>
      </c>
      <c r="E34" s="22">
        <f>'DATOS MENSUALES'!E681</f>
        <v>1.57468544979</v>
      </c>
      <c r="F34" s="22">
        <f>'DATOS MENSUALES'!E682</f>
        <v>0.84637679408</v>
      </c>
      <c r="G34" s="22">
        <f>'DATOS MENSUALES'!E683</f>
        <v>0.53814671164</v>
      </c>
      <c r="H34" s="22">
        <f>'DATOS MENSUALES'!E684</f>
        <v>0.24893313078</v>
      </c>
      <c r="I34" s="22">
        <f>'DATOS MENSUALES'!E685</f>
        <v>0.17557857511</v>
      </c>
      <c r="J34" s="22">
        <f>'DATOS MENSUALES'!E686</f>
        <v>0.34133495586</v>
      </c>
      <c r="K34" s="22">
        <f>'DATOS MENSUALES'!E687</f>
        <v>0.1966437061</v>
      </c>
      <c r="L34" s="22">
        <f>'DATOS MENSUALES'!E688</f>
        <v>0.21868367715</v>
      </c>
      <c r="M34" s="22">
        <f>'DATOS MENSUALES'!E689</f>
        <v>0.22372194938</v>
      </c>
      <c r="N34" s="22">
        <f t="shared" si="11"/>
        <v>5.084029725629999</v>
      </c>
      <c r="O34" s="23"/>
      <c r="P34" s="60">
        <f t="shared" si="12"/>
        <v>4.250277801030421E-05</v>
      </c>
      <c r="Q34" s="60">
        <f aca="true" t="shared" si="14" ref="Q34:Q43">(C34-C$6)^3</f>
        <v>-0.0025195957103743925</v>
      </c>
      <c r="R34" s="60">
        <f aca="true" t="shared" si="15" ref="R34:R43">(D34-D$6)^3</f>
        <v>-0.0032931690573560646</v>
      </c>
      <c r="S34" s="60">
        <f aca="true" t="shared" si="16" ref="S34:S43">(E34-E$6)^3</f>
        <v>0.4602842548786799</v>
      </c>
      <c r="T34" s="60">
        <f aca="true" t="shared" si="17" ref="T34:T43">(F34-F$6)^3</f>
        <v>0.01003627780508874</v>
      </c>
      <c r="U34" s="60">
        <f aca="true" t="shared" si="18" ref="U34:U43">(G34-G$6)^3</f>
        <v>-0.001209584241021013</v>
      </c>
      <c r="V34" s="60">
        <f aca="true" t="shared" si="19" ref="V34:V43">(H34-H$6)^3</f>
        <v>-0.03447590673580522</v>
      </c>
      <c r="W34" s="60">
        <f aca="true" t="shared" si="20" ref="W34:W43">(I34-I$6)^3</f>
        <v>-0.03056295736269785</v>
      </c>
      <c r="X34" s="60">
        <f aca="true" t="shared" si="21" ref="X34:X43">(J34-J$6)^3</f>
        <v>-0.0001380420774767018</v>
      </c>
      <c r="Y34" s="60">
        <f aca="true" t="shared" si="22" ref="Y34:Y43">(K34-K$6)^3</f>
        <v>-0.007243031955080351</v>
      </c>
      <c r="Z34" s="60">
        <f aca="true" t="shared" si="23" ref="Z34:Z43">(L34-L$6)^3</f>
        <v>-0.00448019506757595</v>
      </c>
      <c r="AA34" s="60">
        <f aca="true" t="shared" si="24" ref="AA34:AA43">(M34-M$6)^3</f>
        <v>-0.0011496024608741513</v>
      </c>
      <c r="AB34" s="60">
        <f aca="true" t="shared" si="25" ref="AB34:AB43">(N34-N$6)^3</f>
        <v>-0.1419015599894841</v>
      </c>
    </row>
    <row r="35" spans="1:28" s="24" customFormat="1" ht="12.75">
      <c r="A35" s="21" t="s">
        <v>85</v>
      </c>
      <c r="B35" s="22">
        <f>'DATOS MENSUALES'!E690</f>
        <v>0.09554756982</v>
      </c>
      <c r="C35" s="22">
        <f>'DATOS MENSUALES'!E691</f>
        <v>0.4812310428</v>
      </c>
      <c r="D35" s="22">
        <f>'DATOS MENSUALES'!E692</f>
        <v>3.74485297932</v>
      </c>
      <c r="E35" s="22">
        <f>'DATOS MENSUALES'!E693</f>
        <v>2.9695111026</v>
      </c>
      <c r="F35" s="22">
        <f>'DATOS MENSUALES'!E694</f>
        <v>0.85927027411</v>
      </c>
      <c r="G35" s="22">
        <f>'DATOS MENSUALES'!E695</f>
        <v>0.51167111383</v>
      </c>
      <c r="H35" s="22">
        <f>'DATOS MENSUALES'!E696</f>
        <v>0.36677260139</v>
      </c>
      <c r="I35" s="22">
        <f>'DATOS MENSUALES'!E697</f>
        <v>0.47272018236</v>
      </c>
      <c r="J35" s="22">
        <f>'DATOS MENSUALES'!E698</f>
        <v>0.62530576016</v>
      </c>
      <c r="K35" s="22">
        <f>'DATOS MENSUALES'!E699</f>
        <v>0.41575084928</v>
      </c>
      <c r="L35" s="22">
        <f>'DATOS MENSUALES'!E700</f>
        <v>0.30684210616</v>
      </c>
      <c r="M35" s="22">
        <f>'DATOS MENSUALES'!E701</f>
        <v>0.09334035172</v>
      </c>
      <c r="N35" s="22">
        <f t="shared" si="11"/>
        <v>10.942815933549998</v>
      </c>
      <c r="O35" s="23"/>
      <c r="P35" s="60">
        <f t="shared" si="12"/>
        <v>-0.0018767505967785467</v>
      </c>
      <c r="Q35" s="60">
        <f t="shared" si="14"/>
        <v>0.010939555336635499</v>
      </c>
      <c r="R35" s="60">
        <f t="shared" si="15"/>
        <v>34.42683028225937</v>
      </c>
      <c r="S35" s="60">
        <f t="shared" si="16"/>
        <v>10.1749897144173</v>
      </c>
      <c r="T35" s="60">
        <f t="shared" si="17"/>
        <v>0.011945724710179153</v>
      </c>
      <c r="U35" s="60">
        <f t="shared" si="18"/>
        <v>-0.0023538904158373086</v>
      </c>
      <c r="V35" s="60">
        <f t="shared" si="19"/>
        <v>-0.008950487295841835</v>
      </c>
      <c r="W35" s="60">
        <f t="shared" si="20"/>
        <v>-3.733404587179195E-06</v>
      </c>
      <c r="X35" s="60">
        <f t="shared" si="21"/>
        <v>0.012533901290855487</v>
      </c>
      <c r="Y35" s="60">
        <f t="shared" si="22"/>
        <v>1.6827079175806326E-05</v>
      </c>
      <c r="Z35" s="60">
        <f t="shared" si="23"/>
        <v>-0.0004511360533024657</v>
      </c>
      <c r="AA35" s="60">
        <f t="shared" si="24"/>
        <v>-0.013000831062200454</v>
      </c>
      <c r="AB35" s="60">
        <f t="shared" si="25"/>
        <v>152.03359498307404</v>
      </c>
    </row>
    <row r="36" spans="1:28" s="24" customFormat="1" ht="12.75">
      <c r="A36" s="21" t="s">
        <v>86</v>
      </c>
      <c r="B36" s="22">
        <f>'DATOS MENSUALES'!E702</f>
        <v>0.14613057291</v>
      </c>
      <c r="C36" s="22">
        <f>'DATOS MENSUALES'!E703</f>
        <v>0.08214603708</v>
      </c>
      <c r="D36" s="22">
        <f>'DATOS MENSUALES'!E704</f>
        <v>0.05571229473</v>
      </c>
      <c r="E36" s="22">
        <f>'DATOS MENSUALES'!E705</f>
        <v>0.07958111434</v>
      </c>
      <c r="F36" s="22">
        <f>'DATOS MENSUALES'!E706</f>
        <v>0.0881109086</v>
      </c>
      <c r="G36" s="22">
        <f>'DATOS MENSUALES'!E707</f>
        <v>0.16170224492</v>
      </c>
      <c r="H36" s="22">
        <f>'DATOS MENSUALES'!E708</f>
        <v>0.19971039341</v>
      </c>
      <c r="I36" s="22">
        <f>'DATOS MENSUALES'!E709</f>
        <v>0.20542675078</v>
      </c>
      <c r="J36" s="22">
        <f>'DATOS MENSUALES'!E710</f>
        <v>0.2959294464</v>
      </c>
      <c r="K36" s="22">
        <f>'DATOS MENSUALES'!E711</f>
        <v>0.23694021481</v>
      </c>
      <c r="L36" s="22">
        <f>'DATOS MENSUALES'!E712</f>
        <v>0.33338452996</v>
      </c>
      <c r="M36" s="22">
        <f>'DATOS MENSUALES'!E713</f>
        <v>0.13021367519</v>
      </c>
      <c r="N36" s="22">
        <f t="shared" si="11"/>
        <v>2.01498818313</v>
      </c>
      <c r="O36" s="23"/>
      <c r="P36" s="60">
        <f t="shared" si="12"/>
        <v>-0.0003852874659119787</v>
      </c>
      <c r="Q36" s="60">
        <f t="shared" si="14"/>
        <v>-0.005554176139870426</v>
      </c>
      <c r="R36" s="60">
        <f t="shared" si="15"/>
        <v>-0.08289822762961778</v>
      </c>
      <c r="S36" s="60">
        <f t="shared" si="16"/>
        <v>-0.37793479010960584</v>
      </c>
      <c r="T36" s="60">
        <f t="shared" si="17"/>
        <v>-0.15971606772029157</v>
      </c>
      <c r="U36" s="60">
        <f t="shared" si="18"/>
        <v>-0.11267332703087206</v>
      </c>
      <c r="V36" s="60">
        <f t="shared" si="19"/>
        <v>-0.052603045668791565</v>
      </c>
      <c r="W36" s="60">
        <f t="shared" si="20"/>
        <v>-0.02261876120785739</v>
      </c>
      <c r="X36" s="60">
        <f t="shared" si="21"/>
        <v>-0.0009151381252645322</v>
      </c>
      <c r="Y36" s="60">
        <f t="shared" si="22"/>
        <v>-0.0035946056770741496</v>
      </c>
      <c r="Z36" s="60">
        <f t="shared" si="23"/>
        <v>-0.0001261506511697254</v>
      </c>
      <c r="AA36" s="60">
        <f t="shared" si="24"/>
        <v>-0.0077936192760980506</v>
      </c>
      <c r="AB36" s="60">
        <f t="shared" si="25"/>
        <v>-46.292692162478254</v>
      </c>
    </row>
    <row r="37" spans="1:28" s="24" customFormat="1" ht="12.75">
      <c r="A37" s="21" t="s">
        <v>87</v>
      </c>
      <c r="B37" s="22">
        <f>'DATOS MENSUALES'!E714</f>
        <v>0.06751013345</v>
      </c>
      <c r="C37" s="22">
        <f>'DATOS MENSUALES'!E715</f>
        <v>0.16233304335</v>
      </c>
      <c r="D37" s="22">
        <f>'DATOS MENSUALES'!E716</f>
        <v>0.14517811534</v>
      </c>
      <c r="E37" s="22">
        <f>'DATOS MENSUALES'!E717</f>
        <v>0.2754815196</v>
      </c>
      <c r="F37" s="22">
        <f>'DATOS MENSUALES'!E718</f>
        <v>0.20174510917</v>
      </c>
      <c r="G37" s="22">
        <f>'DATOS MENSUALES'!E719</f>
        <v>0.1390463805</v>
      </c>
      <c r="H37" s="22">
        <f>'DATOS MENSUALES'!E720</f>
        <v>0.27505571918</v>
      </c>
      <c r="I37" s="22">
        <f>'DATOS MENSUALES'!E721</f>
        <v>0.39960070722</v>
      </c>
      <c r="J37" s="22">
        <f>'DATOS MENSUALES'!E722</f>
        <v>0.4011087157</v>
      </c>
      <c r="K37" s="22">
        <f>'DATOS MENSUALES'!E723</f>
        <v>0.37988207712</v>
      </c>
      <c r="L37" s="22">
        <f>'DATOS MENSUALES'!E724</f>
        <v>0.72081730809</v>
      </c>
      <c r="M37" s="22">
        <f>'DATOS MENSUALES'!E725</f>
        <v>0.42084233425</v>
      </c>
      <c r="N37" s="22">
        <f t="shared" si="11"/>
        <v>3.5886011629700003</v>
      </c>
      <c r="O37" s="23"/>
      <c r="P37" s="60">
        <f t="shared" si="12"/>
        <v>-0.003469449923544688</v>
      </c>
      <c r="Q37" s="60">
        <f t="shared" si="14"/>
        <v>-0.0009100812707334056</v>
      </c>
      <c r="R37" s="60">
        <f t="shared" si="15"/>
        <v>-0.041624224134628456</v>
      </c>
      <c r="S37" s="60">
        <f t="shared" si="16"/>
        <v>-0.1464470955706144</v>
      </c>
      <c r="T37" s="60">
        <f t="shared" si="17"/>
        <v>-0.07891384453344702</v>
      </c>
      <c r="U37" s="60">
        <f t="shared" si="18"/>
        <v>-0.12928429744254782</v>
      </c>
      <c r="V37" s="60">
        <f t="shared" si="19"/>
        <v>-0.02682302946340919</v>
      </c>
      <c r="W37" s="60">
        <f t="shared" si="20"/>
        <v>-0.0006962764829658062</v>
      </c>
      <c r="X37" s="60">
        <f t="shared" si="21"/>
        <v>5.298709863572911E-07</v>
      </c>
      <c r="Y37" s="60">
        <f t="shared" si="22"/>
        <v>-1.0748229082526273E-06</v>
      </c>
      <c r="Z37" s="60">
        <f t="shared" si="23"/>
        <v>0.03836817097753209</v>
      </c>
      <c r="AA37" s="60">
        <f t="shared" si="24"/>
        <v>0.00078795459396264</v>
      </c>
      <c r="AB37" s="60">
        <f t="shared" si="25"/>
        <v>-8.205962540871075</v>
      </c>
    </row>
    <row r="38" spans="1:28" s="24" customFormat="1" ht="12.75">
      <c r="A38" s="21" t="s">
        <v>88</v>
      </c>
      <c r="B38" s="22">
        <f>'DATOS MENSUALES'!E726</f>
        <v>0.22223975711</v>
      </c>
      <c r="C38" s="22">
        <f>'DATOS MENSUALES'!E727</f>
        <v>0.19671948</v>
      </c>
      <c r="D38" s="22">
        <f>'DATOS MENSUALES'!E728</f>
        <v>0.4554616224</v>
      </c>
      <c r="E38" s="22">
        <f>'DATOS MENSUALES'!E729</f>
        <v>2.4766905888</v>
      </c>
      <c r="F38" s="22">
        <f>'DATOS MENSUALES'!E730</f>
        <v>1.8654012897</v>
      </c>
      <c r="G38" s="22">
        <f>'DATOS MENSUALES'!E731</f>
        <v>1.73748876756</v>
      </c>
      <c r="H38" s="22">
        <f>'DATOS MENSUALES'!E732</f>
        <v>0.76216559226</v>
      </c>
      <c r="I38" s="22">
        <f>'DATOS MENSUALES'!E733</f>
        <v>0.33915369075</v>
      </c>
      <c r="J38" s="22">
        <f>'DATOS MENSUALES'!E734</f>
        <v>0.28807597323</v>
      </c>
      <c r="K38" s="22">
        <f>'DATOS MENSUALES'!E735</f>
        <v>0.27746703477</v>
      </c>
      <c r="L38" s="22">
        <f>'DATOS MENSUALES'!E736</f>
        <v>0.42012879594</v>
      </c>
      <c r="M38" s="22">
        <f>'DATOS MENSUALES'!E737</f>
        <v>0.36956642536</v>
      </c>
      <c r="N38" s="22">
        <f t="shared" si="11"/>
        <v>9.41055901788</v>
      </c>
      <c r="O38" s="23"/>
      <c r="P38" s="60">
        <f t="shared" si="12"/>
        <v>3.736754182268552E-08</v>
      </c>
      <c r="Q38" s="60">
        <f t="shared" si="14"/>
        <v>-0.0002443945284142623</v>
      </c>
      <c r="R38" s="60">
        <f t="shared" si="15"/>
        <v>-4.77506734577381E-05</v>
      </c>
      <c r="S38" s="60">
        <f t="shared" si="16"/>
        <v>4.6919211786096415</v>
      </c>
      <c r="T38" s="60">
        <f t="shared" si="17"/>
        <v>1.882409376937103</v>
      </c>
      <c r="U38" s="60">
        <f t="shared" si="18"/>
        <v>1.3050133407236768</v>
      </c>
      <c r="V38" s="60">
        <f t="shared" si="19"/>
        <v>0.006619971425446169</v>
      </c>
      <c r="W38" s="60">
        <f t="shared" si="20"/>
        <v>-0.0033132602398527147</v>
      </c>
      <c r="X38" s="60">
        <f t="shared" si="21"/>
        <v>-0.0011556656465006054</v>
      </c>
      <c r="Y38" s="60">
        <f t="shared" si="22"/>
        <v>-0.0014298538120572552</v>
      </c>
      <c r="Z38" s="60">
        <f t="shared" si="23"/>
        <v>4.899299877663843E-05</v>
      </c>
      <c r="AA38" s="60">
        <f t="shared" si="24"/>
        <v>6.936368322658752E-05</v>
      </c>
      <c r="AB38" s="60">
        <f t="shared" si="25"/>
        <v>55.086258805196714</v>
      </c>
    </row>
    <row r="39" spans="1:28" s="24" customFormat="1" ht="12.75">
      <c r="A39" s="21" t="s">
        <v>89</v>
      </c>
      <c r="B39" s="22">
        <f>'DATOS MENSUALES'!E738</f>
        <v>0.0888714029</v>
      </c>
      <c r="C39" s="22">
        <f>'DATOS MENSUALES'!E739</f>
        <v>0.49178425219</v>
      </c>
      <c r="D39" s="22">
        <f>'DATOS MENSUALES'!E740</f>
        <v>0.5358247416</v>
      </c>
      <c r="E39" s="22">
        <f>'DATOS MENSUALES'!E741</f>
        <v>0.17335665935</v>
      </c>
      <c r="F39" s="22">
        <f>'DATOS MENSUALES'!E742</f>
        <v>0.2196835642</v>
      </c>
      <c r="G39" s="22">
        <f>'DATOS MENSUALES'!E743</f>
        <v>0.1847278116</v>
      </c>
      <c r="H39" s="22">
        <f>'DATOS MENSUALES'!E744</f>
        <v>0.19479948636</v>
      </c>
      <c r="I39" s="22">
        <f>'DATOS MENSUALES'!E745</f>
        <v>0.24189991078</v>
      </c>
      <c r="J39" s="22">
        <f>'DATOS MENSUALES'!E746</f>
        <v>0.2282604213</v>
      </c>
      <c r="K39" s="22">
        <f>'DATOS MENSUALES'!E747</f>
        <v>0.43526894202</v>
      </c>
      <c r="L39" s="22">
        <f>'DATOS MENSUALES'!E748</f>
        <v>0.2550881952</v>
      </c>
      <c r="M39" s="22">
        <f>'DATOS MENSUALES'!E749</f>
        <v>0.18652388814</v>
      </c>
      <c r="N39" s="22">
        <f t="shared" si="11"/>
        <v>3.23608927564</v>
      </c>
      <c r="O39" s="23"/>
      <c r="P39" s="60">
        <f t="shared" si="12"/>
        <v>-0.002198274595002071</v>
      </c>
      <c r="Q39" s="60">
        <f t="shared" si="14"/>
        <v>0.012575071046977367</v>
      </c>
      <c r="R39" s="60">
        <f t="shared" si="15"/>
        <v>8.567129460036941E-05</v>
      </c>
      <c r="S39" s="60">
        <f t="shared" si="16"/>
        <v>-0.249125999979976</v>
      </c>
      <c r="T39" s="60">
        <f t="shared" si="17"/>
        <v>-0.0694212344897244</v>
      </c>
      <c r="U39" s="60">
        <f t="shared" si="18"/>
        <v>-0.09731500076054564</v>
      </c>
      <c r="V39" s="60">
        <f t="shared" si="19"/>
        <v>-0.05469862096739266</v>
      </c>
      <c r="W39" s="60">
        <f t="shared" si="20"/>
        <v>-0.014947561115436287</v>
      </c>
      <c r="X39" s="60">
        <f t="shared" si="21"/>
        <v>-0.004472248456549046</v>
      </c>
      <c r="Y39" s="60">
        <f t="shared" si="22"/>
        <v>9.199911364297297E-05</v>
      </c>
      <c r="Z39" s="60">
        <f t="shared" si="23"/>
        <v>-0.0021193129370153862</v>
      </c>
      <c r="AA39" s="60">
        <f t="shared" si="24"/>
        <v>-0.0028605632629132177</v>
      </c>
      <c r="AB39" s="60">
        <f t="shared" si="25"/>
        <v>-13.304138278862213</v>
      </c>
    </row>
    <row r="40" spans="1:28" s="24" customFormat="1" ht="12.75">
      <c r="A40" s="21" t="s">
        <v>90</v>
      </c>
      <c r="B40" s="22">
        <f>'DATOS MENSUALES'!E750</f>
        <v>0.17039133551</v>
      </c>
      <c r="C40" s="22">
        <f>'DATOS MENSUALES'!E751</f>
        <v>0.3206500826</v>
      </c>
      <c r="D40" s="22">
        <f>'DATOS MENSUALES'!E752</f>
        <v>0.79376063405</v>
      </c>
      <c r="E40" s="22">
        <f>'DATOS MENSUALES'!E753</f>
        <v>2.43005649778</v>
      </c>
      <c r="F40" s="22">
        <f>'DATOS MENSUALES'!E754</f>
        <v>0.95200354088</v>
      </c>
      <c r="G40" s="22">
        <f>'DATOS MENSUALES'!E755</f>
        <v>0.83558687317</v>
      </c>
      <c r="H40" s="22">
        <f>'DATOS MENSUALES'!E756</f>
        <v>0.74213727653</v>
      </c>
      <c r="I40" s="22">
        <f>'DATOS MENSUALES'!E757</f>
        <v>0.88750849376</v>
      </c>
      <c r="J40" s="22">
        <f>'DATOS MENSUALES'!E758</f>
        <v>0.46113024584</v>
      </c>
      <c r="K40" s="22">
        <f>'DATOS MENSUALES'!E759</f>
        <v>0.45218942214</v>
      </c>
      <c r="L40" s="22">
        <f>'DATOS MENSUALES'!E760</f>
        <v>0.29320056425</v>
      </c>
      <c r="M40" s="22">
        <f>'DATOS MENSUALES'!E761</f>
        <v>0.2242236018</v>
      </c>
      <c r="N40" s="22">
        <f t="shared" si="11"/>
        <v>8.562838568310001</v>
      </c>
      <c r="O40" s="23"/>
      <c r="P40" s="60">
        <f t="shared" si="12"/>
        <v>-0.0001141208414738012</v>
      </c>
      <c r="Q40" s="60">
        <f t="shared" si="14"/>
        <v>0.00023157671070407886</v>
      </c>
      <c r="R40" s="60">
        <f t="shared" si="15"/>
        <v>0.02754898032623666</v>
      </c>
      <c r="S40" s="60">
        <f t="shared" si="16"/>
        <v>4.310646459027691</v>
      </c>
      <c r="T40" s="60">
        <f t="shared" si="17"/>
        <v>0.03317840925864751</v>
      </c>
      <c r="U40" s="60">
        <f t="shared" si="18"/>
        <v>0.006956073584192969</v>
      </c>
      <c r="V40" s="60">
        <f t="shared" si="19"/>
        <v>0.004719519743113309</v>
      </c>
      <c r="W40" s="60">
        <f t="shared" si="20"/>
        <v>0.06365267862423951</v>
      </c>
      <c r="X40" s="60">
        <f t="shared" si="21"/>
        <v>0.00031600973857529236</v>
      </c>
      <c r="Y40" s="60">
        <f t="shared" si="22"/>
        <v>0.00023906576430015523</v>
      </c>
      <c r="Z40" s="60">
        <f t="shared" si="23"/>
        <v>-0.000737217782207303</v>
      </c>
      <c r="AA40" s="60">
        <f t="shared" si="24"/>
        <v>-0.0011331660151224564</v>
      </c>
      <c r="AB40" s="60">
        <f t="shared" si="25"/>
        <v>25.86130879595711</v>
      </c>
    </row>
    <row r="41" spans="1:28" s="24" customFormat="1" ht="12.75">
      <c r="A41" s="21" t="s">
        <v>91</v>
      </c>
      <c r="B41" s="22">
        <f>'DATOS MENSUALES'!E762</f>
        <v>0.16760905584</v>
      </c>
      <c r="C41" s="22">
        <f>'DATOS MENSUALES'!E763</f>
        <v>0.3283220292</v>
      </c>
      <c r="D41" s="22">
        <f>'DATOS MENSUALES'!E764</f>
        <v>0.697952529</v>
      </c>
      <c r="E41" s="22">
        <f>'DATOS MENSUALES'!E765</f>
        <v>0.54322434531</v>
      </c>
      <c r="F41" s="22">
        <f>'DATOS MENSUALES'!E766</f>
        <v>0.57817851958</v>
      </c>
      <c r="G41" s="22">
        <f>'DATOS MENSUALES'!E767</f>
        <v>0.4786803705</v>
      </c>
      <c r="H41" s="22">
        <f>'DATOS MENSUALES'!E768</f>
        <v>0.73816527204</v>
      </c>
      <c r="I41" s="22">
        <f>'DATOS MENSUALES'!E769</f>
        <v>0.55595377728</v>
      </c>
      <c r="J41" s="22">
        <f>'DATOS MENSUALES'!E770</f>
        <v>0.39870344871</v>
      </c>
      <c r="K41" s="22">
        <f>'DATOS MENSUALES'!E771</f>
        <v>0.31193048106</v>
      </c>
      <c r="L41" s="22">
        <f>'DATOS MENSUALES'!E772</f>
        <v>0.22242252356</v>
      </c>
      <c r="M41" s="22">
        <f>'DATOS MENSUALES'!E773</f>
        <v>0.34024200842</v>
      </c>
      <c r="N41" s="22">
        <f t="shared" si="11"/>
        <v>5.3613843605</v>
      </c>
      <c r="O41" s="23"/>
      <c r="P41" s="60">
        <f t="shared" si="12"/>
        <v>-0.00013490689173879884</v>
      </c>
      <c r="Q41" s="60">
        <f t="shared" si="14"/>
        <v>0.0003296657108761963</v>
      </c>
      <c r="R41" s="60">
        <f t="shared" si="15"/>
        <v>0.008768772932705308</v>
      </c>
      <c r="S41" s="60">
        <f t="shared" si="16"/>
        <v>-0.017446096949282525</v>
      </c>
      <c r="T41" s="60">
        <f t="shared" si="17"/>
        <v>-0.00014465841801535089</v>
      </c>
      <c r="U41" s="60">
        <f t="shared" si="18"/>
        <v>-0.0045754831021868</v>
      </c>
      <c r="V41" s="60">
        <f t="shared" si="19"/>
        <v>0.004392125060153799</v>
      </c>
      <c r="W41" s="60">
        <f t="shared" si="20"/>
        <v>0.0003105691004894951</v>
      </c>
      <c r="X41" s="60">
        <f t="shared" si="21"/>
        <v>1.8390439098327864E-07</v>
      </c>
      <c r="Y41" s="60">
        <f t="shared" si="22"/>
        <v>-0.00047812062457708266</v>
      </c>
      <c r="Z41" s="60">
        <f t="shared" si="23"/>
        <v>-0.004182226878578879</v>
      </c>
      <c r="AA41" s="60">
        <f t="shared" si="24"/>
        <v>1.6276984574616924E-06</v>
      </c>
      <c r="AB41" s="60">
        <f t="shared" si="25"/>
        <v>-0.0145688197130762</v>
      </c>
    </row>
    <row r="42" spans="1:28" s="24" customFormat="1" ht="12.75">
      <c r="A42" s="21" t="s">
        <v>92</v>
      </c>
      <c r="B42" s="22">
        <f>'DATOS MENSUALES'!E774</f>
        <v>0.07273508832</v>
      </c>
      <c r="C42" s="22">
        <f>'DATOS MENSUALES'!E775</f>
        <v>0.21732898992</v>
      </c>
      <c r="D42" s="22">
        <f>'DATOS MENSUALES'!E776</f>
        <v>0.2367043436</v>
      </c>
      <c r="E42" s="22">
        <f>'DATOS MENSUALES'!E777</f>
        <v>0.52071954096</v>
      </c>
      <c r="F42" s="22">
        <f>'DATOS MENSUALES'!E778</f>
        <v>0.37818709362</v>
      </c>
      <c r="G42" s="22">
        <f>'DATOS MENSUALES'!E779</f>
        <v>0.2033367135</v>
      </c>
      <c r="H42" s="22">
        <f>'DATOS MENSUALES'!E780</f>
        <v>0.24867492434</v>
      </c>
      <c r="I42" s="22">
        <f>'DATOS MENSUALES'!E781</f>
        <v>0.17224677594</v>
      </c>
      <c r="J42" s="22">
        <f>'DATOS MENSUALES'!E782</f>
        <v>0.30883654818</v>
      </c>
      <c r="K42" s="22">
        <f>'DATOS MENSUALES'!E783</f>
        <v>0.43954205509</v>
      </c>
      <c r="L42" s="22">
        <f>'DATOS MENSUALES'!E784</f>
        <v>0.41307017539</v>
      </c>
      <c r="M42" s="22">
        <f>'DATOS MENSUALES'!E785</f>
        <v>0.47018498408</v>
      </c>
      <c r="N42" s="22">
        <f>SUM(B42:M42)</f>
        <v>3.68156723294</v>
      </c>
      <c r="O42" s="23"/>
      <c r="P42" s="60">
        <f t="shared" si="12"/>
        <v>-0.003122471804020133</v>
      </c>
      <c r="Q42" s="60">
        <f t="shared" si="14"/>
        <v>-7.3624064262423E-05</v>
      </c>
      <c r="R42" s="60">
        <f t="shared" si="15"/>
        <v>-0.01658852687126791</v>
      </c>
      <c r="S42" s="60">
        <f t="shared" si="16"/>
        <v>-0.022393021376825247</v>
      </c>
      <c r="T42" s="60">
        <f t="shared" si="17"/>
        <v>-0.016095779080161538</v>
      </c>
      <c r="U42" s="60">
        <f t="shared" si="18"/>
        <v>-0.08597517233690387</v>
      </c>
      <c r="V42" s="60">
        <f t="shared" si="19"/>
        <v>-0.03455802566714938</v>
      </c>
      <c r="W42" s="60">
        <f t="shared" si="20"/>
        <v>-0.031550487028087916</v>
      </c>
      <c r="X42" s="60">
        <f t="shared" si="21"/>
        <v>-0.0005965256395005731</v>
      </c>
      <c r="Y42" s="60">
        <f t="shared" si="22"/>
        <v>0.00012067493314842527</v>
      </c>
      <c r="Z42" s="60">
        <f t="shared" si="23"/>
        <v>2.575782454086917E-05</v>
      </c>
      <c r="AA42" s="60">
        <f t="shared" si="24"/>
        <v>0.002845549375450049</v>
      </c>
      <c r="AB42" s="60">
        <f t="shared" si="25"/>
        <v>-7.12279732321324</v>
      </c>
    </row>
    <row r="43" spans="1:28" s="24" customFormat="1" ht="12.75">
      <c r="A43" s="21" t="s">
        <v>93</v>
      </c>
      <c r="B43" s="22">
        <f>'DATOS MENSUALES'!E786</f>
        <v>0.12912035958</v>
      </c>
      <c r="C43" s="22">
        <f>'DATOS MENSUALES'!E787</f>
        <v>0.3419212069</v>
      </c>
      <c r="D43" s="22">
        <f>'DATOS MENSUALES'!E788</f>
        <v>0.3488104387</v>
      </c>
      <c r="E43" s="22">
        <f>'DATOS MENSUALES'!E789</f>
        <v>0.74001708226</v>
      </c>
      <c r="F43" s="22">
        <f>'DATOS MENSUALES'!E790</f>
        <v>0.42348802659</v>
      </c>
      <c r="G43" s="22">
        <f>'DATOS MENSUALES'!E791</f>
        <v>1.25842696189</v>
      </c>
      <c r="H43" s="22">
        <f>'DATOS MENSUALES'!E792</f>
        <v>0.79064557234</v>
      </c>
      <c r="I43" s="22">
        <f>'DATOS MENSUALES'!E793</f>
        <v>0.47956564136</v>
      </c>
      <c r="J43" s="22">
        <f>'DATOS MENSUALES'!E794</f>
        <v>0.19420308411</v>
      </c>
      <c r="K43" s="22">
        <f>'DATOS MENSUALES'!E795</f>
        <v>0.359064993</v>
      </c>
      <c r="L43" s="22">
        <f>'DATOS MENSUALES'!E796</f>
        <v>0.43158751824</v>
      </c>
      <c r="M43" s="22">
        <f>'DATOS MENSUALES'!E797</f>
        <v>0.25313464443</v>
      </c>
      <c r="N43" s="22">
        <f>SUM(B43:M43)</f>
        <v>5.749985529399999</v>
      </c>
      <c r="O43" s="23"/>
      <c r="P43" s="60">
        <f t="shared" si="12"/>
        <v>-0.0007235746498753369</v>
      </c>
      <c r="Q43" s="60">
        <f t="shared" si="14"/>
        <v>0.000565200419002834</v>
      </c>
      <c r="R43" s="60">
        <f t="shared" si="15"/>
        <v>-0.002919949242432042</v>
      </c>
      <c r="S43" s="60">
        <f t="shared" si="16"/>
        <v>-0.0002449046730307326</v>
      </c>
      <c r="T43" s="60">
        <f t="shared" si="17"/>
        <v>-0.008893556490298127</v>
      </c>
      <c r="U43" s="60">
        <f t="shared" si="18"/>
        <v>0.23117283451175752</v>
      </c>
      <c r="V43" s="60">
        <f t="shared" si="19"/>
        <v>0.010112270729861912</v>
      </c>
      <c r="W43" s="60">
        <f t="shared" si="20"/>
        <v>-6.512074432806226E-07</v>
      </c>
      <c r="X43" s="60">
        <f t="shared" si="21"/>
        <v>-0.007858476748834952</v>
      </c>
      <c r="Y43" s="60">
        <f t="shared" si="22"/>
        <v>-2.9965818972528315E-05</v>
      </c>
      <c r="Z43" s="60">
        <f t="shared" si="23"/>
        <v>0.00011093821284316124</v>
      </c>
      <c r="AA43" s="60">
        <f t="shared" si="24"/>
        <v>-0.0004277098421315008</v>
      </c>
      <c r="AB43" s="60">
        <f t="shared" si="25"/>
        <v>0.0030088127816413615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0.47891059735725466</v>
      </c>
      <c r="Q44" s="61">
        <f aca="true" t="shared" si="26" ref="Q44:AB44">SUM(Q18:Q43)</f>
        <v>0.23430984588379508</v>
      </c>
      <c r="R44" s="61">
        <f t="shared" si="26"/>
        <v>34.49327146626952</v>
      </c>
      <c r="S44" s="61">
        <f t="shared" si="26"/>
        <v>17.893100157023955</v>
      </c>
      <c r="T44" s="61">
        <f t="shared" si="26"/>
        <v>1.7572596764218769</v>
      </c>
      <c r="U44" s="61">
        <f t="shared" si="26"/>
        <v>1.2382098700523891</v>
      </c>
      <c r="V44" s="61">
        <f t="shared" si="26"/>
        <v>1.0977689302831228</v>
      </c>
      <c r="W44" s="61">
        <f t="shared" si="26"/>
        <v>1.634750944247395</v>
      </c>
      <c r="X44" s="61">
        <f t="shared" si="26"/>
        <v>1.4128704398050649</v>
      </c>
      <c r="Y44" s="61">
        <f t="shared" si="26"/>
        <v>0.12371774530431444</v>
      </c>
      <c r="Z44" s="61">
        <f t="shared" si="26"/>
        <v>0.22548391979123855</v>
      </c>
      <c r="AA44" s="61">
        <f t="shared" si="26"/>
        <v>0.7890768767816618</v>
      </c>
      <c r="AB44" s="61">
        <f t="shared" si="26"/>
        <v>237.7619962079717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2009-04-14T10:04:02Z</dcterms:modified>
  <cp:category/>
  <cp:version/>
  <cp:contentType/>
  <cp:contentStatus/>
</cp:coreProperties>
</file>