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<sst xmlns="http://schemas.openxmlformats.org/spreadsheetml/2006/main" count="1362" uniqueCount="135">
  <si>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433</t>
  </si>
  <si>
    <t xml:space="preserve"> Río Escalote desde Berlanga de Duero hasta confluencia con río Duero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</si>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</sst>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4643307"/>
        <c:axId val="64680900"/>
      </c:lineChart>
      <c:dateAx>
        <c:axId val="1464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80900"/>
        <c:crosses val="autoZero"/>
        <c:auto val="0"/>
        <c:majorUnit val="1"/>
        <c:majorTimeUnit val="years"/>
        <c:noMultiLvlLbl val="0"/>
      </c:dateAx>
      <c:valAx>
        <c:axId val="64680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43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0550965"/>
        <c:axId val="29414366"/>
      </c:lineChart>
      <c:catAx>
        <c:axId val="40550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14366"/>
        <c:crosses val="autoZero"/>
        <c:auto val="1"/>
        <c:lblOffset val="100"/>
        <c:noMultiLvlLbl val="0"/>
      </c:catAx>
      <c:valAx>
        <c:axId val="294143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5509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3402703"/>
        <c:axId val="33753416"/>
      </c:lineChart>
      <c:catAx>
        <c:axId val="63402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53416"/>
        <c:crosses val="autoZero"/>
        <c:auto val="1"/>
        <c:lblOffset val="100"/>
        <c:noMultiLvlLbl val="0"/>
      </c:catAx>
      <c:valAx>
        <c:axId val="337534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4027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5257189"/>
        <c:axId val="4661518"/>
      </c:lineChart>
      <c:catAx>
        <c:axId val="45257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1518"/>
        <c:crosses val="autoZero"/>
        <c:auto val="1"/>
        <c:lblOffset val="100"/>
        <c:noMultiLvlLbl val="0"/>
      </c:catAx>
      <c:valAx>
        <c:axId val="466151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57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1953663"/>
        <c:axId val="42038648"/>
      </c:lineChart>
      <c:dateAx>
        <c:axId val="4195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38648"/>
        <c:crosses val="autoZero"/>
        <c:auto val="0"/>
        <c:majorUnit val="1"/>
        <c:majorTimeUnit val="years"/>
        <c:noMultiLvlLbl val="0"/>
      </c:dateAx>
      <c:valAx>
        <c:axId val="4203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53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2803513"/>
        <c:axId val="49687298"/>
      </c:barChart>
      <c:catAx>
        <c:axId val="42803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87298"/>
        <c:crosses val="autoZero"/>
        <c:auto val="1"/>
        <c:lblOffset val="100"/>
        <c:tickLblSkip val="1"/>
        <c:noMultiLvlLbl val="0"/>
      </c:catAx>
      <c:valAx>
        <c:axId val="49687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803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4532499"/>
        <c:axId val="65248172"/>
      </c:barChart>
      <c:catAx>
        <c:axId val="44532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48172"/>
        <c:crosses val="autoZero"/>
        <c:auto val="1"/>
        <c:lblOffset val="100"/>
        <c:tickLblSkip val="1"/>
        <c:noMultiLvlLbl val="0"/>
      </c:catAx>
      <c:valAx>
        <c:axId val="65248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532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0362637"/>
        <c:axId val="50610550"/>
      </c:barChart>
      <c:catAx>
        <c:axId val="50362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10550"/>
        <c:crosses val="autoZero"/>
        <c:auto val="1"/>
        <c:lblOffset val="100"/>
        <c:tickLblSkip val="1"/>
        <c:noMultiLvlLbl val="0"/>
      </c:catAx>
      <c:valAx>
        <c:axId val="50610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362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2841767"/>
        <c:axId val="5813856"/>
      </c:barChart>
      <c:catAx>
        <c:axId val="52841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3856"/>
        <c:crosses val="autoZero"/>
        <c:auto val="1"/>
        <c:lblOffset val="100"/>
        <c:tickLblSkip val="1"/>
        <c:noMultiLvlLbl val="0"/>
      </c:catAx>
      <c:valAx>
        <c:axId val="5813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841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2324705"/>
        <c:axId val="1160298"/>
      </c:lineChart>
      <c:catAx>
        <c:axId val="52324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0298"/>
        <c:crosses val="autoZero"/>
        <c:auto val="1"/>
        <c:lblOffset val="100"/>
        <c:noMultiLvlLbl val="0"/>
      </c:catAx>
      <c:valAx>
        <c:axId val="11602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3247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0442683"/>
        <c:axId val="26875284"/>
      </c:lineChart>
      <c:catAx>
        <c:axId val="10442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75284"/>
        <c:crosses val="autoZero"/>
        <c:auto val="1"/>
        <c:lblOffset val="100"/>
        <c:noMultiLvlLbl val="0"/>
      </c:catAx>
      <c:valAx>
        <c:axId val="268752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4426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3</v>
      </c>
      <c r="C2" s="5">
        <v>1940</v>
      </c>
      <c r="D2" s="5">
        <v>10</v>
      </c>
      <c r="E2" s="28">
        <v>0.10668016663</v>
      </c>
      <c r="F2" s="28">
        <v>8.269790186875</v>
      </c>
      <c r="H2" t="s">
        <v>130</v>
      </c>
      <c r="I2" t="s">
        <v>133</v>
      </c>
    </row>
    <row r="3" spans="1:9" ht="12.75">
      <c r="A3" s="30" t="s">
        <v>0</v>
      </c>
      <c r="B3" s="30">
        <v>3</v>
      </c>
      <c r="C3" s="5">
        <v>1940</v>
      </c>
      <c r="D3" s="5">
        <v>11</v>
      </c>
      <c r="E3" s="28">
        <v>0.104851069035</v>
      </c>
      <c r="F3" s="28">
        <v>8.953864749693</v>
      </c>
      <c r="H3" t="s">
        <v>131</v>
      </c>
      <c r="I3" t="s">
        <v>132</v>
      </c>
    </row>
    <row r="4" spans="1:14" ht="12.75">
      <c r="A4" s="30" t="s">
        <v>0</v>
      </c>
      <c r="B4" s="30">
        <v>3</v>
      </c>
      <c r="C4" s="5">
        <v>1940</v>
      </c>
      <c r="D4" s="5">
        <v>12</v>
      </c>
      <c r="E4" s="28">
        <v>0.054524195704</v>
      </c>
      <c r="F4" s="28">
        <v>3.29311181932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3</v>
      </c>
      <c r="C5" s="5">
        <v>1941</v>
      </c>
      <c r="D5" s="5">
        <v>1</v>
      </c>
      <c r="E5" s="28">
        <v>0.42242705456</v>
      </c>
      <c r="F5" s="28">
        <v>15.436061515263999</v>
      </c>
      <c r="J5" s="35" t="s">
        <v>99</v>
      </c>
      <c r="K5" s="35" t="s">
        <v>100</v>
      </c>
    </row>
    <row r="6" spans="1:12" ht="12.75">
      <c r="A6" s="30" t="s">
        <v>0</v>
      </c>
      <c r="B6" s="30">
        <v>3</v>
      </c>
      <c r="C6" s="5">
        <v>1941</v>
      </c>
      <c r="D6" s="5">
        <v>2</v>
      </c>
      <c r="E6" s="28">
        <v>2.460122410005</v>
      </c>
      <c r="F6" s="28">
        <v>59.928194074905</v>
      </c>
      <c r="I6" s="26"/>
      <c r="J6" s="36">
        <f>AVERAGE(E2:E793)*12</f>
        <v>1.4796273271019724</v>
      </c>
      <c r="K6" s="36">
        <f>AVERAGE(F2:F793)*12</f>
        <v>56.95548364475799</v>
      </c>
      <c r="L6" t="s">
        <v>104</v>
      </c>
    </row>
    <row r="7" spans="1:12" ht="12.75">
      <c r="A7" s="30" t="s">
        <v>0</v>
      </c>
      <c r="B7" s="30">
        <v>3</v>
      </c>
      <c r="C7" s="5">
        <v>1941</v>
      </c>
      <c r="D7" s="5">
        <v>3</v>
      </c>
      <c r="E7" s="28">
        <v>2.26249012459</v>
      </c>
      <c r="F7" s="28">
        <v>59.80760634326501</v>
      </c>
      <c r="J7" s="36">
        <f>AVERAGE(E482:E793)*12</f>
        <v>0.9062578386757687</v>
      </c>
      <c r="K7" s="36">
        <f>AVERAGE(F482:F793)*12</f>
        <v>29.303142050246638</v>
      </c>
      <c r="L7" t="s">
        <v>105</v>
      </c>
    </row>
    <row r="8" spans="1:6" ht="12.75">
      <c r="A8" s="30" t="s">
        <v>0</v>
      </c>
      <c r="B8" s="30">
        <v>3</v>
      </c>
      <c r="C8" s="5">
        <v>1941</v>
      </c>
      <c r="D8" s="5">
        <v>4</v>
      </c>
      <c r="E8" s="28">
        <v>1.687592356968</v>
      </c>
      <c r="F8" s="28">
        <v>49.881837015942</v>
      </c>
    </row>
    <row r="9" spans="1:6" ht="12.75">
      <c r="A9" s="30" t="s">
        <v>0</v>
      </c>
      <c r="B9" s="30">
        <v>3</v>
      </c>
      <c r="C9" s="5">
        <v>1941</v>
      </c>
      <c r="D9" s="5">
        <v>5</v>
      </c>
      <c r="E9" s="28">
        <v>2.20932389219</v>
      </c>
      <c r="F9" s="28">
        <v>60.68594509972</v>
      </c>
    </row>
    <row r="10" spans="1:6" ht="12.75">
      <c r="A10" s="30" t="s">
        <v>0</v>
      </c>
      <c r="B10" s="30">
        <v>3</v>
      </c>
      <c r="C10" s="5">
        <v>1941</v>
      </c>
      <c r="D10" s="5">
        <v>6</v>
      </c>
      <c r="E10" s="28">
        <v>0.822705241664</v>
      </c>
      <c r="F10" s="28">
        <v>34.94882386292</v>
      </c>
    </row>
    <row r="11" spans="1:11" ht="12.75">
      <c r="A11" s="30" t="s">
        <v>0</v>
      </c>
      <c r="B11" s="30">
        <v>3</v>
      </c>
      <c r="C11" s="5">
        <v>1941</v>
      </c>
      <c r="D11" s="5">
        <v>7</v>
      </c>
      <c r="E11" s="28">
        <v>0.372738846396</v>
      </c>
      <c r="F11" s="28">
        <v>28.878591507192</v>
      </c>
      <c r="K11" s="34"/>
    </row>
    <row r="12" spans="1:6" ht="12.75">
      <c r="A12" s="30" t="s">
        <v>0</v>
      </c>
      <c r="B12" s="30">
        <v>3</v>
      </c>
      <c r="C12" s="5">
        <v>1941</v>
      </c>
      <c r="D12" s="5">
        <v>8</v>
      </c>
      <c r="E12" s="28">
        <v>0.13356171636</v>
      </c>
      <c r="F12" s="28">
        <v>20.549723594799996</v>
      </c>
    </row>
    <row r="13" spans="1:6" ht="12.75">
      <c r="A13" s="30" t="s">
        <v>0</v>
      </c>
      <c r="B13" s="30">
        <v>3</v>
      </c>
      <c r="C13" s="5">
        <v>1941</v>
      </c>
      <c r="D13" s="5">
        <v>9</v>
      </c>
      <c r="E13" s="28">
        <v>0.073459839264</v>
      </c>
      <c r="F13" s="28">
        <v>17.256170230068</v>
      </c>
    </row>
    <row r="14" spans="1:6" ht="12.75">
      <c r="A14" s="30" t="s">
        <v>0</v>
      </c>
      <c r="B14" s="30">
        <v>3</v>
      </c>
      <c r="C14" s="5">
        <v>1941</v>
      </c>
      <c r="D14" s="5">
        <v>10</v>
      </c>
      <c r="E14" s="28">
        <v>0.038018962929</v>
      </c>
      <c r="F14" s="28">
        <v>10.547550093461998</v>
      </c>
    </row>
    <row r="15" spans="1:6" ht="12.75">
      <c r="A15" s="30" t="s">
        <v>0</v>
      </c>
      <c r="B15" s="30">
        <v>3</v>
      </c>
      <c r="C15" s="5">
        <v>1941</v>
      </c>
      <c r="D15" s="5">
        <v>11</v>
      </c>
      <c r="E15" s="28">
        <v>0.088945205712</v>
      </c>
      <c r="F15" s="28">
        <v>25.372584131840004</v>
      </c>
    </row>
    <row r="16" spans="1:6" ht="12.75">
      <c r="A16" s="30" t="s">
        <v>0</v>
      </c>
      <c r="B16" s="30">
        <v>3</v>
      </c>
      <c r="C16" s="5">
        <v>1941</v>
      </c>
      <c r="D16" s="5">
        <v>12</v>
      </c>
      <c r="E16" s="28">
        <v>0.0469617616</v>
      </c>
      <c r="F16" s="28">
        <v>9.6529906208</v>
      </c>
    </row>
    <row r="17" spans="1:6" ht="12.75">
      <c r="A17" s="30" t="s">
        <v>0</v>
      </c>
      <c r="B17" s="30">
        <v>3</v>
      </c>
      <c r="C17" s="5">
        <v>1942</v>
      </c>
      <c r="D17" s="5">
        <v>1</v>
      </c>
      <c r="E17" s="28">
        <v>0.06269416272</v>
      </c>
      <c r="F17" s="28">
        <v>10.45201455384</v>
      </c>
    </row>
    <row r="18" spans="1:6" ht="12.75">
      <c r="A18" s="30" t="s">
        <v>0</v>
      </c>
      <c r="B18" s="30">
        <v>3</v>
      </c>
      <c r="C18" s="5">
        <v>1942</v>
      </c>
      <c r="D18" s="5">
        <v>2</v>
      </c>
      <c r="E18" s="28">
        <v>0.074201203845</v>
      </c>
      <c r="F18" s="28">
        <v>9.872135113461</v>
      </c>
    </row>
    <row r="19" spans="1:6" ht="12.75">
      <c r="A19" s="30" t="s">
        <v>0</v>
      </c>
      <c r="B19" s="30">
        <v>3</v>
      </c>
      <c r="C19" s="5">
        <v>1942</v>
      </c>
      <c r="D19" s="5">
        <v>3</v>
      </c>
      <c r="E19" s="28">
        <v>0.216009735588</v>
      </c>
      <c r="F19" s="28">
        <v>30.206795827935</v>
      </c>
    </row>
    <row r="20" spans="1:6" ht="12.75">
      <c r="A20" s="30" t="s">
        <v>0</v>
      </c>
      <c r="B20" s="30">
        <v>3</v>
      </c>
      <c r="C20" s="5">
        <v>1942</v>
      </c>
      <c r="D20" s="5">
        <v>4</v>
      </c>
      <c r="E20" s="28">
        <v>0.55744556923</v>
      </c>
      <c r="F20" s="28">
        <v>28.17634004372</v>
      </c>
    </row>
    <row r="21" spans="1:6" ht="12.75">
      <c r="A21" s="30" t="s">
        <v>0</v>
      </c>
      <c r="B21" s="30">
        <v>3</v>
      </c>
      <c r="C21" s="5">
        <v>1942</v>
      </c>
      <c r="D21" s="5">
        <v>5</v>
      </c>
      <c r="E21" s="28">
        <v>0.301977300388</v>
      </c>
      <c r="F21" s="28">
        <v>16.866537711623</v>
      </c>
    </row>
    <row r="22" spans="1:6" ht="12.75">
      <c r="A22" s="30" t="s">
        <v>0</v>
      </c>
      <c r="B22" s="30">
        <v>3</v>
      </c>
      <c r="C22" s="5">
        <v>1942</v>
      </c>
      <c r="D22" s="5">
        <v>6</v>
      </c>
      <c r="E22" s="28">
        <v>0.2066887776</v>
      </c>
      <c r="F22" s="28">
        <v>17.80888236633</v>
      </c>
    </row>
    <row r="23" spans="1:6" ht="12.75">
      <c r="A23" s="30" t="s">
        <v>0</v>
      </c>
      <c r="B23" s="30">
        <v>3</v>
      </c>
      <c r="C23" s="5">
        <v>1942</v>
      </c>
      <c r="D23" s="5">
        <v>7</v>
      </c>
      <c r="E23" s="28">
        <v>0.104258168896</v>
      </c>
      <c r="F23" s="28">
        <v>11.626714047616</v>
      </c>
    </row>
    <row r="24" spans="1:6" ht="12.75">
      <c r="A24" s="30" t="s">
        <v>0</v>
      </c>
      <c r="B24" s="30">
        <v>3</v>
      </c>
      <c r="C24" s="5">
        <v>1942</v>
      </c>
      <c r="D24" s="5">
        <v>8</v>
      </c>
      <c r="E24" s="28">
        <v>0.084590188029</v>
      </c>
      <c r="F24" s="28">
        <v>8.260557572622002</v>
      </c>
    </row>
    <row r="25" spans="1:6" ht="12.75">
      <c r="A25" s="30" t="s">
        <v>0</v>
      </c>
      <c r="B25" s="30">
        <v>3</v>
      </c>
      <c r="C25" s="5">
        <v>1942</v>
      </c>
      <c r="D25" s="5">
        <v>9</v>
      </c>
      <c r="E25" s="28">
        <v>0.129736229808</v>
      </c>
      <c r="F25" s="28">
        <v>10.554967297365</v>
      </c>
    </row>
    <row r="26" spans="1:6" ht="12.75">
      <c r="A26" s="30" t="s">
        <v>0</v>
      </c>
      <c r="B26" s="30">
        <v>3</v>
      </c>
      <c r="C26" s="5">
        <v>1942</v>
      </c>
      <c r="D26" s="5">
        <v>10</v>
      </c>
      <c r="E26" s="28">
        <v>0.297100438176</v>
      </c>
      <c r="F26" s="28">
        <v>22.330452348383997</v>
      </c>
    </row>
    <row r="27" spans="1:6" ht="12.75">
      <c r="A27" s="30" t="s">
        <v>0</v>
      </c>
      <c r="B27" s="30">
        <v>3</v>
      </c>
      <c r="C27" s="5">
        <v>1942</v>
      </c>
      <c r="D27" s="5">
        <v>11</v>
      </c>
      <c r="E27" s="28">
        <v>0.17173865592</v>
      </c>
      <c r="F27" s="28">
        <v>12.900213326520001</v>
      </c>
    </row>
    <row r="28" spans="1:6" ht="12.75">
      <c r="A28" s="30" t="s">
        <v>0</v>
      </c>
      <c r="B28" s="30">
        <v>3</v>
      </c>
      <c r="C28" s="5">
        <v>1942</v>
      </c>
      <c r="D28" s="5">
        <v>12</v>
      </c>
      <c r="E28" s="28">
        <v>0.284803597512</v>
      </c>
      <c r="F28" s="28">
        <v>20.271913434634</v>
      </c>
    </row>
    <row r="29" spans="1:6" ht="12.75">
      <c r="A29" s="30" t="s">
        <v>0</v>
      </c>
      <c r="B29" s="30">
        <v>3</v>
      </c>
      <c r="C29" s="5">
        <v>1943</v>
      </c>
      <c r="D29" s="5">
        <v>1</v>
      </c>
      <c r="E29" s="28">
        <v>0.693759563376</v>
      </c>
      <c r="F29" s="28">
        <v>30.031236222828</v>
      </c>
    </row>
    <row r="30" spans="1:6" ht="12.75">
      <c r="A30" s="30" t="s">
        <v>0</v>
      </c>
      <c r="B30" s="30">
        <v>3</v>
      </c>
      <c r="C30" s="5">
        <v>1943</v>
      </c>
      <c r="D30" s="5">
        <v>2</v>
      </c>
      <c r="E30" s="28">
        <v>0.261168375006</v>
      </c>
      <c r="F30" s="28">
        <v>12.498169800528999</v>
      </c>
    </row>
    <row r="31" spans="1:6" ht="12.75">
      <c r="A31" s="30" t="s">
        <v>0</v>
      </c>
      <c r="B31" s="30">
        <v>3</v>
      </c>
      <c r="C31" s="5">
        <v>1943</v>
      </c>
      <c r="D31" s="5">
        <v>3</v>
      </c>
      <c r="E31" s="28">
        <v>0.180201333702</v>
      </c>
      <c r="F31" s="28">
        <v>13.994170748874</v>
      </c>
    </row>
    <row r="32" spans="1:6" ht="12.75">
      <c r="A32" s="30" t="s">
        <v>0</v>
      </c>
      <c r="B32" s="30">
        <v>3</v>
      </c>
      <c r="C32" s="5">
        <v>1943</v>
      </c>
      <c r="D32" s="5">
        <v>4</v>
      </c>
      <c r="E32" s="28">
        <v>1.074212530806</v>
      </c>
      <c r="F32" s="28">
        <v>23.464955609388</v>
      </c>
    </row>
    <row r="33" spans="1:6" ht="12.75">
      <c r="A33" s="30" t="s">
        <v>0</v>
      </c>
      <c r="B33" s="30">
        <v>3</v>
      </c>
      <c r="C33" s="5">
        <v>1943</v>
      </c>
      <c r="D33" s="5">
        <v>5</v>
      </c>
      <c r="E33" s="28">
        <v>0.268252316564</v>
      </c>
      <c r="F33" s="28">
        <v>12.084006322359</v>
      </c>
    </row>
    <row r="34" spans="1:6" ht="12.75">
      <c r="A34" s="30" t="s">
        <v>0</v>
      </c>
      <c r="B34" s="30">
        <v>3</v>
      </c>
      <c r="C34" s="5">
        <v>1943</v>
      </c>
      <c r="D34" s="5">
        <v>6</v>
      </c>
      <c r="E34" s="28">
        <v>0.104052592986</v>
      </c>
      <c r="F34" s="28">
        <v>8.875927792112998</v>
      </c>
    </row>
    <row r="35" spans="1:6" ht="12.75">
      <c r="A35" s="30" t="s">
        <v>0</v>
      </c>
      <c r="B35" s="30">
        <v>3</v>
      </c>
      <c r="C35" s="5">
        <v>1943</v>
      </c>
      <c r="D35" s="5">
        <v>7</v>
      </c>
      <c r="E35" s="28">
        <v>0.085326392256</v>
      </c>
      <c r="F35" s="28">
        <v>8.415315485424001</v>
      </c>
    </row>
    <row r="36" spans="1:6" ht="12.75">
      <c r="A36" s="30" t="s">
        <v>0</v>
      </c>
      <c r="B36" s="30">
        <v>3</v>
      </c>
      <c r="C36" s="5">
        <v>1943</v>
      </c>
      <c r="D36" s="5">
        <v>8</v>
      </c>
      <c r="E36" s="28">
        <v>0.05389014144</v>
      </c>
      <c r="F36" s="28">
        <v>4.76145526182</v>
      </c>
    </row>
    <row r="37" spans="1:6" ht="12.75">
      <c r="A37" s="30" t="s">
        <v>0</v>
      </c>
      <c r="B37" s="30">
        <v>3</v>
      </c>
      <c r="C37" s="5">
        <v>1943</v>
      </c>
      <c r="D37" s="5">
        <v>9</v>
      </c>
      <c r="E37" s="28">
        <v>0.050038936766</v>
      </c>
      <c r="F37" s="28">
        <v>4.375627290398</v>
      </c>
    </row>
    <row r="38" spans="1:6" ht="12.75">
      <c r="A38" s="30" t="s">
        <v>0</v>
      </c>
      <c r="B38" s="30">
        <v>3</v>
      </c>
      <c r="C38" s="5">
        <v>1943</v>
      </c>
      <c r="D38" s="5">
        <v>10</v>
      </c>
      <c r="E38" s="28">
        <v>0.0879533235</v>
      </c>
      <c r="F38" s="28">
        <v>7.2832105719</v>
      </c>
    </row>
    <row r="39" spans="1:6" ht="12.75">
      <c r="A39" s="30" t="s">
        <v>0</v>
      </c>
      <c r="B39" s="30">
        <v>3</v>
      </c>
      <c r="C39" s="5">
        <v>1943</v>
      </c>
      <c r="D39" s="5">
        <v>11</v>
      </c>
      <c r="E39" s="28">
        <v>0.117235908279</v>
      </c>
      <c r="F39" s="28">
        <v>9.317706054453</v>
      </c>
    </row>
    <row r="40" spans="1:6" ht="12.75">
      <c r="A40" s="30" t="s">
        <v>0</v>
      </c>
      <c r="B40" s="30">
        <v>3</v>
      </c>
      <c r="C40" s="5">
        <v>1943</v>
      </c>
      <c r="D40" s="5">
        <v>12</v>
      </c>
      <c r="E40" s="28">
        <v>0.099584673125</v>
      </c>
      <c r="F40" s="28">
        <v>7.090429435625</v>
      </c>
    </row>
    <row r="41" spans="1:6" ht="12.75">
      <c r="A41" s="30" t="s">
        <v>0</v>
      </c>
      <c r="B41" s="30">
        <v>3</v>
      </c>
      <c r="C41" s="5">
        <v>1944</v>
      </c>
      <c r="D41" s="5">
        <v>1</v>
      </c>
      <c r="E41" s="28">
        <v>0.095298568288</v>
      </c>
      <c r="F41" s="28">
        <v>7.299871097981</v>
      </c>
    </row>
    <row r="42" spans="1:6" ht="12.75">
      <c r="A42" s="30" t="s">
        <v>0</v>
      </c>
      <c r="B42" s="30">
        <v>3</v>
      </c>
      <c r="C42" s="5">
        <v>1944</v>
      </c>
      <c r="D42" s="5">
        <v>2</v>
      </c>
      <c r="E42" s="28">
        <v>0.048125944185</v>
      </c>
      <c r="F42" s="28">
        <v>4.41039977787</v>
      </c>
    </row>
    <row r="43" spans="1:6" ht="12.75">
      <c r="A43" s="30" t="s">
        <v>0</v>
      </c>
      <c r="B43" s="30">
        <v>3</v>
      </c>
      <c r="C43" s="5">
        <v>1944</v>
      </c>
      <c r="D43" s="5">
        <v>3</v>
      </c>
      <c r="E43" s="28">
        <v>0.10415891019</v>
      </c>
      <c r="F43" s="28">
        <v>8.19383365343</v>
      </c>
    </row>
    <row r="44" spans="1:6" ht="12.75">
      <c r="A44" s="30" t="s">
        <v>0</v>
      </c>
      <c r="B44" s="30">
        <v>3</v>
      </c>
      <c r="C44" s="5">
        <v>1944</v>
      </c>
      <c r="D44" s="5">
        <v>4</v>
      </c>
      <c r="E44" s="28">
        <v>0.258600493155</v>
      </c>
      <c r="F44" s="28">
        <v>16.667978652015</v>
      </c>
    </row>
    <row r="45" spans="1:6" ht="12.75">
      <c r="A45" s="30" t="s">
        <v>0</v>
      </c>
      <c r="B45" s="30">
        <v>3</v>
      </c>
      <c r="C45" s="5">
        <v>1944</v>
      </c>
      <c r="D45" s="5">
        <v>5</v>
      </c>
      <c r="E45" s="28">
        <v>0.183378004872</v>
      </c>
      <c r="F45" s="28">
        <v>12.09216336104</v>
      </c>
    </row>
    <row r="46" spans="1:6" ht="12.75">
      <c r="A46" s="30" t="s">
        <v>0</v>
      </c>
      <c r="B46" s="30">
        <v>3</v>
      </c>
      <c r="C46" s="5">
        <v>1944</v>
      </c>
      <c r="D46" s="5">
        <v>6</v>
      </c>
      <c r="E46" s="28">
        <v>0.14836833946</v>
      </c>
      <c r="F46" s="28">
        <v>8.608896340139</v>
      </c>
    </row>
    <row r="47" spans="1:6" ht="12.75">
      <c r="A47" s="30" t="s">
        <v>0</v>
      </c>
      <c r="B47" s="30">
        <v>3</v>
      </c>
      <c r="C47" s="5">
        <v>1944</v>
      </c>
      <c r="D47" s="5">
        <v>7</v>
      </c>
      <c r="E47" s="28">
        <v>0.086982366624</v>
      </c>
      <c r="F47" s="28">
        <v>6.565668492396001</v>
      </c>
    </row>
    <row r="48" spans="1:6" ht="12.75">
      <c r="A48" s="30" t="s">
        <v>0</v>
      </c>
      <c r="B48" s="30">
        <v>3</v>
      </c>
      <c r="C48" s="5">
        <v>1944</v>
      </c>
      <c r="D48" s="5">
        <v>8</v>
      </c>
      <c r="E48" s="28">
        <v>0.059957235772</v>
      </c>
      <c r="F48" s="28">
        <v>4.6516826078080005</v>
      </c>
    </row>
    <row r="49" spans="1:6" ht="12.75">
      <c r="A49" s="30" t="s">
        <v>0</v>
      </c>
      <c r="B49" s="30">
        <v>3</v>
      </c>
      <c r="C49" s="5">
        <v>1944</v>
      </c>
      <c r="D49" s="5">
        <v>9</v>
      </c>
      <c r="E49" s="28">
        <v>0.109152814292</v>
      </c>
      <c r="F49" s="28">
        <v>9.587254963304</v>
      </c>
    </row>
    <row r="50" spans="1:6" ht="12.75">
      <c r="A50" s="30" t="s">
        <v>0</v>
      </c>
      <c r="B50" s="30">
        <v>3</v>
      </c>
      <c r="C50" s="5">
        <v>1944</v>
      </c>
      <c r="D50" s="5">
        <v>10</v>
      </c>
      <c r="E50" s="28">
        <v>0.120794745206</v>
      </c>
      <c r="F50" s="28">
        <v>10.1709169557</v>
      </c>
    </row>
    <row r="51" spans="1:6" ht="12.75">
      <c r="A51" s="30" t="s">
        <v>0</v>
      </c>
      <c r="B51" s="30">
        <v>3</v>
      </c>
      <c r="C51" s="5">
        <v>1944</v>
      </c>
      <c r="D51" s="5">
        <v>11</v>
      </c>
      <c r="E51" s="28">
        <v>0.108309566504</v>
      </c>
      <c r="F51" s="28">
        <v>10.282188077968</v>
      </c>
    </row>
    <row r="52" spans="1:6" ht="12.75">
      <c r="A52" s="30" t="s">
        <v>0</v>
      </c>
      <c r="B52" s="30">
        <v>3</v>
      </c>
      <c r="C52" s="5">
        <v>1944</v>
      </c>
      <c r="D52" s="5">
        <v>12</v>
      </c>
      <c r="E52" s="28">
        <v>0.207832838598</v>
      </c>
      <c r="F52" s="28">
        <v>15.379627077296998</v>
      </c>
    </row>
    <row r="53" spans="1:6" ht="12.75">
      <c r="A53" s="30" t="s">
        <v>0</v>
      </c>
      <c r="B53" s="30">
        <v>3</v>
      </c>
      <c r="C53" s="5">
        <v>1945</v>
      </c>
      <c r="D53" s="5">
        <v>1</v>
      </c>
      <c r="E53" s="28">
        <v>0.045009330288</v>
      </c>
      <c r="F53" s="28">
        <v>3.125897774064</v>
      </c>
    </row>
    <row r="54" spans="1:6" ht="12.75">
      <c r="A54" s="30" t="s">
        <v>0</v>
      </c>
      <c r="B54" s="30">
        <v>3</v>
      </c>
      <c r="C54" s="5">
        <v>1945</v>
      </c>
      <c r="D54" s="5">
        <v>2</v>
      </c>
      <c r="E54" s="28">
        <v>0.158119533522</v>
      </c>
      <c r="F54" s="28">
        <v>11.366003413205998</v>
      </c>
    </row>
    <row r="55" spans="1:6" ht="12.75">
      <c r="A55" s="30" t="s">
        <v>0</v>
      </c>
      <c r="B55" s="30">
        <v>3</v>
      </c>
      <c r="C55" s="5">
        <v>1945</v>
      </c>
      <c r="D55" s="5">
        <v>3</v>
      </c>
      <c r="E55" s="28">
        <v>0.132741772119</v>
      </c>
      <c r="F55" s="28">
        <v>8.649175531176</v>
      </c>
    </row>
    <row r="56" spans="1:6" ht="12.75">
      <c r="A56" s="30" t="s">
        <v>0</v>
      </c>
      <c r="B56" s="30">
        <v>3</v>
      </c>
      <c r="C56" s="5">
        <v>1945</v>
      </c>
      <c r="D56" s="5">
        <v>4</v>
      </c>
      <c r="E56" s="28">
        <v>0.110878881239</v>
      </c>
      <c r="F56" s="28">
        <v>7.578897278421</v>
      </c>
    </row>
    <row r="57" spans="1:6" ht="12.75">
      <c r="A57" s="30" t="s">
        <v>0</v>
      </c>
      <c r="B57" s="30">
        <v>3</v>
      </c>
      <c r="C57" s="5">
        <v>1945</v>
      </c>
      <c r="D57" s="5">
        <v>5</v>
      </c>
      <c r="E57" s="28">
        <v>0.07579448232</v>
      </c>
      <c r="F57" s="28">
        <v>5.38140712612</v>
      </c>
    </row>
    <row r="58" spans="1:6" ht="12.75">
      <c r="A58" s="30" t="s">
        <v>0</v>
      </c>
      <c r="B58" s="30">
        <v>3</v>
      </c>
      <c r="C58" s="5">
        <v>1945</v>
      </c>
      <c r="D58" s="5">
        <v>6</v>
      </c>
      <c r="E58" s="28">
        <v>0.068238537192</v>
      </c>
      <c r="F58" s="28">
        <v>4.319098214634</v>
      </c>
    </row>
    <row r="59" spans="1:6" ht="12.75">
      <c r="A59" s="30" t="s">
        <v>0</v>
      </c>
      <c r="B59" s="30">
        <v>3</v>
      </c>
      <c r="C59" s="5">
        <v>1945</v>
      </c>
      <c r="D59" s="5">
        <v>7</v>
      </c>
      <c r="E59" s="28">
        <v>0.047963587969</v>
      </c>
      <c r="F59" s="28">
        <v>2.715271895963</v>
      </c>
    </row>
    <row r="60" spans="1:6" ht="12.75">
      <c r="A60" s="30" t="s">
        <v>0</v>
      </c>
      <c r="B60" s="30">
        <v>3</v>
      </c>
      <c r="C60" s="5">
        <v>1945</v>
      </c>
      <c r="D60" s="5">
        <v>8</v>
      </c>
      <c r="E60" s="28">
        <v>0.045180108096</v>
      </c>
      <c r="F60" s="28">
        <v>2.597856449056</v>
      </c>
    </row>
    <row r="61" spans="1:6" ht="12.75">
      <c r="A61" s="30" t="s">
        <v>0</v>
      </c>
      <c r="B61" s="30">
        <v>3</v>
      </c>
      <c r="C61" s="5">
        <v>1945</v>
      </c>
      <c r="D61" s="5">
        <v>9</v>
      </c>
      <c r="E61" s="28">
        <v>0.030836638784</v>
      </c>
      <c r="F61" s="28">
        <v>1.890523131456</v>
      </c>
    </row>
    <row r="62" spans="1:6" ht="12.75">
      <c r="A62" s="30" t="s">
        <v>0</v>
      </c>
      <c r="B62" s="30">
        <v>3</v>
      </c>
      <c r="C62" s="5">
        <v>1945</v>
      </c>
      <c r="D62" s="5">
        <v>10</v>
      </c>
      <c r="E62" s="28">
        <v>0.03809445762</v>
      </c>
      <c r="F62" s="28">
        <v>2.81898986388</v>
      </c>
    </row>
    <row r="63" spans="1:6" ht="12.75">
      <c r="A63" s="30" t="s">
        <v>0</v>
      </c>
      <c r="B63" s="30">
        <v>3</v>
      </c>
      <c r="C63" s="5">
        <v>1945</v>
      </c>
      <c r="D63" s="5">
        <v>11</v>
      </c>
      <c r="E63" s="28">
        <v>0.06345981281</v>
      </c>
      <c r="F63" s="28">
        <v>5.21560380688</v>
      </c>
    </row>
    <row r="64" spans="1:6" ht="12.75">
      <c r="A64" s="30" t="s">
        <v>0</v>
      </c>
      <c r="B64" s="30">
        <v>3</v>
      </c>
      <c r="C64" s="5">
        <v>1945</v>
      </c>
      <c r="D64" s="5">
        <v>12</v>
      </c>
      <c r="E64" s="28">
        <v>0.849353520483</v>
      </c>
      <c r="F64" s="28">
        <v>23.954734028823</v>
      </c>
    </row>
    <row r="65" spans="1:6" ht="12.75">
      <c r="A65" s="30" t="s">
        <v>0</v>
      </c>
      <c r="B65" s="30">
        <v>3</v>
      </c>
      <c r="C65" s="5">
        <v>1946</v>
      </c>
      <c r="D65" s="5">
        <v>1</v>
      </c>
      <c r="E65" s="28">
        <v>0.21913357144</v>
      </c>
      <c r="F65" s="28">
        <v>6.637181264176</v>
      </c>
    </row>
    <row r="66" spans="1:6" ht="12.75">
      <c r="A66" s="30" t="s">
        <v>0</v>
      </c>
      <c r="B66" s="30">
        <v>3</v>
      </c>
      <c r="C66" s="5">
        <v>1946</v>
      </c>
      <c r="D66" s="5">
        <v>2</v>
      </c>
      <c r="E66" s="28">
        <v>0.138446589425</v>
      </c>
      <c r="F66" s="28">
        <v>8.196667320485</v>
      </c>
    </row>
    <row r="67" spans="1:6" ht="12.75">
      <c r="A67" s="30" t="s">
        <v>0</v>
      </c>
      <c r="B67" s="30">
        <v>3</v>
      </c>
      <c r="C67" s="5">
        <v>1946</v>
      </c>
      <c r="D67" s="5">
        <v>3</v>
      </c>
      <c r="E67" s="28">
        <v>0.15519931992</v>
      </c>
      <c r="F67" s="28">
        <v>12.459400375859998</v>
      </c>
    </row>
    <row r="68" spans="1:6" ht="12.75">
      <c r="A68" s="30" t="s">
        <v>0</v>
      </c>
      <c r="B68" s="30">
        <v>3</v>
      </c>
      <c r="C68" s="5">
        <v>1946</v>
      </c>
      <c r="D68" s="5">
        <v>4</v>
      </c>
      <c r="E68" s="28">
        <v>0.523215461085</v>
      </c>
      <c r="F68" s="28">
        <v>23.72317489852</v>
      </c>
    </row>
    <row r="69" spans="1:6" ht="12.75">
      <c r="A69" s="30" t="s">
        <v>0</v>
      </c>
      <c r="B69" s="30">
        <v>3</v>
      </c>
      <c r="C69" s="5">
        <v>1946</v>
      </c>
      <c r="D69" s="5">
        <v>5</v>
      </c>
      <c r="E69" s="28">
        <v>1.057410478406</v>
      </c>
      <c r="F69" s="28">
        <v>29.544968462888</v>
      </c>
    </row>
    <row r="70" spans="1:6" ht="12.75">
      <c r="A70" s="30" t="s">
        <v>0</v>
      </c>
      <c r="B70" s="30">
        <v>3</v>
      </c>
      <c r="C70" s="5">
        <v>1946</v>
      </c>
      <c r="D70" s="5">
        <v>6</v>
      </c>
      <c r="E70" s="28">
        <v>0.391688366499</v>
      </c>
      <c r="F70" s="28">
        <v>13.839656432668</v>
      </c>
    </row>
    <row r="71" spans="1:6" ht="12.75">
      <c r="A71" s="30" t="s">
        <v>0</v>
      </c>
      <c r="B71" s="30">
        <v>3</v>
      </c>
      <c r="C71" s="5">
        <v>1946</v>
      </c>
      <c r="D71" s="5">
        <v>7</v>
      </c>
      <c r="E71" s="28">
        <v>0.1544733291</v>
      </c>
      <c r="F71" s="28">
        <v>11.2705526369</v>
      </c>
    </row>
    <row r="72" spans="1:6" ht="12.75">
      <c r="A72" s="30" t="s">
        <v>0</v>
      </c>
      <c r="B72" s="30">
        <v>3</v>
      </c>
      <c r="C72" s="5">
        <v>1946</v>
      </c>
      <c r="D72" s="5">
        <v>8</v>
      </c>
      <c r="E72" s="28">
        <v>0.067514827094</v>
      </c>
      <c r="F72" s="28">
        <v>8.137690329846</v>
      </c>
    </row>
    <row r="73" spans="1:6" ht="12.75">
      <c r="A73" s="30" t="s">
        <v>0</v>
      </c>
      <c r="B73" s="30">
        <v>3</v>
      </c>
      <c r="C73" s="5">
        <v>1946</v>
      </c>
      <c r="D73" s="5">
        <v>9</v>
      </c>
      <c r="E73" s="28">
        <v>0.033543220634</v>
      </c>
      <c r="F73" s="28">
        <v>5.863354889238</v>
      </c>
    </row>
    <row r="74" spans="1:6" ht="12.75">
      <c r="A74" s="30" t="s">
        <v>0</v>
      </c>
      <c r="B74" s="30">
        <v>3</v>
      </c>
      <c r="C74" s="5">
        <v>1946</v>
      </c>
      <c r="D74" s="5">
        <v>10</v>
      </c>
      <c r="E74" s="28">
        <v>0.027176177816</v>
      </c>
      <c r="F74" s="28">
        <v>6.12913311585</v>
      </c>
    </row>
    <row r="75" spans="1:6" ht="12.75">
      <c r="A75" s="30" t="s">
        <v>0</v>
      </c>
      <c r="B75" s="30">
        <v>3</v>
      </c>
      <c r="C75" s="5">
        <v>1946</v>
      </c>
      <c r="D75" s="5">
        <v>11</v>
      </c>
      <c r="E75" s="28">
        <v>0.047655125565</v>
      </c>
      <c r="F75" s="28">
        <v>9.868278341586</v>
      </c>
    </row>
    <row r="76" spans="1:6" ht="12.75">
      <c r="A76" s="30" t="s">
        <v>0</v>
      </c>
      <c r="B76" s="30">
        <v>3</v>
      </c>
      <c r="C76" s="5">
        <v>1946</v>
      </c>
      <c r="D76" s="5">
        <v>12</v>
      </c>
      <c r="E76" s="28">
        <v>0.05286630322</v>
      </c>
      <c r="F76" s="28">
        <v>5.74983873962</v>
      </c>
    </row>
    <row r="77" spans="1:6" ht="12.75">
      <c r="A77" s="30" t="s">
        <v>0</v>
      </c>
      <c r="B77" s="30">
        <v>3</v>
      </c>
      <c r="C77" s="5">
        <v>1947</v>
      </c>
      <c r="D77" s="5">
        <v>1</v>
      </c>
      <c r="E77" s="28">
        <v>0.062067141106</v>
      </c>
      <c r="F77" s="28">
        <v>4.726298138962</v>
      </c>
    </row>
    <row r="78" spans="1:6" ht="12.75">
      <c r="A78" s="30" t="s">
        <v>0</v>
      </c>
      <c r="B78" s="30">
        <v>3</v>
      </c>
      <c r="C78" s="5">
        <v>1947</v>
      </c>
      <c r="D78" s="5">
        <v>2</v>
      </c>
      <c r="E78" s="28">
        <v>1.314136189939</v>
      </c>
      <c r="F78" s="28">
        <v>15.306046616417</v>
      </c>
    </row>
    <row r="79" spans="1:6" ht="12.75">
      <c r="A79" s="30" t="s">
        <v>0</v>
      </c>
      <c r="B79" s="30">
        <v>3</v>
      </c>
      <c r="C79" s="5">
        <v>1947</v>
      </c>
      <c r="D79" s="5">
        <v>3</v>
      </c>
      <c r="E79" s="28">
        <v>1.69388174043</v>
      </c>
      <c r="F79" s="28">
        <v>30.68310450029</v>
      </c>
    </row>
    <row r="80" spans="1:6" ht="12.75">
      <c r="A80" s="30" t="s">
        <v>0</v>
      </c>
      <c r="B80" s="30">
        <v>3</v>
      </c>
      <c r="C80" s="5">
        <v>1947</v>
      </c>
      <c r="D80" s="5">
        <v>4</v>
      </c>
      <c r="E80" s="28">
        <v>0.661314075565</v>
      </c>
      <c r="F80" s="28">
        <v>17.21940673943</v>
      </c>
    </row>
    <row r="81" spans="1:6" ht="12.75">
      <c r="A81" s="30" t="s">
        <v>0</v>
      </c>
      <c r="B81" s="30">
        <v>3</v>
      </c>
      <c r="C81" s="5">
        <v>1947</v>
      </c>
      <c r="D81" s="5">
        <v>5</v>
      </c>
      <c r="E81" s="28">
        <v>0.529992123717</v>
      </c>
      <c r="F81" s="28">
        <v>16.236032983386</v>
      </c>
    </row>
    <row r="82" spans="1:6" ht="12.75">
      <c r="A82" s="30" t="s">
        <v>0</v>
      </c>
      <c r="B82" s="30">
        <v>3</v>
      </c>
      <c r="C82" s="5">
        <v>1947</v>
      </c>
      <c r="D82" s="5">
        <v>6</v>
      </c>
      <c r="E82" s="28">
        <v>0.2351881788</v>
      </c>
      <c r="F82" s="28">
        <v>9.8420514273</v>
      </c>
    </row>
    <row r="83" spans="1:6" ht="12.75">
      <c r="A83" s="30" t="s">
        <v>0</v>
      </c>
      <c r="B83" s="30">
        <v>3</v>
      </c>
      <c r="C83" s="5">
        <v>1947</v>
      </c>
      <c r="D83" s="5">
        <v>7</v>
      </c>
      <c r="E83" s="28">
        <v>0.09520187646</v>
      </c>
      <c r="F83" s="28">
        <v>7.6614835653</v>
      </c>
    </row>
    <row r="84" spans="1:6" ht="12.75">
      <c r="A84" s="30" t="s">
        <v>0</v>
      </c>
      <c r="B84" s="30">
        <v>3</v>
      </c>
      <c r="C84" s="5">
        <v>1947</v>
      </c>
      <c r="D84" s="5">
        <v>8</v>
      </c>
      <c r="E84" s="28">
        <v>0.060428484963</v>
      </c>
      <c r="F84" s="28">
        <v>6.006002136156</v>
      </c>
    </row>
    <row r="85" spans="1:6" ht="12.75">
      <c r="A85" s="30" t="s">
        <v>0</v>
      </c>
      <c r="B85" s="30">
        <v>3</v>
      </c>
      <c r="C85" s="5">
        <v>1947</v>
      </c>
      <c r="D85" s="5">
        <v>9</v>
      </c>
      <c r="E85" s="28">
        <v>0.075619557789</v>
      </c>
      <c r="F85" s="28">
        <v>7.499682190126</v>
      </c>
    </row>
    <row r="86" spans="1:6" ht="12.75">
      <c r="A86" s="30" t="s">
        <v>0</v>
      </c>
      <c r="B86" s="30">
        <v>3</v>
      </c>
      <c r="C86" s="5">
        <v>1947</v>
      </c>
      <c r="D86" s="5">
        <v>10</v>
      </c>
      <c r="E86" s="28">
        <v>0.038539562464</v>
      </c>
      <c r="F86" s="28">
        <v>4.890853186921</v>
      </c>
    </row>
    <row r="87" spans="1:6" ht="12.75">
      <c r="A87" s="30" t="s">
        <v>0</v>
      </c>
      <c r="B87" s="30">
        <v>3</v>
      </c>
      <c r="C87" s="5">
        <v>1947</v>
      </c>
      <c r="D87" s="5">
        <v>11</v>
      </c>
      <c r="E87" s="28">
        <v>0.0426087025</v>
      </c>
      <c r="F87" s="28">
        <v>6.531304363219999</v>
      </c>
    </row>
    <row r="88" spans="1:6" ht="12.75">
      <c r="A88" s="30" t="s">
        <v>0</v>
      </c>
      <c r="B88" s="30">
        <v>3</v>
      </c>
      <c r="C88" s="5">
        <v>1947</v>
      </c>
      <c r="D88" s="5">
        <v>12</v>
      </c>
      <c r="E88" s="28">
        <v>0.112578814198</v>
      </c>
      <c r="F88" s="28">
        <v>9.618147822254</v>
      </c>
    </row>
    <row r="89" spans="1:6" ht="12.75">
      <c r="A89" s="30" t="s">
        <v>0</v>
      </c>
      <c r="B89" s="30">
        <v>3</v>
      </c>
      <c r="C89" s="5">
        <v>1948</v>
      </c>
      <c r="D89" s="5">
        <v>1</v>
      </c>
      <c r="E89" s="28">
        <v>0.785414261244</v>
      </c>
      <c r="F89" s="28">
        <v>14.336392380546002</v>
      </c>
    </row>
    <row r="90" spans="1:6" ht="12.75">
      <c r="A90" s="30" t="s">
        <v>0</v>
      </c>
      <c r="B90" s="30">
        <v>3</v>
      </c>
      <c r="C90" s="5">
        <v>1948</v>
      </c>
      <c r="D90" s="5">
        <v>2</v>
      </c>
      <c r="E90" s="28">
        <v>0.311216684121</v>
      </c>
      <c r="F90" s="28">
        <v>6.678403603207</v>
      </c>
    </row>
    <row r="91" spans="1:6" ht="12.75">
      <c r="A91" s="30" t="s">
        <v>0</v>
      </c>
      <c r="B91" s="30">
        <v>3</v>
      </c>
      <c r="C91" s="5">
        <v>1948</v>
      </c>
      <c r="D91" s="5">
        <v>3</v>
      </c>
      <c r="E91" s="28">
        <v>0.204459714564</v>
      </c>
      <c r="F91" s="28">
        <v>7.066967377596001</v>
      </c>
    </row>
    <row r="92" spans="1:6" ht="12.75">
      <c r="A92" s="30" t="s">
        <v>0</v>
      </c>
      <c r="B92" s="30">
        <v>3</v>
      </c>
      <c r="C92" s="5">
        <v>1948</v>
      </c>
      <c r="D92" s="5">
        <v>4</v>
      </c>
      <c r="E92" s="28">
        <v>0.164861828325</v>
      </c>
      <c r="F92" s="28">
        <v>6.674061322404</v>
      </c>
    </row>
    <row r="93" spans="1:6" ht="12.75">
      <c r="A93" s="30" t="s">
        <v>0</v>
      </c>
      <c r="B93" s="30">
        <v>3</v>
      </c>
      <c r="C93" s="5">
        <v>1948</v>
      </c>
      <c r="D93" s="5">
        <v>5</v>
      </c>
      <c r="E93" s="28">
        <v>0.224724684044</v>
      </c>
      <c r="F93" s="28">
        <v>6.6157800079</v>
      </c>
    </row>
    <row r="94" spans="1:6" ht="12.75">
      <c r="A94" s="30" t="s">
        <v>0</v>
      </c>
      <c r="B94" s="30">
        <v>3</v>
      </c>
      <c r="C94" s="5">
        <v>1948</v>
      </c>
      <c r="D94" s="5">
        <v>6</v>
      </c>
      <c r="E94" s="28">
        <v>0.09568511933</v>
      </c>
      <c r="F94" s="28">
        <v>4.171651389898999</v>
      </c>
    </row>
    <row r="95" spans="1:6" ht="12.75">
      <c r="A95" s="30" t="s">
        <v>0</v>
      </c>
      <c r="B95" s="30">
        <v>3</v>
      </c>
      <c r="C95" s="5">
        <v>1948</v>
      </c>
      <c r="D95" s="5">
        <v>7</v>
      </c>
      <c r="E95" s="28">
        <v>0.046849598692</v>
      </c>
      <c r="F95" s="28">
        <v>3.73365257746</v>
      </c>
    </row>
    <row r="96" spans="1:6" ht="12.75">
      <c r="A96" s="30" t="s">
        <v>0</v>
      </c>
      <c r="B96" s="30">
        <v>3</v>
      </c>
      <c r="C96" s="5">
        <v>1948</v>
      </c>
      <c r="D96" s="5">
        <v>8</v>
      </c>
      <c r="E96" s="28">
        <v>0.024079655109</v>
      </c>
      <c r="F96" s="28">
        <v>2.3447563947</v>
      </c>
    </row>
    <row r="97" spans="1:6" ht="12.75">
      <c r="A97" s="30" t="s">
        <v>0</v>
      </c>
      <c r="B97" s="30">
        <v>3</v>
      </c>
      <c r="C97" s="5">
        <v>1948</v>
      </c>
      <c r="D97" s="5">
        <v>9</v>
      </c>
      <c r="E97" s="28">
        <v>0.014109380262</v>
      </c>
      <c r="F97" s="28">
        <v>1.5877204337700002</v>
      </c>
    </row>
    <row r="98" spans="1:6" ht="12.75">
      <c r="A98" s="30" t="s">
        <v>0</v>
      </c>
      <c r="B98" s="30">
        <v>3</v>
      </c>
      <c r="C98" s="5">
        <v>1948</v>
      </c>
      <c r="D98" s="5">
        <v>10</v>
      </c>
      <c r="E98" s="28">
        <v>0.022915432975</v>
      </c>
      <c r="F98" s="28">
        <v>2.617270027422</v>
      </c>
    </row>
    <row r="99" spans="1:6" ht="12.75">
      <c r="A99" s="30" t="s">
        <v>0</v>
      </c>
      <c r="B99" s="30">
        <v>3</v>
      </c>
      <c r="C99" s="5">
        <v>1948</v>
      </c>
      <c r="D99" s="5">
        <v>11</v>
      </c>
      <c r="E99" s="28">
        <v>0.013547047656</v>
      </c>
      <c r="F99" s="28">
        <v>1.512753566232</v>
      </c>
    </row>
    <row r="100" spans="1:6" ht="12.75">
      <c r="A100" s="30" t="s">
        <v>0</v>
      </c>
      <c r="B100" s="30">
        <v>3</v>
      </c>
      <c r="C100" s="5">
        <v>1948</v>
      </c>
      <c r="D100" s="5">
        <v>12</v>
      </c>
      <c r="E100" s="28">
        <v>0.059412229272</v>
      </c>
      <c r="F100" s="28">
        <v>5.28344386416</v>
      </c>
    </row>
    <row r="101" spans="1:6" ht="12.75">
      <c r="A101" s="30" t="s">
        <v>0</v>
      </c>
      <c r="B101" s="30">
        <v>3</v>
      </c>
      <c r="C101" s="5">
        <v>1949</v>
      </c>
      <c r="D101" s="5">
        <v>1</v>
      </c>
      <c r="E101" s="28">
        <v>0.021433912129</v>
      </c>
      <c r="F101" s="28">
        <v>1.599505669549</v>
      </c>
    </row>
    <row r="102" spans="1:6" ht="12.75">
      <c r="A102" s="30" t="s">
        <v>0</v>
      </c>
      <c r="B102" s="30">
        <v>3</v>
      </c>
      <c r="C102" s="5">
        <v>1949</v>
      </c>
      <c r="D102" s="5">
        <v>2</v>
      </c>
      <c r="E102" s="28">
        <v>0.018141868866</v>
      </c>
      <c r="F102" s="28">
        <v>1.26993088296</v>
      </c>
    </row>
    <row r="103" spans="1:6" ht="12.75">
      <c r="A103" s="30" t="s">
        <v>0</v>
      </c>
      <c r="B103" s="30">
        <v>3</v>
      </c>
      <c r="C103" s="5">
        <v>1949</v>
      </c>
      <c r="D103" s="5">
        <v>3</v>
      </c>
      <c r="E103" s="28">
        <v>0.02837124752</v>
      </c>
      <c r="F103" s="28">
        <v>1.719838098</v>
      </c>
    </row>
    <row r="104" spans="1:6" ht="12.75">
      <c r="A104" s="30" t="s">
        <v>0</v>
      </c>
      <c r="B104" s="30">
        <v>3</v>
      </c>
      <c r="C104" s="5">
        <v>1949</v>
      </c>
      <c r="D104" s="5">
        <v>4</v>
      </c>
      <c r="E104" s="28">
        <v>0.02700408035</v>
      </c>
      <c r="F104" s="28">
        <v>1.773741526124</v>
      </c>
    </row>
    <row r="105" spans="1:6" ht="12.75">
      <c r="A105" s="30" t="s">
        <v>0</v>
      </c>
      <c r="B105" s="30">
        <v>3</v>
      </c>
      <c r="C105" s="5">
        <v>1949</v>
      </c>
      <c r="D105" s="5">
        <v>5</v>
      </c>
      <c r="E105" s="28">
        <v>0.039698461651</v>
      </c>
      <c r="F105" s="28">
        <v>1.873271352243</v>
      </c>
    </row>
    <row r="106" spans="1:6" ht="12.75">
      <c r="A106" s="30" t="s">
        <v>0</v>
      </c>
      <c r="B106" s="30">
        <v>3</v>
      </c>
      <c r="C106" s="5">
        <v>1949</v>
      </c>
      <c r="D106" s="5">
        <v>6</v>
      </c>
      <c r="E106" s="28">
        <v>0.031663139648</v>
      </c>
      <c r="F106" s="28">
        <v>1.305495679904</v>
      </c>
    </row>
    <row r="107" spans="1:6" ht="12.75">
      <c r="A107" s="30" t="s">
        <v>0</v>
      </c>
      <c r="B107" s="30">
        <v>3</v>
      </c>
      <c r="C107" s="5">
        <v>1949</v>
      </c>
      <c r="D107" s="5">
        <v>7</v>
      </c>
      <c r="E107" s="28">
        <v>0.020842568904</v>
      </c>
      <c r="F107" s="28">
        <v>0.9849794567100001</v>
      </c>
    </row>
    <row r="108" spans="1:6" ht="12.75">
      <c r="A108" s="30" t="s">
        <v>0</v>
      </c>
      <c r="B108" s="30">
        <v>3</v>
      </c>
      <c r="C108" s="5">
        <v>1949</v>
      </c>
      <c r="D108" s="5">
        <v>8</v>
      </c>
      <c r="E108" s="28">
        <v>0.013060924322</v>
      </c>
      <c r="F108" s="28">
        <v>0.730275946643</v>
      </c>
    </row>
    <row r="109" spans="1:6" ht="12.75">
      <c r="A109" s="30" t="s">
        <v>0</v>
      </c>
      <c r="B109" s="30">
        <v>3</v>
      </c>
      <c r="C109" s="5">
        <v>1949</v>
      </c>
      <c r="D109" s="5">
        <v>9</v>
      </c>
      <c r="E109" s="28">
        <v>0.091356589152</v>
      </c>
      <c r="F109" s="28">
        <v>2.706438694752</v>
      </c>
    </row>
    <row r="110" spans="1:6" ht="12.75">
      <c r="A110" s="30" t="s">
        <v>0</v>
      </c>
      <c r="B110" s="30">
        <v>3</v>
      </c>
      <c r="C110" s="5">
        <v>1949</v>
      </c>
      <c r="D110" s="5">
        <v>10</v>
      </c>
      <c r="E110" s="28">
        <v>0.048107027085</v>
      </c>
      <c r="F110" s="28">
        <v>1.500226652184</v>
      </c>
    </row>
    <row r="111" spans="1:6" ht="12.75">
      <c r="A111" s="30" t="s">
        <v>0</v>
      </c>
      <c r="B111" s="30">
        <v>3</v>
      </c>
      <c r="C111" s="5">
        <v>1949</v>
      </c>
      <c r="D111" s="5">
        <v>11</v>
      </c>
      <c r="E111" s="28">
        <v>0.121860037156</v>
      </c>
      <c r="F111" s="28">
        <v>5.483701133625</v>
      </c>
    </row>
    <row r="112" spans="1:6" ht="12.75">
      <c r="A112" s="30" t="s">
        <v>0</v>
      </c>
      <c r="B112" s="30">
        <v>3</v>
      </c>
      <c r="C112" s="5">
        <v>1949</v>
      </c>
      <c r="D112" s="5">
        <v>12</v>
      </c>
      <c r="E112" s="28">
        <v>0.059204159217</v>
      </c>
      <c r="F112" s="28">
        <v>2.4493609796229996</v>
      </c>
    </row>
    <row r="113" spans="1:6" ht="12.75">
      <c r="A113" s="30" t="s">
        <v>0</v>
      </c>
      <c r="B113" s="30">
        <v>3</v>
      </c>
      <c r="C113" s="5">
        <v>1950</v>
      </c>
      <c r="D113" s="5">
        <v>1</v>
      </c>
      <c r="E113" s="28">
        <v>0.022783762653</v>
      </c>
      <c r="F113" s="28">
        <v>1.1980462091010002</v>
      </c>
    </row>
    <row r="114" spans="1:6" ht="12.75">
      <c r="A114" s="30" t="s">
        <v>0</v>
      </c>
      <c r="B114" s="30">
        <v>3</v>
      </c>
      <c r="C114" s="5">
        <v>1950</v>
      </c>
      <c r="D114" s="5">
        <v>2</v>
      </c>
      <c r="E114" s="28">
        <v>0.07076793105</v>
      </c>
      <c r="F114" s="28">
        <v>2.816563613952</v>
      </c>
    </row>
    <row r="115" spans="1:6" ht="12.75">
      <c r="A115" s="30" t="s">
        <v>0</v>
      </c>
      <c r="B115" s="30">
        <v>3</v>
      </c>
      <c r="C115" s="5">
        <v>1950</v>
      </c>
      <c r="D115" s="5">
        <v>3</v>
      </c>
      <c r="E115" s="28">
        <v>0.04682618304</v>
      </c>
      <c r="F115" s="28">
        <v>1.856992746516</v>
      </c>
    </row>
    <row r="116" spans="1:6" ht="12.75">
      <c r="A116" s="30" t="s">
        <v>0</v>
      </c>
      <c r="B116" s="30">
        <v>3</v>
      </c>
      <c r="C116" s="5">
        <v>1950</v>
      </c>
      <c r="D116" s="5">
        <v>4</v>
      </c>
      <c r="E116" s="28">
        <v>0.037495665732</v>
      </c>
      <c r="F116" s="28">
        <v>1.909154091705</v>
      </c>
    </row>
    <row r="117" spans="1:6" ht="12.75">
      <c r="A117" s="30" t="s">
        <v>0</v>
      </c>
      <c r="B117" s="30">
        <v>3</v>
      </c>
      <c r="C117" s="5">
        <v>1950</v>
      </c>
      <c r="D117" s="5">
        <v>5</v>
      </c>
      <c r="E117" s="28">
        <v>0.104412771494</v>
      </c>
      <c r="F117" s="28">
        <v>2.893499258178</v>
      </c>
    </row>
    <row r="118" spans="1:6" ht="12.75">
      <c r="A118" s="30" t="s">
        <v>0</v>
      </c>
      <c r="B118" s="30">
        <v>3</v>
      </c>
      <c r="C118" s="5">
        <v>1950</v>
      </c>
      <c r="D118" s="5">
        <v>6</v>
      </c>
      <c r="E118" s="28">
        <v>0.056620153734</v>
      </c>
      <c r="F118" s="28">
        <v>1.5322830589640002</v>
      </c>
    </row>
    <row r="119" spans="1:6" ht="12.75">
      <c r="A119" s="30" t="s">
        <v>0</v>
      </c>
      <c r="B119" s="30">
        <v>3</v>
      </c>
      <c r="C119" s="5">
        <v>1950</v>
      </c>
      <c r="D119" s="5">
        <v>7</v>
      </c>
      <c r="E119" s="28">
        <v>0.028960237236</v>
      </c>
      <c r="F119" s="28">
        <v>1.199294522328</v>
      </c>
    </row>
    <row r="120" spans="1:6" ht="12.75">
      <c r="A120" s="30" t="s">
        <v>0</v>
      </c>
      <c r="B120" s="30">
        <v>3</v>
      </c>
      <c r="C120" s="5">
        <v>1950</v>
      </c>
      <c r="D120" s="5">
        <v>8</v>
      </c>
      <c r="E120" s="28">
        <v>0.015559249203</v>
      </c>
      <c r="F120" s="28">
        <v>0.875763342612</v>
      </c>
    </row>
    <row r="121" spans="1:6" ht="12.75">
      <c r="A121" s="30" t="s">
        <v>0</v>
      </c>
      <c r="B121" s="30">
        <v>3</v>
      </c>
      <c r="C121" s="5">
        <v>1950</v>
      </c>
      <c r="D121" s="5">
        <v>9</v>
      </c>
      <c r="E121" s="28">
        <v>0.010510817708</v>
      </c>
      <c r="F121" s="28">
        <v>0.741012583795</v>
      </c>
    </row>
    <row r="122" spans="1:6" ht="12.75">
      <c r="A122" s="30" t="s">
        <v>0</v>
      </c>
      <c r="B122" s="30">
        <v>3</v>
      </c>
      <c r="C122" s="5">
        <v>1950</v>
      </c>
      <c r="D122" s="5">
        <v>10</v>
      </c>
      <c r="E122" s="28">
        <v>0.01124902714</v>
      </c>
      <c r="F122" s="28">
        <v>0.7864944188999999</v>
      </c>
    </row>
    <row r="123" spans="1:6" ht="12.75">
      <c r="A123" s="30" t="s">
        <v>0</v>
      </c>
      <c r="B123" s="30">
        <v>3</v>
      </c>
      <c r="C123" s="5">
        <v>1950</v>
      </c>
      <c r="D123" s="5">
        <v>11</v>
      </c>
      <c r="E123" s="28">
        <v>0.056355008066</v>
      </c>
      <c r="F123" s="28">
        <v>3.0844978935539995</v>
      </c>
    </row>
    <row r="124" spans="1:6" ht="12.75">
      <c r="A124" s="30" t="s">
        <v>0</v>
      </c>
      <c r="B124" s="30">
        <v>3</v>
      </c>
      <c r="C124" s="5">
        <v>1950</v>
      </c>
      <c r="D124" s="5">
        <v>12</v>
      </c>
      <c r="E124" s="28">
        <v>0.033884162808</v>
      </c>
      <c r="F124" s="28">
        <v>1.236258654204</v>
      </c>
    </row>
    <row r="125" spans="1:6" ht="12.75">
      <c r="A125" s="30" t="s">
        <v>0</v>
      </c>
      <c r="B125" s="30">
        <v>3</v>
      </c>
      <c r="C125" s="5">
        <v>1951</v>
      </c>
      <c r="D125" s="5">
        <v>1</v>
      </c>
      <c r="E125" s="28">
        <v>0.212621195521</v>
      </c>
      <c r="F125" s="28">
        <v>4.139571461904</v>
      </c>
    </row>
    <row r="126" spans="1:6" ht="12.75">
      <c r="A126" s="30" t="s">
        <v>0</v>
      </c>
      <c r="B126" s="30">
        <v>3</v>
      </c>
      <c r="C126" s="5">
        <v>1951</v>
      </c>
      <c r="D126" s="5">
        <v>2</v>
      </c>
      <c r="E126" s="28">
        <v>0.359800328225</v>
      </c>
      <c r="F126" s="28">
        <v>5.165039401925</v>
      </c>
    </row>
    <row r="127" spans="1:6" ht="12.75">
      <c r="A127" s="30" t="s">
        <v>0</v>
      </c>
      <c r="B127" s="30">
        <v>3</v>
      </c>
      <c r="C127" s="5">
        <v>1951</v>
      </c>
      <c r="D127" s="5">
        <v>3</v>
      </c>
      <c r="E127" s="28">
        <v>0.50324994725</v>
      </c>
      <c r="F127" s="28">
        <v>9.555722729874999</v>
      </c>
    </row>
    <row r="128" spans="1:6" ht="12.75">
      <c r="A128" s="30" t="s">
        <v>0</v>
      </c>
      <c r="B128" s="30">
        <v>3</v>
      </c>
      <c r="C128" s="5">
        <v>1951</v>
      </c>
      <c r="D128" s="5">
        <v>4</v>
      </c>
      <c r="E128" s="28">
        <v>0.240400641126</v>
      </c>
      <c r="F128" s="28">
        <v>6.358947228753</v>
      </c>
    </row>
    <row r="129" spans="1:6" ht="12.75">
      <c r="A129" s="30" t="s">
        <v>0</v>
      </c>
      <c r="B129" s="30">
        <v>3</v>
      </c>
      <c r="C129" s="5">
        <v>1951</v>
      </c>
      <c r="D129" s="5">
        <v>5</v>
      </c>
      <c r="E129" s="28">
        <v>0.19166822425</v>
      </c>
      <c r="F129" s="28">
        <v>7.07698112146</v>
      </c>
    </row>
    <row r="130" spans="1:6" ht="12.75">
      <c r="A130" s="30" t="s">
        <v>0</v>
      </c>
      <c r="B130" s="30">
        <v>3</v>
      </c>
      <c r="C130" s="5">
        <v>1951</v>
      </c>
      <c r="D130" s="5">
        <v>6</v>
      </c>
      <c r="E130" s="28">
        <v>0.147988682352</v>
      </c>
      <c r="F130" s="28">
        <v>5.253597598031999</v>
      </c>
    </row>
    <row r="131" spans="1:6" ht="12.75">
      <c r="A131" s="30" t="s">
        <v>0</v>
      </c>
      <c r="B131" s="30">
        <v>3</v>
      </c>
      <c r="C131" s="5">
        <v>1951</v>
      </c>
      <c r="D131" s="5">
        <v>7</v>
      </c>
      <c r="E131" s="28">
        <v>0.079097140967</v>
      </c>
      <c r="F131" s="28">
        <v>3.6527633141869997</v>
      </c>
    </row>
    <row r="132" spans="1:6" ht="12.75">
      <c r="A132" s="30" t="s">
        <v>0</v>
      </c>
      <c r="B132" s="30">
        <v>3</v>
      </c>
      <c r="C132" s="5">
        <v>1951</v>
      </c>
      <c r="D132" s="5">
        <v>8</v>
      </c>
      <c r="E132" s="28">
        <v>0.032545009746</v>
      </c>
      <c r="F132" s="28">
        <v>2.6804435423309996</v>
      </c>
    </row>
    <row r="133" spans="1:6" ht="12.75">
      <c r="A133" s="30" t="s">
        <v>0</v>
      </c>
      <c r="B133" s="30">
        <v>3</v>
      </c>
      <c r="C133" s="5">
        <v>1951</v>
      </c>
      <c r="D133" s="5">
        <v>9</v>
      </c>
      <c r="E133" s="28">
        <v>0.01772411564</v>
      </c>
      <c r="F133" s="28">
        <v>1.939985198148</v>
      </c>
    </row>
    <row r="134" spans="1:6" ht="12.75">
      <c r="A134" s="30" t="s">
        <v>0</v>
      </c>
      <c r="B134" s="30">
        <v>3</v>
      </c>
      <c r="C134" s="5">
        <v>1951</v>
      </c>
      <c r="D134" s="5">
        <v>10</v>
      </c>
      <c r="E134" s="28">
        <v>0.019118806123</v>
      </c>
      <c r="F134" s="28">
        <v>2.177531154069</v>
      </c>
    </row>
    <row r="135" spans="1:6" ht="12.75">
      <c r="A135" s="30" t="s">
        <v>0</v>
      </c>
      <c r="B135" s="30">
        <v>3</v>
      </c>
      <c r="C135" s="5">
        <v>1951</v>
      </c>
      <c r="D135" s="5">
        <v>11</v>
      </c>
      <c r="E135" s="28">
        <v>0.073232816518</v>
      </c>
      <c r="F135" s="28">
        <v>15.584504176048</v>
      </c>
    </row>
    <row r="136" spans="1:6" ht="12.75">
      <c r="A136" s="30" t="s">
        <v>0</v>
      </c>
      <c r="B136" s="30">
        <v>3</v>
      </c>
      <c r="C136" s="5">
        <v>1951</v>
      </c>
      <c r="D136" s="5">
        <v>12</v>
      </c>
      <c r="E136" s="28">
        <v>0.05935396737</v>
      </c>
      <c r="F136" s="28">
        <v>6.258546908295</v>
      </c>
    </row>
    <row r="137" spans="1:6" ht="12.75">
      <c r="A137" s="30" t="s">
        <v>0</v>
      </c>
      <c r="B137" s="30">
        <v>3</v>
      </c>
      <c r="C137" s="5">
        <v>1952</v>
      </c>
      <c r="D137" s="5">
        <v>1</v>
      </c>
      <c r="E137" s="28">
        <v>0.021137604075</v>
      </c>
      <c r="F137" s="28">
        <v>2.000321702925</v>
      </c>
    </row>
    <row r="138" spans="1:6" ht="12.75">
      <c r="A138" s="30" t="s">
        <v>0</v>
      </c>
      <c r="B138" s="30">
        <v>3</v>
      </c>
      <c r="C138" s="5">
        <v>1952</v>
      </c>
      <c r="D138" s="5">
        <v>2</v>
      </c>
      <c r="E138" s="28">
        <v>0.025855882608</v>
      </c>
      <c r="F138" s="28">
        <v>2.205256682592</v>
      </c>
    </row>
    <row r="139" spans="1:6" ht="12.75">
      <c r="A139" s="30" t="s">
        <v>0</v>
      </c>
      <c r="B139" s="30">
        <v>3</v>
      </c>
      <c r="C139" s="5">
        <v>1952</v>
      </c>
      <c r="D139" s="5">
        <v>3</v>
      </c>
      <c r="E139" s="28">
        <v>0.15908827204</v>
      </c>
      <c r="F139" s="28">
        <v>5.981390972006</v>
      </c>
    </row>
    <row r="140" spans="1:6" ht="12.75">
      <c r="A140" s="30" t="s">
        <v>0</v>
      </c>
      <c r="B140" s="30">
        <v>3</v>
      </c>
      <c r="C140" s="5">
        <v>1952</v>
      </c>
      <c r="D140" s="5">
        <v>4</v>
      </c>
      <c r="E140" s="28">
        <v>0.142967770998</v>
      </c>
      <c r="F140" s="28">
        <v>4.155001010638</v>
      </c>
    </row>
    <row r="141" spans="1:6" ht="12.75">
      <c r="A141" s="30" t="s">
        <v>0</v>
      </c>
      <c r="B141" s="30">
        <v>3</v>
      </c>
      <c r="C141" s="5">
        <v>1952</v>
      </c>
      <c r="D141" s="5">
        <v>5</v>
      </c>
      <c r="E141" s="28">
        <v>0.118101885492</v>
      </c>
      <c r="F141" s="28">
        <v>4.080946020081</v>
      </c>
    </row>
    <row r="142" spans="1:6" ht="12.75">
      <c r="A142" s="30" t="s">
        <v>0</v>
      </c>
      <c r="B142" s="30">
        <v>3</v>
      </c>
      <c r="C142" s="5">
        <v>1952</v>
      </c>
      <c r="D142" s="5">
        <v>6</v>
      </c>
      <c r="E142" s="28">
        <v>0.055324753344</v>
      </c>
      <c r="F142" s="28">
        <v>2.776117076145</v>
      </c>
    </row>
    <row r="143" spans="1:6" ht="12.75">
      <c r="A143" s="30" t="s">
        <v>0</v>
      </c>
      <c r="B143" s="30">
        <v>3</v>
      </c>
      <c r="C143" s="5">
        <v>1952</v>
      </c>
      <c r="D143" s="5">
        <v>7</v>
      </c>
      <c r="E143" s="28">
        <v>0.104189101713</v>
      </c>
      <c r="F143" s="28">
        <v>3.4382400736860004</v>
      </c>
    </row>
    <row r="144" spans="1:6" ht="12.75">
      <c r="A144" s="30" t="s">
        <v>0</v>
      </c>
      <c r="B144" s="30">
        <v>3</v>
      </c>
      <c r="C144" s="5">
        <v>1952</v>
      </c>
      <c r="D144" s="5">
        <v>8</v>
      </c>
      <c r="E144" s="28">
        <v>0.05338188841</v>
      </c>
      <c r="F144" s="28">
        <v>1.896983387855</v>
      </c>
    </row>
    <row r="145" spans="1:6" ht="12.75">
      <c r="A145" s="30" t="s">
        <v>0</v>
      </c>
      <c r="B145" s="30">
        <v>3</v>
      </c>
      <c r="C145" s="5">
        <v>1952</v>
      </c>
      <c r="D145" s="5">
        <v>9</v>
      </c>
      <c r="E145" s="28">
        <v>0.029959705957</v>
      </c>
      <c r="F145" s="28">
        <v>1.909931414209</v>
      </c>
    </row>
    <row r="146" spans="1:6" ht="12.75">
      <c r="A146" s="30" t="s">
        <v>0</v>
      </c>
      <c r="B146" s="30">
        <v>3</v>
      </c>
      <c r="C146" s="5">
        <v>1952</v>
      </c>
      <c r="D146" s="5">
        <v>10</v>
      </c>
      <c r="E146" s="28">
        <v>0.029788203448</v>
      </c>
      <c r="F146" s="28">
        <v>2.802927778536</v>
      </c>
    </row>
    <row r="147" spans="1:6" ht="12.75">
      <c r="A147" s="30" t="s">
        <v>0</v>
      </c>
      <c r="B147" s="30">
        <v>3</v>
      </c>
      <c r="C147" s="5">
        <v>1952</v>
      </c>
      <c r="D147" s="5">
        <v>11</v>
      </c>
      <c r="E147" s="28">
        <v>0.076161189648</v>
      </c>
      <c r="F147" s="28">
        <v>5.445525777664</v>
      </c>
    </row>
    <row r="148" spans="1:6" ht="12.75">
      <c r="A148" s="30" t="s">
        <v>0</v>
      </c>
      <c r="B148" s="30">
        <v>3</v>
      </c>
      <c r="C148" s="5">
        <v>1952</v>
      </c>
      <c r="D148" s="5">
        <v>12</v>
      </c>
      <c r="E148" s="28">
        <v>0.107962167391</v>
      </c>
      <c r="F148" s="28">
        <v>4.630105059537001</v>
      </c>
    </row>
    <row r="149" spans="1:6" ht="12.75">
      <c r="A149" s="30" t="s">
        <v>0</v>
      </c>
      <c r="B149" s="30">
        <v>3</v>
      </c>
      <c r="C149" s="5">
        <v>1953</v>
      </c>
      <c r="D149" s="5">
        <v>1</v>
      </c>
      <c r="E149" s="28">
        <v>0.04699428349</v>
      </c>
      <c r="F149" s="28">
        <v>2.024192947315</v>
      </c>
    </row>
    <row r="150" spans="1:6" ht="12.75">
      <c r="A150" s="30" t="s">
        <v>0</v>
      </c>
      <c r="B150" s="30">
        <v>3</v>
      </c>
      <c r="C150" s="5">
        <v>1953</v>
      </c>
      <c r="D150" s="5">
        <v>2</v>
      </c>
      <c r="E150" s="28">
        <v>0.034312202145</v>
      </c>
      <c r="F150" s="28">
        <v>2.0739819126910004</v>
      </c>
    </row>
    <row r="151" spans="1:6" ht="12.75">
      <c r="A151" s="30" t="s">
        <v>0</v>
      </c>
      <c r="B151" s="30">
        <v>3</v>
      </c>
      <c r="C151" s="5">
        <v>1953</v>
      </c>
      <c r="D151" s="5">
        <v>3</v>
      </c>
      <c r="E151" s="28">
        <v>0.035875043788</v>
      </c>
      <c r="F151" s="28">
        <v>2.690628682096</v>
      </c>
    </row>
    <row r="152" spans="1:6" ht="12.75">
      <c r="A152" s="30" t="s">
        <v>0</v>
      </c>
      <c r="B152" s="30">
        <v>3</v>
      </c>
      <c r="C152" s="5">
        <v>1953</v>
      </c>
      <c r="D152" s="5">
        <v>4</v>
      </c>
      <c r="E152" s="28">
        <v>0.1126522957</v>
      </c>
      <c r="F152" s="28">
        <v>5.739338725820001</v>
      </c>
    </row>
    <row r="153" spans="1:6" ht="12.75">
      <c r="A153" s="30" t="s">
        <v>0</v>
      </c>
      <c r="B153" s="30">
        <v>3</v>
      </c>
      <c r="C153" s="5">
        <v>1953</v>
      </c>
      <c r="D153" s="5">
        <v>5</v>
      </c>
      <c r="E153" s="28">
        <v>0.046818139088</v>
      </c>
      <c r="F153" s="28">
        <v>2.280712154469</v>
      </c>
    </row>
    <row r="154" spans="1:6" ht="12.75">
      <c r="A154" s="30" t="s">
        <v>0</v>
      </c>
      <c r="B154" s="30">
        <v>3</v>
      </c>
      <c r="C154" s="5">
        <v>1953</v>
      </c>
      <c r="D154" s="5">
        <v>6</v>
      </c>
      <c r="E154" s="28">
        <v>0.05835827934</v>
      </c>
      <c r="F154" s="28">
        <v>1.9302160199</v>
      </c>
    </row>
    <row r="155" spans="1:6" ht="12.75">
      <c r="A155" s="30" t="s">
        <v>0</v>
      </c>
      <c r="B155" s="30">
        <v>3</v>
      </c>
      <c r="C155" s="5">
        <v>1953</v>
      </c>
      <c r="D155" s="5">
        <v>7</v>
      </c>
      <c r="E155" s="28">
        <v>0.041256772685</v>
      </c>
      <c r="F155" s="28">
        <v>1.245290733623</v>
      </c>
    </row>
    <row r="156" spans="1:6" ht="12.75">
      <c r="A156" s="30" t="s">
        <v>0</v>
      </c>
      <c r="B156" s="30">
        <v>3</v>
      </c>
      <c r="C156" s="5">
        <v>1953</v>
      </c>
      <c r="D156" s="5">
        <v>8</v>
      </c>
      <c r="E156" s="28">
        <v>0.019576617632</v>
      </c>
      <c r="F156" s="28">
        <v>0.989598048264</v>
      </c>
    </row>
    <row r="157" spans="1:6" ht="12.75">
      <c r="A157" s="30" t="s">
        <v>0</v>
      </c>
      <c r="B157" s="30">
        <v>3</v>
      </c>
      <c r="C157" s="5">
        <v>1953</v>
      </c>
      <c r="D157" s="5">
        <v>9</v>
      </c>
      <c r="E157" s="28">
        <v>0.01041457536</v>
      </c>
      <c r="F157" s="28">
        <v>0.769258294164</v>
      </c>
    </row>
    <row r="158" spans="1:6" ht="12.75">
      <c r="A158" s="30" t="s">
        <v>0</v>
      </c>
      <c r="B158" s="30">
        <v>3</v>
      </c>
      <c r="C158" s="5">
        <v>1953</v>
      </c>
      <c r="D158" s="5">
        <v>10</v>
      </c>
      <c r="E158" s="28">
        <v>0.10077844818</v>
      </c>
      <c r="F158" s="28">
        <v>4.43022090618</v>
      </c>
    </row>
    <row r="159" spans="1:6" ht="12.75">
      <c r="A159" s="30" t="s">
        <v>0</v>
      </c>
      <c r="B159" s="30">
        <v>3</v>
      </c>
      <c r="C159" s="5">
        <v>1953</v>
      </c>
      <c r="D159" s="5">
        <v>11</v>
      </c>
      <c r="E159" s="28">
        <v>0.032798765808</v>
      </c>
      <c r="F159" s="28">
        <v>1.14510478833</v>
      </c>
    </row>
    <row r="160" spans="1:6" ht="12.75">
      <c r="A160" s="30" t="s">
        <v>0</v>
      </c>
      <c r="B160" s="30">
        <v>3</v>
      </c>
      <c r="C160" s="5">
        <v>1953</v>
      </c>
      <c r="D160" s="5">
        <v>12</v>
      </c>
      <c r="E160" s="28">
        <v>0.053019235647</v>
      </c>
      <c r="F160" s="28">
        <v>3.1767355941720004</v>
      </c>
    </row>
    <row r="161" spans="1:6" ht="12.75">
      <c r="A161" s="30" t="s">
        <v>0</v>
      </c>
      <c r="B161" s="30">
        <v>3</v>
      </c>
      <c r="C161" s="5">
        <v>1954</v>
      </c>
      <c r="D161" s="5">
        <v>1</v>
      </c>
      <c r="E161" s="28">
        <v>0.020953772422</v>
      </c>
      <c r="F161" s="28">
        <v>1.305419797275</v>
      </c>
    </row>
    <row r="162" spans="1:6" ht="12.75">
      <c r="A162" s="30" t="s">
        <v>0</v>
      </c>
      <c r="B162" s="30">
        <v>3</v>
      </c>
      <c r="C162" s="5">
        <v>1954</v>
      </c>
      <c r="D162" s="5">
        <v>2</v>
      </c>
      <c r="E162" s="28">
        <v>0.058315459167</v>
      </c>
      <c r="F162" s="28">
        <v>2.449249142942</v>
      </c>
    </row>
    <row r="163" spans="1:6" ht="12.75">
      <c r="A163" s="30" t="s">
        <v>0</v>
      </c>
      <c r="B163" s="30">
        <v>3</v>
      </c>
      <c r="C163" s="5">
        <v>1954</v>
      </c>
      <c r="D163" s="5">
        <v>3</v>
      </c>
      <c r="E163" s="28">
        <v>0.223791565312</v>
      </c>
      <c r="F163" s="28">
        <v>5.168776075968</v>
      </c>
    </row>
    <row r="164" spans="1:6" ht="12.75">
      <c r="A164" s="30" t="s">
        <v>0</v>
      </c>
      <c r="B164" s="30">
        <v>3</v>
      </c>
      <c r="C164" s="5">
        <v>1954</v>
      </c>
      <c r="D164" s="5">
        <v>4</v>
      </c>
      <c r="E164" s="28">
        <v>0.110157852645</v>
      </c>
      <c r="F164" s="28">
        <v>2.92071328086</v>
      </c>
    </row>
    <row r="165" spans="1:6" ht="12.75">
      <c r="A165" s="30" t="s">
        <v>0</v>
      </c>
      <c r="B165" s="30">
        <v>3</v>
      </c>
      <c r="C165" s="5">
        <v>1954</v>
      </c>
      <c r="D165" s="5">
        <v>5</v>
      </c>
      <c r="E165" s="28">
        <v>0.186671489982</v>
      </c>
      <c r="F165" s="28">
        <v>4.498064980788</v>
      </c>
    </row>
    <row r="166" spans="1:6" ht="12.75">
      <c r="A166" s="30" t="s">
        <v>0</v>
      </c>
      <c r="B166" s="30">
        <v>3</v>
      </c>
      <c r="C166" s="5">
        <v>1954</v>
      </c>
      <c r="D166" s="5">
        <v>6</v>
      </c>
      <c r="E166" s="28">
        <v>0.14233424816</v>
      </c>
      <c r="F166" s="28">
        <v>3.143052473632</v>
      </c>
    </row>
    <row r="167" spans="1:6" ht="12.75">
      <c r="A167" s="30" t="s">
        <v>0</v>
      </c>
      <c r="B167" s="30">
        <v>3</v>
      </c>
      <c r="C167" s="5">
        <v>1954</v>
      </c>
      <c r="D167" s="5">
        <v>7</v>
      </c>
      <c r="E167" s="28">
        <v>0.070907033755</v>
      </c>
      <c r="F167" s="28">
        <v>1.940489316844</v>
      </c>
    </row>
    <row r="168" spans="1:6" ht="12.75">
      <c r="A168" s="30" t="s">
        <v>0</v>
      </c>
      <c r="B168" s="30">
        <v>3</v>
      </c>
      <c r="C168" s="5">
        <v>1954</v>
      </c>
      <c r="D168" s="5">
        <v>8</v>
      </c>
      <c r="E168" s="28">
        <v>0.031740564978</v>
      </c>
      <c r="F168" s="28">
        <v>1.5681554039760002</v>
      </c>
    </row>
    <row r="169" spans="1:6" ht="12.75">
      <c r="A169" s="30" t="s">
        <v>0</v>
      </c>
      <c r="B169" s="30">
        <v>3</v>
      </c>
      <c r="C169" s="5">
        <v>1954</v>
      </c>
      <c r="D169" s="5">
        <v>9</v>
      </c>
      <c r="E169" s="28">
        <v>0.01708386216</v>
      </c>
      <c r="F169" s="28">
        <v>1.23943431024</v>
      </c>
    </row>
    <row r="170" spans="1:6" ht="12.75">
      <c r="A170" s="30" t="s">
        <v>0</v>
      </c>
      <c r="B170" s="30">
        <v>3</v>
      </c>
      <c r="C170" s="5">
        <v>1954</v>
      </c>
      <c r="D170" s="5">
        <v>10</v>
      </c>
      <c r="E170" s="28">
        <v>0.020489234392</v>
      </c>
      <c r="F170" s="28">
        <v>1.6609941246139999</v>
      </c>
    </row>
    <row r="171" spans="1:6" ht="12.75">
      <c r="A171" s="30" t="s">
        <v>0</v>
      </c>
      <c r="B171" s="30">
        <v>3</v>
      </c>
      <c r="C171" s="5">
        <v>1954</v>
      </c>
      <c r="D171" s="5">
        <v>11</v>
      </c>
      <c r="E171" s="28">
        <v>0.20714542024</v>
      </c>
      <c r="F171" s="28">
        <v>7.9075514008</v>
      </c>
    </row>
    <row r="172" spans="1:6" ht="12.75">
      <c r="A172" s="30" t="s">
        <v>0</v>
      </c>
      <c r="B172" s="30">
        <v>3</v>
      </c>
      <c r="C172" s="5">
        <v>1954</v>
      </c>
      <c r="D172" s="5">
        <v>12</v>
      </c>
      <c r="E172" s="28">
        <v>0.066903074436</v>
      </c>
      <c r="F172" s="28">
        <v>1.9387024122729999</v>
      </c>
    </row>
    <row r="173" spans="1:6" ht="12.75">
      <c r="A173" s="30" t="s">
        <v>0</v>
      </c>
      <c r="B173" s="30">
        <v>3</v>
      </c>
      <c r="C173" s="5">
        <v>1955</v>
      </c>
      <c r="D173" s="5">
        <v>1</v>
      </c>
      <c r="E173" s="28">
        <v>0.664648063443</v>
      </c>
      <c r="F173" s="28">
        <v>11.514412239642</v>
      </c>
    </row>
    <row r="174" spans="1:6" ht="12.75">
      <c r="A174" s="30" t="s">
        <v>0</v>
      </c>
      <c r="B174" s="30">
        <v>3</v>
      </c>
      <c r="C174" s="5">
        <v>1955</v>
      </c>
      <c r="D174" s="5">
        <v>2</v>
      </c>
      <c r="E174" s="28">
        <v>0.506342989864</v>
      </c>
      <c r="F174" s="28">
        <v>8.961434528400002</v>
      </c>
    </row>
    <row r="175" spans="1:6" ht="12.75">
      <c r="A175" s="30" t="s">
        <v>0</v>
      </c>
      <c r="B175" s="30">
        <v>3</v>
      </c>
      <c r="C175" s="5">
        <v>1955</v>
      </c>
      <c r="D175" s="5">
        <v>3</v>
      </c>
      <c r="E175" s="28">
        <v>0.240432162696</v>
      </c>
      <c r="F175" s="28">
        <v>5.3595610620939995</v>
      </c>
    </row>
    <row r="176" spans="1:6" ht="12.75">
      <c r="A176" s="30" t="s">
        <v>0</v>
      </c>
      <c r="B176" s="30">
        <v>3</v>
      </c>
      <c r="C176" s="5">
        <v>1955</v>
      </c>
      <c r="D176" s="5">
        <v>4</v>
      </c>
      <c r="E176" s="28">
        <v>0.219119550428</v>
      </c>
      <c r="F176" s="28">
        <v>6.926611820968</v>
      </c>
    </row>
    <row r="177" spans="1:6" ht="12.75">
      <c r="A177" s="30" t="s">
        <v>0</v>
      </c>
      <c r="B177" s="30">
        <v>3</v>
      </c>
      <c r="C177" s="5">
        <v>1955</v>
      </c>
      <c r="D177" s="5">
        <v>5</v>
      </c>
      <c r="E177" s="28">
        <v>0.129121506696</v>
      </c>
      <c r="F177" s="28">
        <v>4.818225434568</v>
      </c>
    </row>
    <row r="178" spans="1:6" ht="12.75">
      <c r="A178" s="30" t="s">
        <v>0</v>
      </c>
      <c r="B178" s="30">
        <v>3</v>
      </c>
      <c r="C178" s="5">
        <v>1955</v>
      </c>
      <c r="D178" s="5">
        <v>6</v>
      </c>
      <c r="E178" s="28">
        <v>0.1360282676</v>
      </c>
      <c r="F178" s="28">
        <v>5.395787548044</v>
      </c>
    </row>
    <row r="179" spans="1:6" ht="12.75">
      <c r="A179" s="30" t="s">
        <v>0</v>
      </c>
      <c r="B179" s="30">
        <v>3</v>
      </c>
      <c r="C179" s="5">
        <v>1955</v>
      </c>
      <c r="D179" s="5">
        <v>7</v>
      </c>
      <c r="E179" s="28">
        <v>0.062218812864</v>
      </c>
      <c r="F179" s="28">
        <v>3.155382673248</v>
      </c>
    </row>
    <row r="180" spans="1:6" ht="12.75">
      <c r="A180" s="30" t="s">
        <v>0</v>
      </c>
      <c r="B180" s="30">
        <v>3</v>
      </c>
      <c r="C180" s="5">
        <v>1955</v>
      </c>
      <c r="D180" s="5">
        <v>8</v>
      </c>
      <c r="E180" s="28">
        <v>0.030169631954</v>
      </c>
      <c r="F180" s="28">
        <v>2.3773667700090004</v>
      </c>
    </row>
    <row r="181" spans="1:6" ht="12.75">
      <c r="A181" s="30" t="s">
        <v>0</v>
      </c>
      <c r="B181" s="30">
        <v>3</v>
      </c>
      <c r="C181" s="5">
        <v>1955</v>
      </c>
      <c r="D181" s="5">
        <v>9</v>
      </c>
      <c r="E181" s="28">
        <v>0.0190460292</v>
      </c>
      <c r="F181" s="28">
        <v>1.8907512465600003</v>
      </c>
    </row>
    <row r="182" spans="1:6" ht="12.75">
      <c r="A182" s="30" t="s">
        <v>0</v>
      </c>
      <c r="B182" s="30">
        <v>3</v>
      </c>
      <c r="C182" s="5">
        <v>1955</v>
      </c>
      <c r="D182" s="5">
        <v>10</v>
      </c>
      <c r="E182" s="28">
        <v>0.038799995829</v>
      </c>
      <c r="F182" s="28">
        <v>3.659545457235</v>
      </c>
    </row>
    <row r="183" spans="1:6" ht="12.75">
      <c r="A183" s="30" t="s">
        <v>0</v>
      </c>
      <c r="B183" s="30">
        <v>3</v>
      </c>
      <c r="C183" s="5">
        <v>1955</v>
      </c>
      <c r="D183" s="5">
        <v>11</v>
      </c>
      <c r="E183" s="28">
        <v>0.042454413616</v>
      </c>
      <c r="F183" s="28">
        <v>3.6033178078479997</v>
      </c>
    </row>
    <row r="184" spans="1:6" ht="12.75">
      <c r="A184" s="30" t="s">
        <v>0</v>
      </c>
      <c r="B184" s="30">
        <v>3</v>
      </c>
      <c r="C184" s="5">
        <v>1955</v>
      </c>
      <c r="D184" s="5">
        <v>12</v>
      </c>
      <c r="E184" s="28">
        <v>0.42708388554</v>
      </c>
      <c r="F184" s="28">
        <v>12.51120081501</v>
      </c>
    </row>
    <row r="185" spans="1:6" ht="12.75">
      <c r="A185" s="30" t="s">
        <v>0</v>
      </c>
      <c r="B185" s="30">
        <v>3</v>
      </c>
      <c r="C185" s="5">
        <v>1956</v>
      </c>
      <c r="D185" s="5">
        <v>1</v>
      </c>
      <c r="E185" s="28">
        <v>0.36575285334</v>
      </c>
      <c r="F185" s="28">
        <v>7.556043577428</v>
      </c>
    </row>
    <row r="186" spans="1:6" ht="12.75">
      <c r="A186" s="30" t="s">
        <v>0</v>
      </c>
      <c r="B186" s="30">
        <v>3</v>
      </c>
      <c r="C186" s="5">
        <v>1956</v>
      </c>
      <c r="D186" s="5">
        <v>2</v>
      </c>
      <c r="E186" s="28">
        <v>0.14128289112</v>
      </c>
      <c r="F186" s="28">
        <v>3.798155134445</v>
      </c>
    </row>
    <row r="187" spans="1:6" ht="12.75">
      <c r="A187" s="30" t="s">
        <v>0</v>
      </c>
      <c r="B187" s="30">
        <v>3</v>
      </c>
      <c r="C187" s="5">
        <v>1956</v>
      </c>
      <c r="D187" s="5">
        <v>3</v>
      </c>
      <c r="E187" s="28">
        <v>0.823271565474</v>
      </c>
      <c r="F187" s="28">
        <v>19.924943277483</v>
      </c>
    </row>
    <row r="188" spans="1:6" ht="12.75">
      <c r="A188" s="30" t="s">
        <v>0</v>
      </c>
      <c r="B188" s="30">
        <v>3</v>
      </c>
      <c r="C188" s="5">
        <v>1956</v>
      </c>
      <c r="D188" s="5">
        <v>4</v>
      </c>
      <c r="E188" s="28">
        <v>0.587057211392</v>
      </c>
      <c r="F188" s="28">
        <v>12.543524402720001</v>
      </c>
    </row>
    <row r="189" spans="1:6" ht="12.75">
      <c r="A189" s="30" t="s">
        <v>0</v>
      </c>
      <c r="B189" s="30">
        <v>3</v>
      </c>
      <c r="C189" s="5">
        <v>1956</v>
      </c>
      <c r="D189" s="5">
        <v>5</v>
      </c>
      <c r="E189" s="28">
        <v>0.393327194936</v>
      </c>
      <c r="F189" s="28">
        <v>11.031854787616002</v>
      </c>
    </row>
    <row r="190" spans="1:6" ht="12.75">
      <c r="A190" s="30" t="s">
        <v>0</v>
      </c>
      <c r="B190" s="30">
        <v>3</v>
      </c>
      <c r="C190" s="5">
        <v>1956</v>
      </c>
      <c r="D190" s="5">
        <v>6</v>
      </c>
      <c r="E190" s="28">
        <v>0.191093579019</v>
      </c>
      <c r="F190" s="28">
        <v>6.782822770098</v>
      </c>
    </row>
    <row r="191" spans="1:6" ht="12.75">
      <c r="A191" s="30" t="s">
        <v>0</v>
      </c>
      <c r="B191" s="30">
        <v>3</v>
      </c>
      <c r="C191" s="5">
        <v>1956</v>
      </c>
      <c r="D191" s="5">
        <v>7</v>
      </c>
      <c r="E191" s="28">
        <v>0.086353794838</v>
      </c>
      <c r="F191" s="28">
        <v>5.931011605977999</v>
      </c>
    </row>
    <row r="192" spans="1:6" ht="12.75">
      <c r="A192" s="30" t="s">
        <v>0</v>
      </c>
      <c r="B192" s="30">
        <v>3</v>
      </c>
      <c r="C192" s="5">
        <v>1956</v>
      </c>
      <c r="D192" s="5">
        <v>8</v>
      </c>
      <c r="E192" s="28">
        <v>0.033588736344</v>
      </c>
      <c r="F192" s="28">
        <v>3.964217310808</v>
      </c>
    </row>
    <row r="193" spans="1:6" ht="12.75">
      <c r="A193" s="30" t="s">
        <v>0</v>
      </c>
      <c r="B193" s="30">
        <v>3</v>
      </c>
      <c r="C193" s="5">
        <v>1956</v>
      </c>
      <c r="D193" s="5">
        <v>9</v>
      </c>
      <c r="E193" s="28">
        <v>0.032124261531</v>
      </c>
      <c r="F193" s="28">
        <v>3.4509484846380003</v>
      </c>
    </row>
    <row r="194" spans="1:6" ht="12.75">
      <c r="A194" s="30" t="s">
        <v>0</v>
      </c>
      <c r="B194" s="30">
        <v>3</v>
      </c>
      <c r="C194" s="5">
        <v>1956</v>
      </c>
      <c r="D194" s="5">
        <v>10</v>
      </c>
      <c r="E194" s="28">
        <v>0.025126344498</v>
      </c>
      <c r="F194" s="28">
        <v>2.7363396696419997</v>
      </c>
    </row>
    <row r="195" spans="1:6" ht="12.75">
      <c r="A195" s="30" t="s">
        <v>0</v>
      </c>
      <c r="B195" s="30">
        <v>3</v>
      </c>
      <c r="C195" s="5">
        <v>1956</v>
      </c>
      <c r="D195" s="5">
        <v>11</v>
      </c>
      <c r="E195" s="28">
        <v>0.018306539688</v>
      </c>
      <c r="F195" s="28">
        <v>2.535937606586</v>
      </c>
    </row>
    <row r="196" spans="1:6" ht="12.75">
      <c r="A196" s="30" t="s">
        <v>0</v>
      </c>
      <c r="B196" s="30">
        <v>3</v>
      </c>
      <c r="C196" s="5">
        <v>1956</v>
      </c>
      <c r="D196" s="5">
        <v>12</v>
      </c>
      <c r="E196" s="28">
        <v>0.013901018252</v>
      </c>
      <c r="F196" s="28">
        <v>1.9452157759870001</v>
      </c>
    </row>
    <row r="197" spans="1:6" ht="12.75">
      <c r="A197" s="30" t="s">
        <v>0</v>
      </c>
      <c r="B197" s="30">
        <v>3</v>
      </c>
      <c r="C197" s="5">
        <v>1957</v>
      </c>
      <c r="D197" s="5">
        <v>1</v>
      </c>
      <c r="E197" s="28">
        <v>0.012712401405</v>
      </c>
      <c r="F197" s="28">
        <v>2.114072299449</v>
      </c>
    </row>
    <row r="198" spans="1:6" ht="12.75">
      <c r="A198" s="30" t="s">
        <v>0</v>
      </c>
      <c r="B198" s="30">
        <v>3</v>
      </c>
      <c r="C198" s="5">
        <v>1957</v>
      </c>
      <c r="D198" s="5">
        <v>2</v>
      </c>
      <c r="E198" s="28">
        <v>0.112244235992</v>
      </c>
      <c r="F198" s="28">
        <v>9.197791230487999</v>
      </c>
    </row>
    <row r="199" spans="1:6" ht="12.75">
      <c r="A199" s="30" t="s">
        <v>0</v>
      </c>
      <c r="B199" s="30">
        <v>3</v>
      </c>
      <c r="C199" s="5">
        <v>1957</v>
      </c>
      <c r="D199" s="5">
        <v>3</v>
      </c>
      <c r="E199" s="28">
        <v>0.090676560695</v>
      </c>
      <c r="F199" s="28">
        <v>5.786028201496</v>
      </c>
    </row>
    <row r="200" spans="1:6" ht="12.75">
      <c r="A200" s="30" t="s">
        <v>0</v>
      </c>
      <c r="B200" s="30">
        <v>3</v>
      </c>
      <c r="C200" s="5">
        <v>1957</v>
      </c>
      <c r="D200" s="5">
        <v>4</v>
      </c>
      <c r="E200" s="28">
        <v>0.069527427168</v>
      </c>
      <c r="F200" s="28">
        <v>4.293319219080001</v>
      </c>
    </row>
    <row r="201" spans="1:6" ht="12.75">
      <c r="A201" s="30" t="s">
        <v>0</v>
      </c>
      <c r="B201" s="30">
        <v>3</v>
      </c>
      <c r="C201" s="5">
        <v>1957</v>
      </c>
      <c r="D201" s="5">
        <v>5</v>
      </c>
      <c r="E201" s="28">
        <v>0.148057638106</v>
      </c>
      <c r="F201" s="28">
        <v>5.41890979154</v>
      </c>
    </row>
    <row r="202" spans="1:6" ht="12.75">
      <c r="A202" s="30" t="s">
        <v>0</v>
      </c>
      <c r="B202" s="30">
        <v>3</v>
      </c>
      <c r="C202" s="5">
        <v>1957</v>
      </c>
      <c r="D202" s="5">
        <v>6</v>
      </c>
      <c r="E202" s="28">
        <v>0.130536131622</v>
      </c>
      <c r="F202" s="28">
        <v>4.362082170888</v>
      </c>
    </row>
    <row r="203" spans="1:6" ht="12.75">
      <c r="A203" s="30" t="s">
        <v>0</v>
      </c>
      <c r="B203" s="30">
        <v>3</v>
      </c>
      <c r="C203" s="5">
        <v>1957</v>
      </c>
      <c r="D203" s="5">
        <v>7</v>
      </c>
      <c r="E203" s="28">
        <v>0.073952433328</v>
      </c>
      <c r="F203" s="28">
        <v>3.0628635675680003</v>
      </c>
    </row>
    <row r="204" spans="1:6" ht="12.75">
      <c r="A204" s="30" t="s">
        <v>0</v>
      </c>
      <c r="B204" s="30">
        <v>3</v>
      </c>
      <c r="C204" s="5">
        <v>1957</v>
      </c>
      <c r="D204" s="5">
        <v>8</v>
      </c>
      <c r="E204" s="28">
        <v>0.042955218831</v>
      </c>
      <c r="F204" s="28">
        <v>2.219925635004</v>
      </c>
    </row>
    <row r="205" spans="1:6" ht="12.75">
      <c r="A205" s="30" t="s">
        <v>0</v>
      </c>
      <c r="B205" s="30">
        <v>3</v>
      </c>
      <c r="C205" s="5">
        <v>1957</v>
      </c>
      <c r="D205" s="5">
        <v>9</v>
      </c>
      <c r="E205" s="28">
        <v>0.02964189201</v>
      </c>
      <c r="F205" s="28">
        <v>1.82791644936</v>
      </c>
    </row>
    <row r="206" spans="1:6" ht="12.75">
      <c r="A206" s="30" t="s">
        <v>0</v>
      </c>
      <c r="B206" s="30">
        <v>3</v>
      </c>
      <c r="C206" s="5">
        <v>1957</v>
      </c>
      <c r="D206" s="5">
        <v>10</v>
      </c>
      <c r="E206" s="28">
        <v>0.042632418518</v>
      </c>
      <c r="F206" s="28">
        <v>2.670795612392</v>
      </c>
    </row>
    <row r="207" spans="1:6" ht="12.75">
      <c r="A207" s="30" t="s">
        <v>0</v>
      </c>
      <c r="B207" s="30">
        <v>3</v>
      </c>
      <c r="C207" s="5">
        <v>1957</v>
      </c>
      <c r="D207" s="5">
        <v>11</v>
      </c>
      <c r="E207" s="28">
        <v>0.032280155712</v>
      </c>
      <c r="F207" s="28">
        <v>2.037953527074</v>
      </c>
    </row>
    <row r="208" spans="1:6" ht="12.75">
      <c r="A208" s="30" t="s">
        <v>0</v>
      </c>
      <c r="B208" s="30">
        <v>3</v>
      </c>
      <c r="C208" s="5">
        <v>1957</v>
      </c>
      <c r="D208" s="5">
        <v>12</v>
      </c>
      <c r="E208" s="28">
        <v>0.028439067384</v>
      </c>
      <c r="F208" s="28">
        <v>1.806974849472</v>
      </c>
    </row>
    <row r="209" spans="1:6" ht="12.75">
      <c r="A209" s="30" t="s">
        <v>0</v>
      </c>
      <c r="B209" s="30">
        <v>3</v>
      </c>
      <c r="C209" s="5">
        <v>1958</v>
      </c>
      <c r="D209" s="5">
        <v>1</v>
      </c>
      <c r="E209" s="28">
        <v>0.0278821631</v>
      </c>
      <c r="F209" s="28">
        <v>0.940874724812</v>
      </c>
    </row>
    <row r="210" spans="1:6" ht="12.75">
      <c r="A210" s="30" t="s">
        <v>0</v>
      </c>
      <c r="B210" s="30">
        <v>3</v>
      </c>
      <c r="C210" s="5">
        <v>1958</v>
      </c>
      <c r="D210" s="5">
        <v>2</v>
      </c>
      <c r="E210" s="28">
        <v>0.069951250785</v>
      </c>
      <c r="F210" s="28">
        <v>2.042038515712</v>
      </c>
    </row>
    <row r="211" spans="1:6" ht="12.75">
      <c r="A211" s="30" t="s">
        <v>0</v>
      </c>
      <c r="B211" s="30">
        <v>3</v>
      </c>
      <c r="C211" s="5">
        <v>1958</v>
      </c>
      <c r="D211" s="5">
        <v>3</v>
      </c>
      <c r="E211" s="28">
        <v>0.118162600273</v>
      </c>
      <c r="F211" s="28">
        <v>3.708992339859</v>
      </c>
    </row>
    <row r="212" spans="1:6" ht="12.75">
      <c r="A212" s="30" t="s">
        <v>0</v>
      </c>
      <c r="B212" s="30">
        <v>3</v>
      </c>
      <c r="C212" s="5">
        <v>1958</v>
      </c>
      <c r="D212" s="5">
        <v>4</v>
      </c>
      <c r="E212" s="28">
        <v>0.074121179544</v>
      </c>
      <c r="F212" s="28">
        <v>2.433954318914</v>
      </c>
    </row>
    <row r="213" spans="1:6" ht="12.75">
      <c r="A213" s="30" t="s">
        <v>0</v>
      </c>
      <c r="B213" s="30">
        <v>3</v>
      </c>
      <c r="C213" s="5">
        <v>1958</v>
      </c>
      <c r="D213" s="5">
        <v>5</v>
      </c>
      <c r="E213" s="28">
        <v>0.0520732335</v>
      </c>
      <c r="F213" s="28">
        <v>2.41768587975</v>
      </c>
    </row>
    <row r="214" spans="1:6" ht="12.75">
      <c r="A214" s="30" t="s">
        <v>0</v>
      </c>
      <c r="B214" s="30">
        <v>3</v>
      </c>
      <c r="C214" s="5">
        <v>1958</v>
      </c>
      <c r="D214" s="5">
        <v>6</v>
      </c>
      <c r="E214" s="28">
        <v>0.082946914492</v>
      </c>
      <c r="F214" s="28">
        <v>2.9171609495600004</v>
      </c>
    </row>
    <row r="215" spans="1:6" ht="12.75">
      <c r="A215" s="30" t="s">
        <v>0</v>
      </c>
      <c r="B215" s="30">
        <v>3</v>
      </c>
      <c r="C215" s="5">
        <v>1958</v>
      </c>
      <c r="D215" s="5">
        <v>7</v>
      </c>
      <c r="E215" s="28">
        <v>0.038101208782</v>
      </c>
      <c r="F215" s="28">
        <v>1.42485383326</v>
      </c>
    </row>
    <row r="216" spans="1:6" ht="12.75">
      <c r="A216" s="30" t="s">
        <v>0</v>
      </c>
      <c r="B216" s="30">
        <v>3</v>
      </c>
      <c r="C216" s="5">
        <v>1958</v>
      </c>
      <c r="D216" s="5">
        <v>8</v>
      </c>
      <c r="E216" s="28">
        <v>0.020697807102</v>
      </c>
      <c r="F216" s="28">
        <v>1.200472817957</v>
      </c>
    </row>
    <row r="217" spans="1:6" ht="12.75">
      <c r="A217" s="30" t="s">
        <v>0</v>
      </c>
      <c r="B217" s="30">
        <v>3</v>
      </c>
      <c r="C217" s="5">
        <v>1958</v>
      </c>
      <c r="D217" s="5">
        <v>9</v>
      </c>
      <c r="E217" s="28">
        <v>0.014477518475</v>
      </c>
      <c r="F217" s="28">
        <v>0.980522902443</v>
      </c>
    </row>
    <row r="218" spans="1:6" ht="12.75">
      <c r="A218" s="30" t="s">
        <v>0</v>
      </c>
      <c r="B218" s="30">
        <v>3</v>
      </c>
      <c r="C218" s="5">
        <v>1958</v>
      </c>
      <c r="D218" s="5">
        <v>10</v>
      </c>
      <c r="E218" s="28">
        <v>0.01518160903</v>
      </c>
      <c r="F218" s="28">
        <v>1.1065706813300002</v>
      </c>
    </row>
    <row r="219" spans="1:6" ht="12.75">
      <c r="A219" s="30" t="s">
        <v>0</v>
      </c>
      <c r="B219" s="30">
        <v>3</v>
      </c>
      <c r="C219" s="5">
        <v>1958</v>
      </c>
      <c r="D219" s="5">
        <v>11</v>
      </c>
      <c r="E219" s="28">
        <v>0.01119354423</v>
      </c>
      <c r="F219" s="28">
        <v>0.75194268435</v>
      </c>
    </row>
    <row r="220" spans="1:6" ht="12.75">
      <c r="A220" s="30" t="s">
        <v>0</v>
      </c>
      <c r="B220" s="30">
        <v>3</v>
      </c>
      <c r="C220" s="5">
        <v>1958</v>
      </c>
      <c r="D220" s="5">
        <v>12</v>
      </c>
      <c r="E220" s="28">
        <v>0.241091994205</v>
      </c>
      <c r="F220" s="28">
        <v>7.129191623339</v>
      </c>
    </row>
    <row r="221" spans="1:6" ht="12.75">
      <c r="A221" s="30" t="s">
        <v>0</v>
      </c>
      <c r="B221" s="30">
        <v>3</v>
      </c>
      <c r="C221" s="5">
        <v>1959</v>
      </c>
      <c r="D221" s="5">
        <v>1</v>
      </c>
      <c r="E221" s="28">
        <v>0.121259586276</v>
      </c>
      <c r="F221" s="28">
        <v>3.366736581172</v>
      </c>
    </row>
    <row r="222" spans="1:6" ht="12.75">
      <c r="A222" s="30" t="s">
        <v>0</v>
      </c>
      <c r="B222" s="30">
        <v>3</v>
      </c>
      <c r="C222" s="5">
        <v>1959</v>
      </c>
      <c r="D222" s="5">
        <v>2</v>
      </c>
      <c r="E222" s="28">
        <v>0.055773906204</v>
      </c>
      <c r="F222" s="28">
        <v>2.675043034336</v>
      </c>
    </row>
    <row r="223" spans="1:6" ht="12.75">
      <c r="A223" s="30" t="s">
        <v>0</v>
      </c>
      <c r="B223" s="30">
        <v>3</v>
      </c>
      <c r="C223" s="5">
        <v>1959</v>
      </c>
      <c r="D223" s="5">
        <v>3</v>
      </c>
      <c r="E223" s="28">
        <v>0.13946613552</v>
      </c>
      <c r="F223" s="28">
        <v>6.72373607088</v>
      </c>
    </row>
    <row r="224" spans="1:6" ht="12.75">
      <c r="A224" s="30" t="s">
        <v>0</v>
      </c>
      <c r="B224" s="30">
        <v>3</v>
      </c>
      <c r="C224" s="5">
        <v>1959</v>
      </c>
      <c r="D224" s="5">
        <v>4</v>
      </c>
      <c r="E224" s="28">
        <v>0.162412166085</v>
      </c>
      <c r="F224" s="28">
        <v>4.8233836403999995</v>
      </c>
    </row>
    <row r="225" spans="1:6" ht="12.75">
      <c r="A225" s="30" t="s">
        <v>0</v>
      </c>
      <c r="B225" s="30">
        <v>3</v>
      </c>
      <c r="C225" s="5">
        <v>1959</v>
      </c>
      <c r="D225" s="5">
        <v>5</v>
      </c>
      <c r="E225" s="28">
        <v>0.15793535604</v>
      </c>
      <c r="F225" s="28">
        <v>5.11246737969</v>
      </c>
    </row>
    <row r="226" spans="1:6" ht="12.75">
      <c r="A226" s="30" t="s">
        <v>0</v>
      </c>
      <c r="B226" s="30">
        <v>3</v>
      </c>
      <c r="C226" s="5">
        <v>1959</v>
      </c>
      <c r="D226" s="5">
        <v>6</v>
      </c>
      <c r="E226" s="28">
        <v>0.10071275376</v>
      </c>
      <c r="F226" s="28">
        <v>3.71327908212</v>
      </c>
    </row>
    <row r="227" spans="1:6" ht="12.75">
      <c r="A227" s="30" t="s">
        <v>0</v>
      </c>
      <c r="B227" s="30">
        <v>3</v>
      </c>
      <c r="C227" s="5">
        <v>1959</v>
      </c>
      <c r="D227" s="5">
        <v>7</v>
      </c>
      <c r="E227" s="28">
        <v>0.050215281795</v>
      </c>
      <c r="F227" s="28">
        <v>2.931957345615</v>
      </c>
    </row>
    <row r="228" spans="1:6" ht="12.75">
      <c r="A228" s="30" t="s">
        <v>0</v>
      </c>
      <c r="B228" s="30">
        <v>3</v>
      </c>
      <c r="C228" s="5">
        <v>1959</v>
      </c>
      <c r="D228" s="5">
        <v>8</v>
      </c>
      <c r="E228" s="28">
        <v>0.024992889834</v>
      </c>
      <c r="F228" s="28">
        <v>1.9813328568759998</v>
      </c>
    </row>
    <row r="229" spans="1:6" ht="12.75">
      <c r="A229" s="30" t="s">
        <v>0</v>
      </c>
      <c r="B229" s="30">
        <v>3</v>
      </c>
      <c r="C229" s="5">
        <v>1959</v>
      </c>
      <c r="D229" s="5">
        <v>9</v>
      </c>
      <c r="E229" s="28">
        <v>0.051518098968</v>
      </c>
      <c r="F229" s="28">
        <v>2.255555763594</v>
      </c>
    </row>
    <row r="230" spans="1:6" ht="12.75">
      <c r="A230" s="30" t="s">
        <v>0</v>
      </c>
      <c r="B230" s="30">
        <v>3</v>
      </c>
      <c r="C230" s="5">
        <v>1959</v>
      </c>
      <c r="D230" s="5">
        <v>10</v>
      </c>
      <c r="E230" s="28">
        <v>0.108908299071</v>
      </c>
      <c r="F230" s="28">
        <v>3.819433083147</v>
      </c>
    </row>
    <row r="231" spans="1:6" ht="12.75">
      <c r="A231" s="30" t="s">
        <v>0</v>
      </c>
      <c r="B231" s="30">
        <v>3</v>
      </c>
      <c r="C231" s="5">
        <v>1959</v>
      </c>
      <c r="D231" s="5">
        <v>11</v>
      </c>
      <c r="E231" s="28">
        <v>0.135890690256</v>
      </c>
      <c r="F231" s="28">
        <v>5.102599341167999</v>
      </c>
    </row>
    <row r="232" spans="1:6" ht="12.75">
      <c r="A232" s="30" t="s">
        <v>0</v>
      </c>
      <c r="B232" s="30">
        <v>3</v>
      </c>
      <c r="C232" s="5">
        <v>1959</v>
      </c>
      <c r="D232" s="5">
        <v>12</v>
      </c>
      <c r="E232" s="28">
        <v>0.497189457864</v>
      </c>
      <c r="F232" s="28">
        <v>7.930914740495999</v>
      </c>
    </row>
    <row r="233" spans="1:6" ht="12.75">
      <c r="A233" s="30" t="s">
        <v>0</v>
      </c>
      <c r="B233" s="30">
        <v>3</v>
      </c>
      <c r="C233" s="5">
        <v>1960</v>
      </c>
      <c r="D233" s="5">
        <v>1</v>
      </c>
      <c r="E233" s="28">
        <v>0.431979919245</v>
      </c>
      <c r="F233" s="28">
        <v>6.098397551435</v>
      </c>
    </row>
    <row r="234" spans="1:6" ht="12.75">
      <c r="A234" s="30" t="s">
        <v>0</v>
      </c>
      <c r="B234" s="30">
        <v>3</v>
      </c>
      <c r="C234" s="5">
        <v>1960</v>
      </c>
      <c r="D234" s="5">
        <v>2</v>
      </c>
      <c r="E234" s="28">
        <v>0.68392608788</v>
      </c>
      <c r="F234" s="28">
        <v>9.289163401762</v>
      </c>
    </row>
    <row r="235" spans="1:6" ht="12.75">
      <c r="A235" s="30" t="s">
        <v>0</v>
      </c>
      <c r="B235" s="30">
        <v>3</v>
      </c>
      <c r="C235" s="5">
        <v>1960</v>
      </c>
      <c r="D235" s="5">
        <v>3</v>
      </c>
      <c r="E235" s="28">
        <v>0.701561731563</v>
      </c>
      <c r="F235" s="28">
        <v>11.405878799931001</v>
      </c>
    </row>
    <row r="236" spans="1:6" ht="12.75">
      <c r="A236" s="30" t="s">
        <v>0</v>
      </c>
      <c r="B236" s="30">
        <v>3</v>
      </c>
      <c r="C236" s="5">
        <v>1960</v>
      </c>
      <c r="D236" s="5">
        <v>4</v>
      </c>
      <c r="E236" s="28">
        <v>0.375165680424</v>
      </c>
      <c r="F236" s="28">
        <v>7.7000469097919995</v>
      </c>
    </row>
    <row r="237" spans="1:6" ht="12.75">
      <c r="A237" s="30" t="s">
        <v>0</v>
      </c>
      <c r="B237" s="30">
        <v>3</v>
      </c>
      <c r="C237" s="5">
        <v>1960</v>
      </c>
      <c r="D237" s="5">
        <v>5</v>
      </c>
      <c r="E237" s="28">
        <v>0.263281594284</v>
      </c>
      <c r="F237" s="28">
        <v>9.373194014454</v>
      </c>
    </row>
    <row r="238" spans="1:6" ht="12.75">
      <c r="A238" s="30" t="s">
        <v>0</v>
      </c>
      <c r="B238" s="30">
        <v>3</v>
      </c>
      <c r="C238" s="5">
        <v>1960</v>
      </c>
      <c r="D238" s="5">
        <v>6</v>
      </c>
      <c r="E238" s="28">
        <v>0.11304781663</v>
      </c>
      <c r="F238" s="28">
        <v>5.62195444293</v>
      </c>
    </row>
    <row r="239" spans="1:6" ht="12.75">
      <c r="A239" s="30" t="s">
        <v>0</v>
      </c>
      <c r="B239" s="30">
        <v>3</v>
      </c>
      <c r="C239" s="5">
        <v>1960</v>
      </c>
      <c r="D239" s="5">
        <v>7</v>
      </c>
      <c r="E239" s="28">
        <v>0.049249034532</v>
      </c>
      <c r="F239" s="28">
        <v>3.9851788008419997</v>
      </c>
    </row>
    <row r="240" spans="1:6" ht="12.75">
      <c r="A240" s="30" t="s">
        <v>0</v>
      </c>
      <c r="B240" s="30">
        <v>3</v>
      </c>
      <c r="C240" s="5">
        <v>1960</v>
      </c>
      <c r="D240" s="5">
        <v>8</v>
      </c>
      <c r="E240" s="28">
        <v>0.025143140958</v>
      </c>
      <c r="F240" s="28">
        <v>2.6203523048779997</v>
      </c>
    </row>
    <row r="241" spans="1:6" ht="12.75">
      <c r="A241" s="30" t="s">
        <v>0</v>
      </c>
      <c r="B241" s="30">
        <v>3</v>
      </c>
      <c r="C241" s="5">
        <v>1960</v>
      </c>
      <c r="D241" s="5">
        <v>9</v>
      </c>
      <c r="E241" s="28">
        <v>0.02266592307</v>
      </c>
      <c r="F241" s="28">
        <v>2.61324780591</v>
      </c>
    </row>
    <row r="242" spans="1:6" ht="12.75">
      <c r="A242" s="30" t="s">
        <v>0</v>
      </c>
      <c r="B242" s="30">
        <v>3</v>
      </c>
      <c r="C242" s="5">
        <v>1960</v>
      </c>
      <c r="D242" s="5">
        <v>10</v>
      </c>
      <c r="E242" s="28">
        <v>0.659239507353</v>
      </c>
      <c r="F242" s="28">
        <v>14.971947301962</v>
      </c>
    </row>
    <row r="243" spans="1:6" ht="12.75">
      <c r="A243" s="30" t="s">
        <v>0</v>
      </c>
      <c r="B243" s="30">
        <v>3</v>
      </c>
      <c r="C243" s="5">
        <v>1960</v>
      </c>
      <c r="D243" s="5">
        <v>11</v>
      </c>
      <c r="E243" s="28">
        <v>0.5412771365</v>
      </c>
      <c r="F243" s="28">
        <v>9.53902842898</v>
      </c>
    </row>
    <row r="244" spans="1:6" ht="12.75">
      <c r="A244" s="30" t="s">
        <v>0</v>
      </c>
      <c r="B244" s="30">
        <v>3</v>
      </c>
      <c r="C244" s="5">
        <v>1960</v>
      </c>
      <c r="D244" s="5">
        <v>12</v>
      </c>
      <c r="E244" s="28">
        <v>0.279668265576</v>
      </c>
      <c r="F244" s="28">
        <v>4.538105592141</v>
      </c>
    </row>
    <row r="245" spans="1:6" ht="12.75">
      <c r="A245" s="30" t="s">
        <v>0</v>
      </c>
      <c r="B245" s="30">
        <v>3</v>
      </c>
      <c r="C245" s="5">
        <v>1961</v>
      </c>
      <c r="D245" s="5">
        <v>1</v>
      </c>
      <c r="E245" s="28">
        <v>0.18909299136</v>
      </c>
      <c r="F245" s="28">
        <v>3.219056333584</v>
      </c>
    </row>
    <row r="246" spans="1:6" ht="12.75">
      <c r="A246" s="30" t="s">
        <v>0</v>
      </c>
      <c r="B246" s="30">
        <v>3</v>
      </c>
      <c r="C246" s="5">
        <v>1961</v>
      </c>
      <c r="D246" s="5">
        <v>2</v>
      </c>
      <c r="E246" s="28">
        <v>0.26019429305</v>
      </c>
      <c r="F246" s="28">
        <v>5.629081604066</v>
      </c>
    </row>
    <row r="247" spans="1:6" ht="12.75">
      <c r="A247" s="30" t="s">
        <v>0</v>
      </c>
      <c r="B247" s="30">
        <v>3</v>
      </c>
      <c r="C247" s="5">
        <v>1961</v>
      </c>
      <c r="D247" s="5">
        <v>3</v>
      </c>
      <c r="E247" s="28">
        <v>0.13314347777</v>
      </c>
      <c r="F247" s="28">
        <v>4.690412793376001</v>
      </c>
    </row>
    <row r="248" spans="1:6" ht="12.75">
      <c r="A248" s="30" t="s">
        <v>0</v>
      </c>
      <c r="B248" s="30">
        <v>3</v>
      </c>
      <c r="C248" s="5">
        <v>1961</v>
      </c>
      <c r="D248" s="5">
        <v>4</v>
      </c>
      <c r="E248" s="28">
        <v>0.157710225652</v>
      </c>
      <c r="F248" s="28">
        <v>5.484185142314</v>
      </c>
    </row>
    <row r="249" spans="1:6" ht="12.75">
      <c r="A249" s="30" t="s">
        <v>0</v>
      </c>
      <c r="B249" s="30">
        <v>3</v>
      </c>
      <c r="C249" s="5">
        <v>1961</v>
      </c>
      <c r="D249" s="5">
        <v>5</v>
      </c>
      <c r="E249" s="28">
        <v>0.123806208532</v>
      </c>
      <c r="F249" s="28">
        <v>4.229596578663999</v>
      </c>
    </row>
    <row r="250" spans="1:6" ht="12.75">
      <c r="A250" s="30" t="s">
        <v>0</v>
      </c>
      <c r="B250" s="30">
        <v>3</v>
      </c>
      <c r="C250" s="5">
        <v>1961</v>
      </c>
      <c r="D250" s="5">
        <v>6</v>
      </c>
      <c r="E250" s="28">
        <v>0.069273270683</v>
      </c>
      <c r="F250" s="28">
        <v>2.8311191164119998</v>
      </c>
    </row>
    <row r="251" spans="1:6" ht="12.75">
      <c r="A251" s="30" t="s">
        <v>0</v>
      </c>
      <c r="B251" s="30">
        <v>3</v>
      </c>
      <c r="C251" s="5">
        <v>1961</v>
      </c>
      <c r="D251" s="5">
        <v>7</v>
      </c>
      <c r="E251" s="28">
        <v>0.037262914845</v>
      </c>
      <c r="F251" s="28">
        <v>2.179348320655</v>
      </c>
    </row>
    <row r="252" spans="1:6" ht="12.75">
      <c r="A252" s="30" t="s">
        <v>0</v>
      </c>
      <c r="B252" s="30">
        <v>3</v>
      </c>
      <c r="C252" s="5">
        <v>1961</v>
      </c>
      <c r="D252" s="5">
        <v>8</v>
      </c>
      <c r="E252" s="28">
        <v>0.023638451</v>
      </c>
      <c r="F252" s="28">
        <v>1.53825021175</v>
      </c>
    </row>
    <row r="253" spans="1:6" ht="12.75">
      <c r="A253" s="30" t="s">
        <v>0</v>
      </c>
      <c r="B253" s="30">
        <v>3</v>
      </c>
      <c r="C253" s="5">
        <v>1961</v>
      </c>
      <c r="D253" s="5">
        <v>9</v>
      </c>
      <c r="E253" s="28">
        <v>0.048723243642</v>
      </c>
      <c r="F253" s="28">
        <v>2.3200557681180003</v>
      </c>
    </row>
    <row r="254" spans="1:6" ht="12.75">
      <c r="A254" s="30" t="s">
        <v>0</v>
      </c>
      <c r="B254" s="30">
        <v>3</v>
      </c>
      <c r="C254" s="5">
        <v>1961</v>
      </c>
      <c r="D254" s="5">
        <v>10</v>
      </c>
      <c r="E254" s="28">
        <v>0.056952053249</v>
      </c>
      <c r="F254" s="28">
        <v>2.158119394448</v>
      </c>
    </row>
    <row r="255" spans="1:6" ht="12.75">
      <c r="A255" s="30" t="s">
        <v>0</v>
      </c>
      <c r="B255" s="30">
        <v>3</v>
      </c>
      <c r="C255" s="5">
        <v>1961</v>
      </c>
      <c r="D255" s="5">
        <v>11</v>
      </c>
      <c r="E255" s="28">
        <v>0.2976301248</v>
      </c>
      <c r="F255" s="28">
        <v>12.620816570154998</v>
      </c>
    </row>
    <row r="256" spans="1:6" ht="12.75">
      <c r="A256" s="30" t="s">
        <v>0</v>
      </c>
      <c r="B256" s="30">
        <v>3</v>
      </c>
      <c r="C256" s="5">
        <v>1961</v>
      </c>
      <c r="D256" s="5">
        <v>12</v>
      </c>
      <c r="E256" s="28">
        <v>0.349624576264</v>
      </c>
      <c r="F256" s="28">
        <v>7.103309877806</v>
      </c>
    </row>
    <row r="257" spans="1:6" ht="12.75">
      <c r="A257" s="30" t="s">
        <v>0</v>
      </c>
      <c r="B257" s="30">
        <v>3</v>
      </c>
      <c r="C257" s="5">
        <v>1962</v>
      </c>
      <c r="D257" s="5">
        <v>1</v>
      </c>
      <c r="E257" s="28">
        <v>0.271554004836</v>
      </c>
      <c r="F257" s="28">
        <v>6.215319574362</v>
      </c>
    </row>
    <row r="258" spans="1:6" ht="12.75">
      <c r="A258" s="30" t="s">
        <v>0</v>
      </c>
      <c r="B258" s="30">
        <v>3</v>
      </c>
      <c r="C258" s="5">
        <v>1962</v>
      </c>
      <c r="D258" s="5">
        <v>2</v>
      </c>
      <c r="E258" s="28">
        <v>0.186468536837</v>
      </c>
      <c r="F258" s="28">
        <v>3.9833234322639997</v>
      </c>
    </row>
    <row r="259" spans="1:6" ht="12.75">
      <c r="A259" s="30" t="s">
        <v>0</v>
      </c>
      <c r="B259" s="30">
        <v>3</v>
      </c>
      <c r="C259" s="5">
        <v>1962</v>
      </c>
      <c r="D259" s="5">
        <v>3</v>
      </c>
      <c r="E259" s="28">
        <v>0.345749280624</v>
      </c>
      <c r="F259" s="28">
        <v>8.626595770903</v>
      </c>
    </row>
    <row r="260" spans="1:6" ht="12.75">
      <c r="A260" s="30" t="s">
        <v>0</v>
      </c>
      <c r="B260" s="30">
        <v>3</v>
      </c>
      <c r="C260" s="5">
        <v>1962</v>
      </c>
      <c r="D260" s="5">
        <v>4</v>
      </c>
      <c r="E260" s="28">
        <v>0.343795396896</v>
      </c>
      <c r="F260" s="28">
        <v>7.901911688664</v>
      </c>
    </row>
    <row r="261" spans="1:6" ht="12.75">
      <c r="A261" s="30" t="s">
        <v>0</v>
      </c>
      <c r="B261" s="30">
        <v>3</v>
      </c>
      <c r="C261" s="5">
        <v>1962</v>
      </c>
      <c r="D261" s="5">
        <v>5</v>
      </c>
      <c r="E261" s="28">
        <v>0.252390663889</v>
      </c>
      <c r="F261" s="28">
        <v>6.493943865136</v>
      </c>
    </row>
    <row r="262" spans="1:6" ht="12.75">
      <c r="A262" s="30" t="s">
        <v>0</v>
      </c>
      <c r="B262" s="30">
        <v>3</v>
      </c>
      <c r="C262" s="5">
        <v>1962</v>
      </c>
      <c r="D262" s="5">
        <v>6</v>
      </c>
      <c r="E262" s="28">
        <v>0.119122260422</v>
      </c>
      <c r="F262" s="28">
        <v>4.489499975024</v>
      </c>
    </row>
    <row r="263" spans="1:6" ht="12.75">
      <c r="A263" s="30" t="s">
        <v>0</v>
      </c>
      <c r="B263" s="30">
        <v>3</v>
      </c>
      <c r="C263" s="5">
        <v>1962</v>
      </c>
      <c r="D263" s="5">
        <v>7</v>
      </c>
      <c r="E263" s="28">
        <v>0.049570812436</v>
      </c>
      <c r="F263" s="28">
        <v>3.32972415438</v>
      </c>
    </row>
    <row r="264" spans="1:6" ht="12.75">
      <c r="A264" s="30" t="s">
        <v>0</v>
      </c>
      <c r="B264" s="30">
        <v>3</v>
      </c>
      <c r="C264" s="5">
        <v>1962</v>
      </c>
      <c r="D264" s="5">
        <v>8</v>
      </c>
      <c r="E264" s="28">
        <v>0.023164497474</v>
      </c>
      <c r="F264" s="28">
        <v>2.308341776512</v>
      </c>
    </row>
    <row r="265" spans="1:6" ht="12.75">
      <c r="A265" s="30" t="s">
        <v>0</v>
      </c>
      <c r="B265" s="30">
        <v>3</v>
      </c>
      <c r="C265" s="5">
        <v>1962</v>
      </c>
      <c r="D265" s="5">
        <v>9</v>
      </c>
      <c r="E265" s="28">
        <v>0.016284494388</v>
      </c>
      <c r="F265" s="28">
        <v>1.758725751872</v>
      </c>
    </row>
    <row r="266" spans="1:6" ht="12.75">
      <c r="A266" s="30" t="s">
        <v>0</v>
      </c>
      <c r="B266" s="30">
        <v>3</v>
      </c>
      <c r="C266" s="5">
        <v>1962</v>
      </c>
      <c r="D266" s="5">
        <v>10</v>
      </c>
      <c r="E266" s="28">
        <v>0.011032904025</v>
      </c>
      <c r="F266" s="28">
        <v>1.364927634675</v>
      </c>
    </row>
    <row r="267" spans="1:6" ht="12.75">
      <c r="A267" s="30" t="s">
        <v>0</v>
      </c>
      <c r="B267" s="30">
        <v>3</v>
      </c>
      <c r="C267" s="5">
        <v>1962</v>
      </c>
      <c r="D267" s="5">
        <v>11</v>
      </c>
      <c r="E267" s="28">
        <v>0.014106546751</v>
      </c>
      <c r="F267" s="28">
        <v>1.858537104941</v>
      </c>
    </row>
    <row r="268" spans="1:6" ht="12.75">
      <c r="A268" s="30" t="s">
        <v>0</v>
      </c>
      <c r="B268" s="30">
        <v>3</v>
      </c>
      <c r="C268" s="5">
        <v>1962</v>
      </c>
      <c r="D268" s="5">
        <v>12</v>
      </c>
      <c r="E268" s="28">
        <v>0.013248781884</v>
      </c>
      <c r="F268" s="28">
        <v>1.47972345963</v>
      </c>
    </row>
    <row r="269" spans="1:6" ht="12.75">
      <c r="A269" s="30" t="s">
        <v>0</v>
      </c>
      <c r="B269" s="30">
        <v>3</v>
      </c>
      <c r="C269" s="5">
        <v>1963</v>
      </c>
      <c r="D269" s="5">
        <v>1</v>
      </c>
      <c r="E269" s="28">
        <v>0.060022287808</v>
      </c>
      <c r="F269" s="28">
        <v>3.5760646822</v>
      </c>
    </row>
    <row r="270" spans="1:6" ht="12.75">
      <c r="A270" s="30" t="s">
        <v>0</v>
      </c>
      <c r="B270" s="30">
        <v>3</v>
      </c>
      <c r="C270" s="5">
        <v>1963</v>
      </c>
      <c r="D270" s="5">
        <v>2</v>
      </c>
      <c r="E270" s="28">
        <v>0.084046384595</v>
      </c>
      <c r="F270" s="28">
        <v>2.1830509331920003</v>
      </c>
    </row>
    <row r="271" spans="1:6" ht="12.75">
      <c r="A271" s="30" t="s">
        <v>0</v>
      </c>
      <c r="B271" s="30">
        <v>3</v>
      </c>
      <c r="C271" s="5">
        <v>1963</v>
      </c>
      <c r="D271" s="5">
        <v>3</v>
      </c>
      <c r="E271" s="28">
        <v>0.34294924812</v>
      </c>
      <c r="F271" s="28">
        <v>10.285734305105</v>
      </c>
    </row>
    <row r="272" spans="1:6" ht="12.75">
      <c r="A272" s="30" t="s">
        <v>0</v>
      </c>
      <c r="B272" s="30">
        <v>3</v>
      </c>
      <c r="C272" s="5">
        <v>1963</v>
      </c>
      <c r="D272" s="5">
        <v>4</v>
      </c>
      <c r="E272" s="28">
        <v>0.290487752688</v>
      </c>
      <c r="F272" s="28">
        <v>8.86201150704</v>
      </c>
    </row>
    <row r="273" spans="1:6" ht="12.75">
      <c r="A273" s="30" t="s">
        <v>0</v>
      </c>
      <c r="B273" s="30">
        <v>3</v>
      </c>
      <c r="C273" s="5">
        <v>1963</v>
      </c>
      <c r="D273" s="5">
        <v>5</v>
      </c>
      <c r="E273" s="28">
        <v>0.132060110728</v>
      </c>
      <c r="F273" s="28">
        <v>4.95078722697</v>
      </c>
    </row>
    <row r="274" spans="1:6" ht="12.75">
      <c r="A274" s="30" t="s">
        <v>0</v>
      </c>
      <c r="B274" s="30">
        <v>3</v>
      </c>
      <c r="C274" s="5">
        <v>1963</v>
      </c>
      <c r="D274" s="5">
        <v>6</v>
      </c>
      <c r="E274" s="28">
        <v>0.162877163776</v>
      </c>
      <c r="F274" s="28">
        <v>6.1872435266600005</v>
      </c>
    </row>
    <row r="275" spans="1:6" ht="12.75">
      <c r="A275" s="30" t="s">
        <v>0</v>
      </c>
      <c r="B275" s="30">
        <v>3</v>
      </c>
      <c r="C275" s="5">
        <v>1963</v>
      </c>
      <c r="D275" s="5">
        <v>7</v>
      </c>
      <c r="E275" s="28">
        <v>0.07781596088</v>
      </c>
      <c r="F275" s="28">
        <v>3.24020597752</v>
      </c>
    </row>
    <row r="276" spans="1:6" ht="12.75">
      <c r="A276" s="30" t="s">
        <v>0</v>
      </c>
      <c r="B276" s="30">
        <v>3</v>
      </c>
      <c r="C276" s="5">
        <v>1963</v>
      </c>
      <c r="D276" s="5">
        <v>8</v>
      </c>
      <c r="E276" s="28">
        <v>0.03476720874</v>
      </c>
      <c r="F276" s="28">
        <v>2.26547642265</v>
      </c>
    </row>
    <row r="277" spans="1:6" ht="12.75">
      <c r="A277" s="30" t="s">
        <v>0</v>
      </c>
      <c r="B277" s="30">
        <v>3</v>
      </c>
      <c r="C277" s="5">
        <v>1963</v>
      </c>
      <c r="D277" s="5">
        <v>9</v>
      </c>
      <c r="E277" s="28">
        <v>0.019969181792</v>
      </c>
      <c r="F277" s="28">
        <v>1.656491352276</v>
      </c>
    </row>
    <row r="278" spans="1:6" ht="12.75">
      <c r="A278" s="30" t="s">
        <v>0</v>
      </c>
      <c r="B278" s="30">
        <v>3</v>
      </c>
      <c r="C278" s="5">
        <v>1963</v>
      </c>
      <c r="D278" s="5">
        <v>10</v>
      </c>
      <c r="E278" s="28">
        <v>0.015413381863</v>
      </c>
      <c r="F278" s="28">
        <v>1.37949791441</v>
      </c>
    </row>
    <row r="279" spans="1:6" ht="12.75">
      <c r="A279" s="30" t="s">
        <v>0</v>
      </c>
      <c r="B279" s="30">
        <v>3</v>
      </c>
      <c r="C279" s="5">
        <v>1963</v>
      </c>
      <c r="D279" s="5">
        <v>11</v>
      </c>
      <c r="E279" s="28">
        <v>0.18257156451</v>
      </c>
      <c r="F279" s="28">
        <v>19.17333331416</v>
      </c>
    </row>
    <row r="280" spans="1:6" ht="12.75">
      <c r="A280" s="30" t="s">
        <v>0</v>
      </c>
      <c r="B280" s="30">
        <v>3</v>
      </c>
      <c r="C280" s="5">
        <v>1963</v>
      </c>
      <c r="D280" s="5">
        <v>12</v>
      </c>
      <c r="E280" s="28">
        <v>0.074531652168</v>
      </c>
      <c r="F280" s="28">
        <v>3.1102311989129996</v>
      </c>
    </row>
    <row r="281" spans="1:6" ht="12.75">
      <c r="A281" s="30" t="s">
        <v>0</v>
      </c>
      <c r="B281" s="30">
        <v>3</v>
      </c>
      <c r="C281" s="5">
        <v>1964</v>
      </c>
      <c r="D281" s="5">
        <v>1</v>
      </c>
      <c r="E281" s="28">
        <v>0.048624164001</v>
      </c>
      <c r="F281" s="28">
        <v>2.2941763323570004</v>
      </c>
    </row>
    <row r="282" spans="1:6" ht="12.75">
      <c r="A282" s="30" t="s">
        <v>0</v>
      </c>
      <c r="B282" s="30">
        <v>3</v>
      </c>
      <c r="C282" s="5">
        <v>1964</v>
      </c>
      <c r="D282" s="5">
        <v>2</v>
      </c>
      <c r="E282" s="28">
        <v>0.35814562905</v>
      </c>
      <c r="F282" s="28">
        <v>9.57360310687</v>
      </c>
    </row>
    <row r="283" spans="1:6" ht="12.75">
      <c r="A283" s="30" t="s">
        <v>0</v>
      </c>
      <c r="B283" s="30">
        <v>3</v>
      </c>
      <c r="C283" s="5">
        <v>1964</v>
      </c>
      <c r="D283" s="5">
        <v>3</v>
      </c>
      <c r="E283" s="28">
        <v>0.332471037797</v>
      </c>
      <c r="F283" s="28">
        <v>8.635138550327</v>
      </c>
    </row>
    <row r="284" spans="1:6" ht="12.75">
      <c r="A284" s="30" t="s">
        <v>0</v>
      </c>
      <c r="B284" s="30">
        <v>3</v>
      </c>
      <c r="C284" s="5">
        <v>1964</v>
      </c>
      <c r="D284" s="5">
        <v>4</v>
      </c>
      <c r="E284" s="28">
        <v>0.193684410284</v>
      </c>
      <c r="F284" s="28">
        <v>6.531038236636</v>
      </c>
    </row>
    <row r="285" spans="1:6" ht="12.75">
      <c r="A285" s="30" t="s">
        <v>0</v>
      </c>
      <c r="B285" s="30">
        <v>3</v>
      </c>
      <c r="C285" s="5">
        <v>1964</v>
      </c>
      <c r="D285" s="5">
        <v>5</v>
      </c>
      <c r="E285" s="28">
        <v>0.109235859648</v>
      </c>
      <c r="F285" s="28">
        <v>5.715376782689999</v>
      </c>
    </row>
    <row r="286" spans="1:6" ht="12.75">
      <c r="A286" s="30" t="s">
        <v>0</v>
      </c>
      <c r="B286" s="30">
        <v>3</v>
      </c>
      <c r="C286" s="5">
        <v>1964</v>
      </c>
      <c r="D286" s="5">
        <v>6</v>
      </c>
      <c r="E286" s="28">
        <v>0.069869043125</v>
      </c>
      <c r="F286" s="28">
        <v>4.102924602875</v>
      </c>
    </row>
    <row r="287" spans="1:6" ht="12.75">
      <c r="A287" s="30" t="s">
        <v>0</v>
      </c>
      <c r="B287" s="30">
        <v>3</v>
      </c>
      <c r="C287" s="5">
        <v>1964</v>
      </c>
      <c r="D287" s="5">
        <v>7</v>
      </c>
      <c r="E287" s="28">
        <v>0.04744952782</v>
      </c>
      <c r="F287" s="28">
        <v>3.0079283034000004</v>
      </c>
    </row>
    <row r="288" spans="1:6" ht="12.75">
      <c r="A288" s="30" t="s">
        <v>0</v>
      </c>
      <c r="B288" s="30">
        <v>3</v>
      </c>
      <c r="C288" s="5">
        <v>1964</v>
      </c>
      <c r="D288" s="5">
        <v>8</v>
      </c>
      <c r="E288" s="28">
        <v>0.021508174464</v>
      </c>
      <c r="F288" s="28">
        <v>1.987970152953</v>
      </c>
    </row>
    <row r="289" spans="1:6" ht="12.75">
      <c r="A289" s="30" t="s">
        <v>0</v>
      </c>
      <c r="B289" s="30">
        <v>3</v>
      </c>
      <c r="C289" s="5">
        <v>1964</v>
      </c>
      <c r="D289" s="5">
        <v>9</v>
      </c>
      <c r="E289" s="28">
        <v>0.016806704334</v>
      </c>
      <c r="F289" s="28">
        <v>1.701478810346</v>
      </c>
    </row>
    <row r="290" spans="1:6" ht="12.75">
      <c r="A290" s="30" t="s">
        <v>0</v>
      </c>
      <c r="B290" s="30">
        <v>3</v>
      </c>
      <c r="C290" s="5">
        <v>1964</v>
      </c>
      <c r="D290" s="5">
        <v>10</v>
      </c>
      <c r="E290" s="28">
        <v>0.041429347377</v>
      </c>
      <c r="F290" s="28">
        <v>3.898719471357</v>
      </c>
    </row>
    <row r="291" spans="1:6" ht="12.75">
      <c r="A291" s="30" t="s">
        <v>0</v>
      </c>
      <c r="B291" s="30">
        <v>3</v>
      </c>
      <c r="C291" s="5">
        <v>1964</v>
      </c>
      <c r="D291" s="5">
        <v>11</v>
      </c>
      <c r="E291" s="28">
        <v>0.021193330058</v>
      </c>
      <c r="F291" s="28">
        <v>1.989523778776</v>
      </c>
    </row>
    <row r="292" spans="1:6" ht="12.75">
      <c r="A292" s="30" t="s">
        <v>0</v>
      </c>
      <c r="B292" s="30">
        <v>3</v>
      </c>
      <c r="C292" s="5">
        <v>1964</v>
      </c>
      <c r="D292" s="5">
        <v>12</v>
      </c>
      <c r="E292" s="28">
        <v>0.01376770857</v>
      </c>
      <c r="F292" s="28">
        <v>1.0730715692400001</v>
      </c>
    </row>
    <row r="293" spans="1:6" ht="12.75">
      <c r="A293" s="30" t="s">
        <v>0</v>
      </c>
      <c r="B293" s="30">
        <v>3</v>
      </c>
      <c r="C293" s="5">
        <v>1965</v>
      </c>
      <c r="D293" s="5">
        <v>1</v>
      </c>
      <c r="E293" s="28">
        <v>0.010781862648</v>
      </c>
      <c r="F293" s="28">
        <v>0.5575763576999999</v>
      </c>
    </row>
    <row r="294" spans="1:6" ht="12.75">
      <c r="A294" s="30" t="s">
        <v>0</v>
      </c>
      <c r="B294" s="30">
        <v>3</v>
      </c>
      <c r="C294" s="5">
        <v>1965</v>
      </c>
      <c r="D294" s="5">
        <v>2</v>
      </c>
      <c r="E294" s="28">
        <v>0.00956216168</v>
      </c>
      <c r="F294" s="28">
        <v>0.39762653184</v>
      </c>
    </row>
    <row r="295" spans="1:6" ht="12.75">
      <c r="A295" s="30" t="s">
        <v>0</v>
      </c>
      <c r="B295" s="30">
        <v>3</v>
      </c>
      <c r="C295" s="5">
        <v>1965</v>
      </c>
      <c r="D295" s="5">
        <v>3</v>
      </c>
      <c r="E295" s="28">
        <v>0.10781440341</v>
      </c>
      <c r="F295" s="28">
        <v>3.13560188473</v>
      </c>
    </row>
    <row r="296" spans="1:6" ht="12.75">
      <c r="A296" s="30" t="s">
        <v>0</v>
      </c>
      <c r="B296" s="30">
        <v>3</v>
      </c>
      <c r="C296" s="5">
        <v>1965</v>
      </c>
      <c r="D296" s="5">
        <v>4</v>
      </c>
      <c r="E296" s="28">
        <v>0.066568431972</v>
      </c>
      <c r="F296" s="28">
        <v>1.5927885809339999</v>
      </c>
    </row>
    <row r="297" spans="1:6" ht="12.75">
      <c r="A297" s="30" t="s">
        <v>0</v>
      </c>
      <c r="B297" s="30">
        <v>3</v>
      </c>
      <c r="C297" s="5">
        <v>1965</v>
      </c>
      <c r="D297" s="5">
        <v>5</v>
      </c>
      <c r="E297" s="28">
        <v>0.037511077215</v>
      </c>
      <c r="F297" s="28">
        <v>1.357150930635</v>
      </c>
    </row>
    <row r="298" spans="1:6" ht="12.75">
      <c r="A298" s="30" t="s">
        <v>0</v>
      </c>
      <c r="B298" s="30">
        <v>3</v>
      </c>
      <c r="C298" s="5">
        <v>1965</v>
      </c>
      <c r="D298" s="5">
        <v>6</v>
      </c>
      <c r="E298" s="28">
        <v>0.017528987742</v>
      </c>
      <c r="F298" s="28">
        <v>0.9102554254640001</v>
      </c>
    </row>
    <row r="299" spans="1:6" ht="12.75">
      <c r="A299" s="30" t="s">
        <v>0</v>
      </c>
      <c r="B299" s="30">
        <v>3</v>
      </c>
      <c r="C299" s="5">
        <v>1965</v>
      </c>
      <c r="D299" s="5">
        <v>7</v>
      </c>
      <c r="E299" s="28">
        <v>0.008384927544</v>
      </c>
      <c r="F299" s="28">
        <v>0.618912571977</v>
      </c>
    </row>
    <row r="300" spans="1:6" ht="12.75">
      <c r="A300" s="30" t="s">
        <v>0</v>
      </c>
      <c r="B300" s="30">
        <v>3</v>
      </c>
      <c r="C300" s="5">
        <v>1965</v>
      </c>
      <c r="D300" s="5">
        <v>8</v>
      </c>
      <c r="E300" s="28">
        <v>0.005608731981</v>
      </c>
      <c r="F300" s="28">
        <v>0.402626819243</v>
      </c>
    </row>
    <row r="301" spans="1:6" ht="12.75">
      <c r="A301" s="30" t="s">
        <v>0</v>
      </c>
      <c r="B301" s="30">
        <v>3</v>
      </c>
      <c r="C301" s="5">
        <v>1965</v>
      </c>
      <c r="D301" s="5">
        <v>9</v>
      </c>
      <c r="E301" s="28">
        <v>0.025153022916</v>
      </c>
      <c r="F301" s="28">
        <v>1.302661913364</v>
      </c>
    </row>
    <row r="302" spans="1:6" ht="12.75">
      <c r="A302" s="30" t="s">
        <v>0</v>
      </c>
      <c r="B302" s="30">
        <v>3</v>
      </c>
      <c r="C302" s="5">
        <v>1965</v>
      </c>
      <c r="D302" s="5">
        <v>10</v>
      </c>
      <c r="E302" s="28">
        <v>0.042609213075</v>
      </c>
      <c r="F302" s="28">
        <v>4.208026461595</v>
      </c>
    </row>
    <row r="303" spans="1:6" ht="12.75">
      <c r="A303" s="30" t="s">
        <v>0</v>
      </c>
      <c r="B303" s="30">
        <v>3</v>
      </c>
      <c r="C303" s="5">
        <v>1965</v>
      </c>
      <c r="D303" s="5">
        <v>11</v>
      </c>
      <c r="E303" s="28">
        <v>0.095348570541</v>
      </c>
      <c r="F303" s="28">
        <v>9.054261421698001</v>
      </c>
    </row>
    <row r="304" spans="1:6" ht="12.75">
      <c r="A304" s="30" t="s">
        <v>0</v>
      </c>
      <c r="B304" s="30">
        <v>3</v>
      </c>
      <c r="C304" s="5">
        <v>1965</v>
      </c>
      <c r="D304" s="5">
        <v>12</v>
      </c>
      <c r="E304" s="28">
        <v>0.090964836256</v>
      </c>
      <c r="F304" s="28">
        <v>3.42140588132</v>
      </c>
    </row>
    <row r="305" spans="1:6" ht="12.75">
      <c r="A305" s="30" t="s">
        <v>0</v>
      </c>
      <c r="B305" s="30">
        <v>3</v>
      </c>
      <c r="C305" s="5">
        <v>1966</v>
      </c>
      <c r="D305" s="5">
        <v>1</v>
      </c>
      <c r="E305" s="28">
        <v>0.52721612748</v>
      </c>
      <c r="F305" s="28">
        <v>15.26443817878</v>
      </c>
    </row>
    <row r="306" spans="1:6" ht="12.75">
      <c r="A306" s="30" t="s">
        <v>0</v>
      </c>
      <c r="B306" s="30">
        <v>3</v>
      </c>
      <c r="C306" s="5">
        <v>1966</v>
      </c>
      <c r="D306" s="5">
        <v>2</v>
      </c>
      <c r="E306" s="28">
        <v>0.667438015608</v>
      </c>
      <c r="F306" s="28">
        <v>18.015342955974</v>
      </c>
    </row>
    <row r="307" spans="1:6" ht="12.75">
      <c r="A307" s="30" t="s">
        <v>0</v>
      </c>
      <c r="B307" s="30">
        <v>3</v>
      </c>
      <c r="C307" s="5">
        <v>1966</v>
      </c>
      <c r="D307" s="5">
        <v>3</v>
      </c>
      <c r="E307" s="28">
        <v>0.198893199681</v>
      </c>
      <c r="F307" s="28">
        <v>6.899464189584999</v>
      </c>
    </row>
    <row r="308" spans="1:6" ht="12.75">
      <c r="A308" s="30" t="s">
        <v>0</v>
      </c>
      <c r="B308" s="30">
        <v>3</v>
      </c>
      <c r="C308" s="5">
        <v>1966</v>
      </c>
      <c r="D308" s="5">
        <v>4</v>
      </c>
      <c r="E308" s="28">
        <v>0.524751457882</v>
      </c>
      <c r="F308" s="28">
        <v>14.731274205573998</v>
      </c>
    </row>
    <row r="309" spans="1:6" ht="12.75">
      <c r="A309" s="30" t="s">
        <v>0</v>
      </c>
      <c r="B309" s="30">
        <v>3</v>
      </c>
      <c r="C309" s="5">
        <v>1966</v>
      </c>
      <c r="D309" s="5">
        <v>5</v>
      </c>
      <c r="E309" s="28">
        <v>0.208428049818</v>
      </c>
      <c r="F309" s="28">
        <v>7.518298221356</v>
      </c>
    </row>
    <row r="310" spans="1:6" ht="12.75">
      <c r="A310" s="30" t="s">
        <v>0</v>
      </c>
      <c r="B310" s="30">
        <v>3</v>
      </c>
      <c r="C310" s="5">
        <v>1966</v>
      </c>
      <c r="D310" s="5">
        <v>6</v>
      </c>
      <c r="E310" s="28">
        <v>0.10915580667</v>
      </c>
      <c r="F310" s="28">
        <v>6.356329082372</v>
      </c>
    </row>
    <row r="311" spans="1:6" ht="12.75">
      <c r="A311" s="30" t="s">
        <v>0</v>
      </c>
      <c r="B311" s="30">
        <v>3</v>
      </c>
      <c r="C311" s="5">
        <v>1966</v>
      </c>
      <c r="D311" s="5">
        <v>7</v>
      </c>
      <c r="E311" s="28">
        <v>0.046234508517</v>
      </c>
      <c r="F311" s="28">
        <v>4.508181572553</v>
      </c>
    </row>
    <row r="312" spans="1:6" ht="12.75">
      <c r="A312" s="30" t="s">
        <v>0</v>
      </c>
      <c r="B312" s="30">
        <v>3</v>
      </c>
      <c r="C312" s="5">
        <v>1966</v>
      </c>
      <c r="D312" s="5">
        <v>8</v>
      </c>
      <c r="E312" s="28">
        <v>0.020385125412</v>
      </c>
      <c r="F312" s="28">
        <v>3.0798523126590003</v>
      </c>
    </row>
    <row r="313" spans="1:6" ht="12.75">
      <c r="A313" s="30" t="s">
        <v>0</v>
      </c>
      <c r="B313" s="30">
        <v>3</v>
      </c>
      <c r="C313" s="5">
        <v>1966</v>
      </c>
      <c r="D313" s="5">
        <v>9</v>
      </c>
      <c r="E313" s="28">
        <v>0.01124968702</v>
      </c>
      <c r="F313" s="28">
        <v>2.08314894216</v>
      </c>
    </row>
    <row r="314" spans="1:6" ht="12.75">
      <c r="A314" s="30" t="s">
        <v>0</v>
      </c>
      <c r="B314" s="30">
        <v>3</v>
      </c>
      <c r="C314" s="5">
        <v>1966</v>
      </c>
      <c r="D314" s="5">
        <v>10</v>
      </c>
      <c r="E314" s="28">
        <v>0.10980250344</v>
      </c>
      <c r="F314" s="28">
        <v>10.769093395585</v>
      </c>
    </row>
    <row r="315" spans="1:6" ht="12.75">
      <c r="A315" s="30" t="s">
        <v>0</v>
      </c>
      <c r="B315" s="30">
        <v>3</v>
      </c>
      <c r="C315" s="5">
        <v>1966</v>
      </c>
      <c r="D315" s="5">
        <v>11</v>
      </c>
      <c r="E315" s="28">
        <v>0.15050500154</v>
      </c>
      <c r="F315" s="28">
        <v>10.6504408388</v>
      </c>
    </row>
    <row r="316" spans="1:6" ht="12.75">
      <c r="A316" s="30" t="s">
        <v>0</v>
      </c>
      <c r="B316" s="30">
        <v>3</v>
      </c>
      <c r="C316" s="5">
        <v>1966</v>
      </c>
      <c r="D316" s="5">
        <v>12</v>
      </c>
      <c r="E316" s="28">
        <v>0.066586084044</v>
      </c>
      <c r="F316" s="28">
        <v>3.9939318923399996</v>
      </c>
    </row>
    <row r="317" spans="1:6" ht="12.75">
      <c r="A317" s="30" t="s">
        <v>0</v>
      </c>
      <c r="B317" s="30">
        <v>3</v>
      </c>
      <c r="C317" s="5">
        <v>1967</v>
      </c>
      <c r="D317" s="5">
        <v>1</v>
      </c>
      <c r="E317" s="28">
        <v>0.061972674328</v>
      </c>
      <c r="F317" s="28">
        <v>4.401649058502</v>
      </c>
    </row>
    <row r="318" spans="1:6" ht="12.75">
      <c r="A318" s="30" t="s">
        <v>0</v>
      </c>
      <c r="B318" s="30">
        <v>3</v>
      </c>
      <c r="C318" s="5">
        <v>1967</v>
      </c>
      <c r="D318" s="5">
        <v>2</v>
      </c>
      <c r="E318" s="28">
        <v>0.099572177817</v>
      </c>
      <c r="F318" s="28">
        <v>4.212781988092999</v>
      </c>
    </row>
    <row r="319" spans="1:6" ht="12.75">
      <c r="A319" s="30" t="s">
        <v>0</v>
      </c>
      <c r="B319" s="30">
        <v>3</v>
      </c>
      <c r="C319" s="5">
        <v>1967</v>
      </c>
      <c r="D319" s="5">
        <v>3</v>
      </c>
      <c r="E319" s="28">
        <v>0.112405638228</v>
      </c>
      <c r="F319" s="28">
        <v>5.100636322132</v>
      </c>
    </row>
    <row r="320" spans="1:6" ht="12.75">
      <c r="A320" s="30" t="s">
        <v>0</v>
      </c>
      <c r="B320" s="30">
        <v>3</v>
      </c>
      <c r="C320" s="5">
        <v>1967</v>
      </c>
      <c r="D320" s="5">
        <v>4</v>
      </c>
      <c r="E320" s="28">
        <v>0.069975507216</v>
      </c>
      <c r="F320" s="28">
        <v>4.38921297393</v>
      </c>
    </row>
    <row r="321" spans="1:6" ht="12.75">
      <c r="A321" s="30" t="s">
        <v>0</v>
      </c>
      <c r="B321" s="30">
        <v>3</v>
      </c>
      <c r="C321" s="5">
        <v>1967</v>
      </c>
      <c r="D321" s="5">
        <v>5</v>
      </c>
      <c r="E321" s="28">
        <v>0.070241726616</v>
      </c>
      <c r="F321" s="28">
        <v>4.451806781604</v>
      </c>
    </row>
    <row r="322" spans="1:6" ht="12.75">
      <c r="A322" s="30" t="s">
        <v>0</v>
      </c>
      <c r="B322" s="30">
        <v>3</v>
      </c>
      <c r="C322" s="5">
        <v>1967</v>
      </c>
      <c r="D322" s="5">
        <v>6</v>
      </c>
      <c r="E322" s="28">
        <v>0.041063675872</v>
      </c>
      <c r="F322" s="28">
        <v>2.9521850188</v>
      </c>
    </row>
    <row r="323" spans="1:6" ht="12.75">
      <c r="A323" s="30" t="s">
        <v>0</v>
      </c>
      <c r="B323" s="30">
        <v>3</v>
      </c>
      <c r="C323" s="5">
        <v>1967</v>
      </c>
      <c r="D323" s="5">
        <v>7</v>
      </c>
      <c r="E323" s="28">
        <v>0.02525316144</v>
      </c>
      <c r="F323" s="28">
        <v>2.050316448</v>
      </c>
    </row>
    <row r="324" spans="1:6" ht="12.75">
      <c r="A324" s="30" t="s">
        <v>0</v>
      </c>
      <c r="B324" s="30">
        <v>3</v>
      </c>
      <c r="C324" s="5">
        <v>1967</v>
      </c>
      <c r="D324" s="5">
        <v>8</v>
      </c>
      <c r="E324" s="28">
        <v>0.015822321132</v>
      </c>
      <c r="F324" s="28">
        <v>1.2930353736240001</v>
      </c>
    </row>
    <row r="325" spans="1:6" ht="12.75">
      <c r="A325" s="30" t="s">
        <v>0</v>
      </c>
      <c r="B325" s="30">
        <v>3</v>
      </c>
      <c r="C325" s="5">
        <v>1967</v>
      </c>
      <c r="D325" s="5">
        <v>9</v>
      </c>
      <c r="E325" s="28">
        <v>0.01067390965</v>
      </c>
      <c r="F325" s="28">
        <v>0.94616576461</v>
      </c>
    </row>
    <row r="326" spans="1:6" ht="12.75">
      <c r="A326" s="30" t="s">
        <v>0</v>
      </c>
      <c r="B326" s="30">
        <v>3</v>
      </c>
      <c r="C326" s="5">
        <v>1967</v>
      </c>
      <c r="D326" s="5">
        <v>10</v>
      </c>
      <c r="E326" s="28">
        <v>0.029223936204</v>
      </c>
      <c r="F326" s="28">
        <v>2.389618763268</v>
      </c>
    </row>
    <row r="327" spans="1:6" ht="12.75">
      <c r="A327" s="30" t="s">
        <v>0</v>
      </c>
      <c r="B327" s="30">
        <v>3</v>
      </c>
      <c r="C327" s="5">
        <v>1967</v>
      </c>
      <c r="D327" s="5">
        <v>11</v>
      </c>
      <c r="E327" s="28">
        <v>0.332496532758</v>
      </c>
      <c r="F327" s="28">
        <v>33.475320757359</v>
      </c>
    </row>
    <row r="328" spans="1:6" ht="12.75">
      <c r="A328" s="30" t="s">
        <v>0</v>
      </c>
      <c r="B328" s="30">
        <v>3</v>
      </c>
      <c r="C328" s="5">
        <v>1967</v>
      </c>
      <c r="D328" s="5">
        <v>12</v>
      </c>
      <c r="E328" s="28">
        <v>0.07468602988</v>
      </c>
      <c r="F328" s="28">
        <v>2.63614027738</v>
      </c>
    </row>
    <row r="329" spans="1:6" ht="12.75">
      <c r="A329" s="30" t="s">
        <v>0</v>
      </c>
      <c r="B329" s="30">
        <v>3</v>
      </c>
      <c r="C329" s="5">
        <v>1968</v>
      </c>
      <c r="D329" s="5">
        <v>1</v>
      </c>
      <c r="E329" s="28">
        <v>0.09239642775</v>
      </c>
      <c r="F329" s="28">
        <v>6.195892093405</v>
      </c>
    </row>
    <row r="330" spans="1:6" ht="12.75">
      <c r="A330" s="30" t="s">
        <v>0</v>
      </c>
      <c r="B330" s="30">
        <v>3</v>
      </c>
      <c r="C330" s="5">
        <v>1968</v>
      </c>
      <c r="D330" s="5">
        <v>2</v>
      </c>
      <c r="E330" s="28">
        <v>0.254515976631</v>
      </c>
      <c r="F330" s="28">
        <v>16.278267684861003</v>
      </c>
    </row>
    <row r="331" spans="1:6" ht="12.75">
      <c r="A331" s="30" t="s">
        <v>0</v>
      </c>
      <c r="B331" s="30">
        <v>3</v>
      </c>
      <c r="C331" s="5">
        <v>1968</v>
      </c>
      <c r="D331" s="5">
        <v>3</v>
      </c>
      <c r="E331" s="28">
        <v>0.302399295967</v>
      </c>
      <c r="F331" s="28">
        <v>13.726214936108</v>
      </c>
    </row>
    <row r="332" spans="1:6" ht="12.75">
      <c r="A332" s="30" t="s">
        <v>0</v>
      </c>
      <c r="B332" s="30">
        <v>3</v>
      </c>
      <c r="C332" s="5">
        <v>1968</v>
      </c>
      <c r="D332" s="5">
        <v>4</v>
      </c>
      <c r="E332" s="28">
        <v>0.43967748216</v>
      </c>
      <c r="F332" s="28">
        <v>18.199163098935</v>
      </c>
    </row>
    <row r="333" spans="1:6" ht="12.75">
      <c r="A333" s="30" t="s">
        <v>0</v>
      </c>
      <c r="B333" s="30">
        <v>3</v>
      </c>
      <c r="C333" s="5">
        <v>1968</v>
      </c>
      <c r="D333" s="5">
        <v>5</v>
      </c>
      <c r="E333" s="28">
        <v>0.376718567598</v>
      </c>
      <c r="F333" s="28">
        <v>11.283532722278999</v>
      </c>
    </row>
    <row r="334" spans="1:6" ht="12.75">
      <c r="A334" s="30" t="s">
        <v>0</v>
      </c>
      <c r="B334" s="30">
        <v>3</v>
      </c>
      <c r="C334" s="5">
        <v>1968</v>
      </c>
      <c r="D334" s="5">
        <v>6</v>
      </c>
      <c r="E334" s="28">
        <v>0.172239321709</v>
      </c>
      <c r="F334" s="28">
        <v>7.50493704356</v>
      </c>
    </row>
    <row r="335" spans="1:6" ht="12.75">
      <c r="A335" s="30" t="s">
        <v>0</v>
      </c>
      <c r="B335" s="30">
        <v>3</v>
      </c>
      <c r="C335" s="5">
        <v>1968</v>
      </c>
      <c r="D335" s="5">
        <v>7</v>
      </c>
      <c r="E335" s="28">
        <v>0.071134269932</v>
      </c>
      <c r="F335" s="28">
        <v>5.69074111208</v>
      </c>
    </row>
    <row r="336" spans="1:6" ht="12.75">
      <c r="A336" s="30" t="s">
        <v>0</v>
      </c>
      <c r="B336" s="30">
        <v>3</v>
      </c>
      <c r="C336" s="5">
        <v>1968</v>
      </c>
      <c r="D336" s="5">
        <v>8</v>
      </c>
      <c r="E336" s="28">
        <v>0.036555932052</v>
      </c>
      <c r="F336" s="28">
        <v>3.8938831472699995</v>
      </c>
    </row>
    <row r="337" spans="1:6" ht="12.75">
      <c r="A337" s="30" t="s">
        <v>0</v>
      </c>
      <c r="B337" s="30">
        <v>3</v>
      </c>
      <c r="C337" s="5">
        <v>1968</v>
      </c>
      <c r="D337" s="5">
        <v>9</v>
      </c>
      <c r="E337" s="28">
        <v>0.031872449565</v>
      </c>
      <c r="F337" s="28">
        <v>4.092069187305</v>
      </c>
    </row>
    <row r="338" spans="1:6" ht="12.75">
      <c r="A338" s="30" t="s">
        <v>0</v>
      </c>
      <c r="B338" s="30">
        <v>3</v>
      </c>
      <c r="C338" s="5">
        <v>1968</v>
      </c>
      <c r="D338" s="5">
        <v>10</v>
      </c>
      <c r="E338" s="28">
        <v>0.022213739625</v>
      </c>
      <c r="F338" s="28">
        <v>2.9798146131600003</v>
      </c>
    </row>
    <row r="339" spans="1:6" ht="12.75">
      <c r="A339" s="30" t="s">
        <v>0</v>
      </c>
      <c r="B339" s="30">
        <v>3</v>
      </c>
      <c r="C339" s="5">
        <v>1968</v>
      </c>
      <c r="D339" s="5">
        <v>11</v>
      </c>
      <c r="E339" s="28">
        <v>0.07357417218</v>
      </c>
      <c r="F339" s="28">
        <v>6.036426952329999</v>
      </c>
    </row>
    <row r="340" spans="1:6" ht="12.75">
      <c r="A340" s="30" t="s">
        <v>0</v>
      </c>
      <c r="B340" s="30">
        <v>3</v>
      </c>
      <c r="C340" s="5">
        <v>1968</v>
      </c>
      <c r="D340" s="5">
        <v>12</v>
      </c>
      <c r="E340" s="28">
        <v>0.323099565189</v>
      </c>
      <c r="F340" s="28">
        <v>9.826841603295</v>
      </c>
    </row>
    <row r="341" spans="1:6" ht="12.75">
      <c r="A341" s="30" t="s">
        <v>0</v>
      </c>
      <c r="B341" s="30">
        <v>3</v>
      </c>
      <c r="C341" s="5">
        <v>1969</v>
      </c>
      <c r="D341" s="5">
        <v>1</v>
      </c>
      <c r="E341" s="28">
        <v>0.115616828118</v>
      </c>
      <c r="F341" s="28">
        <v>2.9846734932600003</v>
      </c>
    </row>
    <row r="342" spans="1:6" ht="12.75">
      <c r="A342" s="30" t="s">
        <v>0</v>
      </c>
      <c r="B342" s="30">
        <v>3</v>
      </c>
      <c r="C342" s="5">
        <v>1969</v>
      </c>
      <c r="D342" s="5">
        <v>2</v>
      </c>
      <c r="E342" s="28">
        <v>0.057286452034</v>
      </c>
      <c r="F342" s="28">
        <v>2.339992373122</v>
      </c>
    </row>
    <row r="343" spans="1:6" ht="12.75">
      <c r="A343" s="30" t="s">
        <v>0</v>
      </c>
      <c r="B343" s="30">
        <v>3</v>
      </c>
      <c r="C343" s="5">
        <v>1969</v>
      </c>
      <c r="D343" s="5">
        <v>3</v>
      </c>
      <c r="E343" s="28">
        <v>0.37308318795</v>
      </c>
      <c r="F343" s="28">
        <v>13.85867567586</v>
      </c>
    </row>
    <row r="344" spans="1:6" ht="12.75">
      <c r="A344" s="30" t="s">
        <v>0</v>
      </c>
      <c r="B344" s="30">
        <v>3</v>
      </c>
      <c r="C344" s="5">
        <v>1969</v>
      </c>
      <c r="D344" s="5">
        <v>4</v>
      </c>
      <c r="E344" s="28">
        <v>0.231708309504</v>
      </c>
      <c r="F344" s="28">
        <v>7.2538738301959995</v>
      </c>
    </row>
    <row r="345" spans="1:6" ht="12.75">
      <c r="A345" s="30" t="s">
        <v>0</v>
      </c>
      <c r="B345" s="30">
        <v>3</v>
      </c>
      <c r="C345" s="5">
        <v>1969</v>
      </c>
      <c r="D345" s="5">
        <v>5</v>
      </c>
      <c r="E345" s="28">
        <v>0.22536674468</v>
      </c>
      <c r="F345" s="28">
        <v>9.356108170099999</v>
      </c>
    </row>
    <row r="346" spans="1:6" ht="12.75">
      <c r="A346" s="30" t="s">
        <v>0</v>
      </c>
      <c r="B346" s="30">
        <v>3</v>
      </c>
      <c r="C346" s="5">
        <v>1969</v>
      </c>
      <c r="D346" s="5">
        <v>6</v>
      </c>
      <c r="E346" s="28">
        <v>0.111125424124</v>
      </c>
      <c r="F346" s="28">
        <v>5.302784597396</v>
      </c>
    </row>
    <row r="347" spans="1:6" ht="12.75">
      <c r="A347" s="30" t="s">
        <v>0</v>
      </c>
      <c r="B347" s="30">
        <v>3</v>
      </c>
      <c r="C347" s="5">
        <v>1969</v>
      </c>
      <c r="D347" s="5">
        <v>7</v>
      </c>
      <c r="E347" s="28">
        <v>0.053081297238</v>
      </c>
      <c r="F347" s="28">
        <v>3.733576827444</v>
      </c>
    </row>
    <row r="348" spans="1:6" ht="12.75">
      <c r="A348" s="30" t="s">
        <v>0</v>
      </c>
      <c r="B348" s="30">
        <v>3</v>
      </c>
      <c r="C348" s="5">
        <v>1969</v>
      </c>
      <c r="D348" s="5">
        <v>8</v>
      </c>
      <c r="E348" s="28">
        <v>0.022147271856</v>
      </c>
      <c r="F348" s="28">
        <v>2.6020341854669997</v>
      </c>
    </row>
    <row r="349" spans="1:6" ht="12.75">
      <c r="A349" s="30" t="s">
        <v>0</v>
      </c>
      <c r="B349" s="30">
        <v>3</v>
      </c>
      <c r="C349" s="5">
        <v>1969</v>
      </c>
      <c r="D349" s="5">
        <v>9</v>
      </c>
      <c r="E349" s="28">
        <v>0.03763530456</v>
      </c>
      <c r="F349" s="28">
        <v>3.826256369712</v>
      </c>
    </row>
    <row r="350" spans="1:6" ht="12.75">
      <c r="A350" s="30" t="s">
        <v>0</v>
      </c>
      <c r="B350" s="30">
        <v>3</v>
      </c>
      <c r="C350" s="5">
        <v>1969</v>
      </c>
      <c r="D350" s="5">
        <v>10</v>
      </c>
      <c r="E350" s="28">
        <v>0.025768932552</v>
      </c>
      <c r="F350" s="28">
        <v>2.337609926106</v>
      </c>
    </row>
    <row r="351" spans="1:6" ht="12.75">
      <c r="A351" s="30" t="s">
        <v>0</v>
      </c>
      <c r="B351" s="30">
        <v>3</v>
      </c>
      <c r="C351" s="5">
        <v>1969</v>
      </c>
      <c r="D351" s="5">
        <v>11</v>
      </c>
      <c r="E351" s="28">
        <v>0.032857138704</v>
      </c>
      <c r="F351" s="28">
        <v>4.749828567696</v>
      </c>
    </row>
    <row r="352" spans="1:6" ht="12.75">
      <c r="A352" s="30" t="s">
        <v>0</v>
      </c>
      <c r="B352" s="30">
        <v>3</v>
      </c>
      <c r="C352" s="5">
        <v>1969</v>
      </c>
      <c r="D352" s="5">
        <v>12</v>
      </c>
      <c r="E352" s="28">
        <v>0.017097387391</v>
      </c>
      <c r="F352" s="28">
        <v>2.050131995532</v>
      </c>
    </row>
    <row r="353" spans="1:6" ht="12.75">
      <c r="A353" s="30" t="s">
        <v>0</v>
      </c>
      <c r="B353" s="30">
        <v>3</v>
      </c>
      <c r="C353" s="5">
        <v>1970</v>
      </c>
      <c r="D353" s="5">
        <v>1</v>
      </c>
      <c r="E353" s="28">
        <v>0.197642960496</v>
      </c>
      <c r="F353" s="28">
        <v>24.646392363780002</v>
      </c>
    </row>
    <row r="354" spans="1:6" ht="12.75">
      <c r="A354" s="30" t="s">
        <v>0</v>
      </c>
      <c r="B354" s="30">
        <v>3</v>
      </c>
      <c r="C354" s="5">
        <v>1970</v>
      </c>
      <c r="D354" s="5">
        <v>2</v>
      </c>
      <c r="E354" s="28">
        <v>0.10526539597</v>
      </c>
      <c r="F354" s="28">
        <v>6.140769726769999</v>
      </c>
    </row>
    <row r="355" spans="1:6" ht="12.75">
      <c r="A355" s="30" t="s">
        <v>0</v>
      </c>
      <c r="B355" s="30">
        <v>3</v>
      </c>
      <c r="C355" s="5">
        <v>1970</v>
      </c>
      <c r="D355" s="5">
        <v>3</v>
      </c>
      <c r="E355" s="28">
        <v>0.060482865184</v>
      </c>
      <c r="F355" s="28">
        <v>6.584933759012</v>
      </c>
    </row>
    <row r="356" spans="1:6" ht="12.75">
      <c r="A356" s="30" t="s">
        <v>0</v>
      </c>
      <c r="B356" s="30">
        <v>3</v>
      </c>
      <c r="C356" s="5">
        <v>1970</v>
      </c>
      <c r="D356" s="5">
        <v>4</v>
      </c>
      <c r="E356" s="28">
        <v>0.045142351758</v>
      </c>
      <c r="F356" s="28">
        <v>6.493443883254</v>
      </c>
    </row>
    <row r="357" spans="1:6" ht="12.75">
      <c r="A357" s="30" t="s">
        <v>0</v>
      </c>
      <c r="B357" s="30">
        <v>3</v>
      </c>
      <c r="C357" s="5">
        <v>1970</v>
      </c>
      <c r="D357" s="5">
        <v>5</v>
      </c>
      <c r="E357" s="28">
        <v>0.04248542304</v>
      </c>
      <c r="F357" s="28">
        <v>6.532133965343999</v>
      </c>
    </row>
    <row r="358" spans="1:6" ht="12.75">
      <c r="A358" s="30" t="s">
        <v>0</v>
      </c>
      <c r="B358" s="30">
        <v>3</v>
      </c>
      <c r="C358" s="5">
        <v>1970</v>
      </c>
      <c r="D358" s="5">
        <v>6</v>
      </c>
      <c r="E358" s="28">
        <v>0.025124421798</v>
      </c>
      <c r="F358" s="28">
        <v>3.604755554414</v>
      </c>
    </row>
    <row r="359" spans="1:6" ht="12.75">
      <c r="A359" s="30" t="s">
        <v>0</v>
      </c>
      <c r="B359" s="30">
        <v>3</v>
      </c>
      <c r="C359" s="5">
        <v>1970</v>
      </c>
      <c r="D359" s="5">
        <v>7</v>
      </c>
      <c r="E359" s="28">
        <v>0.016314682998</v>
      </c>
      <c r="F359" s="28">
        <v>2.021389504812</v>
      </c>
    </row>
    <row r="360" spans="1:6" ht="12.75">
      <c r="A360" s="30" t="s">
        <v>0</v>
      </c>
      <c r="B360" s="30">
        <v>3</v>
      </c>
      <c r="C360" s="5">
        <v>1970</v>
      </c>
      <c r="D360" s="5">
        <v>8</v>
      </c>
      <c r="E360" s="28">
        <v>0.011498166323</v>
      </c>
      <c r="F360" s="28">
        <v>1.311429762685</v>
      </c>
    </row>
    <row r="361" spans="1:6" ht="12.75">
      <c r="A361" s="30" t="s">
        <v>0</v>
      </c>
      <c r="B361" s="30">
        <v>3</v>
      </c>
      <c r="C361" s="5">
        <v>1970</v>
      </c>
      <c r="D361" s="5">
        <v>9</v>
      </c>
      <c r="E361" s="28">
        <v>0.006952501</v>
      </c>
      <c r="F361" s="28">
        <v>0.8925942705500001</v>
      </c>
    </row>
    <row r="362" spans="1:6" ht="12.75">
      <c r="A362" s="30" t="s">
        <v>0</v>
      </c>
      <c r="B362" s="30">
        <v>3</v>
      </c>
      <c r="C362" s="5">
        <v>1970</v>
      </c>
      <c r="D362" s="5">
        <v>10</v>
      </c>
      <c r="E362" s="28">
        <v>0.00465272864</v>
      </c>
      <c r="F362" s="28">
        <v>0.6295142851419999</v>
      </c>
    </row>
    <row r="363" spans="1:6" ht="12.75">
      <c r="A363" s="30" t="s">
        <v>0</v>
      </c>
      <c r="B363" s="30">
        <v>3</v>
      </c>
      <c r="C363" s="5">
        <v>1970</v>
      </c>
      <c r="D363" s="5">
        <v>11</v>
      </c>
      <c r="E363" s="28">
        <v>0.054465572043</v>
      </c>
      <c r="F363" s="28">
        <v>4.4334983070880005</v>
      </c>
    </row>
    <row r="364" spans="1:6" ht="12.75">
      <c r="A364" s="30" t="s">
        <v>0</v>
      </c>
      <c r="B364" s="30">
        <v>3</v>
      </c>
      <c r="C364" s="5">
        <v>1970</v>
      </c>
      <c r="D364" s="5">
        <v>12</v>
      </c>
      <c r="E364" s="28">
        <v>0.015267067725</v>
      </c>
      <c r="F364" s="28">
        <v>1.01716837976</v>
      </c>
    </row>
    <row r="365" spans="1:6" ht="12.75">
      <c r="A365" s="30" t="s">
        <v>0</v>
      </c>
      <c r="B365" s="30">
        <v>3</v>
      </c>
      <c r="C365" s="5">
        <v>1971</v>
      </c>
      <c r="D365" s="5">
        <v>1</v>
      </c>
      <c r="E365" s="28">
        <v>0.070115503784</v>
      </c>
      <c r="F365" s="28">
        <v>1.6630213760080002</v>
      </c>
    </row>
    <row r="366" spans="1:6" ht="12.75">
      <c r="A366" s="30" t="s">
        <v>0</v>
      </c>
      <c r="B366" s="30">
        <v>3</v>
      </c>
      <c r="C366" s="5">
        <v>1971</v>
      </c>
      <c r="D366" s="5">
        <v>2</v>
      </c>
      <c r="E366" s="28">
        <v>0.065832142062</v>
      </c>
      <c r="F366" s="28">
        <v>1.7918311393320001</v>
      </c>
    </row>
    <row r="367" spans="1:6" ht="12.75">
      <c r="A367" s="30" t="s">
        <v>0</v>
      </c>
      <c r="B367" s="30">
        <v>3</v>
      </c>
      <c r="C367" s="5">
        <v>1971</v>
      </c>
      <c r="D367" s="5">
        <v>3</v>
      </c>
      <c r="E367" s="28">
        <v>0.065621760424</v>
      </c>
      <c r="F367" s="28">
        <v>2.7857493323519997</v>
      </c>
    </row>
    <row r="368" spans="1:6" ht="12.75">
      <c r="A368" s="30" t="s">
        <v>0</v>
      </c>
      <c r="B368" s="30">
        <v>3</v>
      </c>
      <c r="C368" s="5">
        <v>1971</v>
      </c>
      <c r="D368" s="5">
        <v>4</v>
      </c>
      <c r="E368" s="28">
        <v>0.134374823984</v>
      </c>
      <c r="F368" s="28">
        <v>4.919798264764</v>
      </c>
    </row>
    <row r="369" spans="1:6" ht="12.75">
      <c r="A369" s="30" t="s">
        <v>0</v>
      </c>
      <c r="B369" s="30">
        <v>3</v>
      </c>
      <c r="C369" s="5">
        <v>1971</v>
      </c>
      <c r="D369" s="5">
        <v>5</v>
      </c>
      <c r="E369" s="28">
        <v>0.35626162639</v>
      </c>
      <c r="F369" s="28">
        <v>6.15807688776</v>
      </c>
    </row>
    <row r="370" spans="1:6" ht="12.75">
      <c r="A370" s="30" t="s">
        <v>0</v>
      </c>
      <c r="B370" s="30">
        <v>3</v>
      </c>
      <c r="C370" s="5">
        <v>1971</v>
      </c>
      <c r="D370" s="5">
        <v>6</v>
      </c>
      <c r="E370" s="28">
        <v>0.160262595513</v>
      </c>
      <c r="F370" s="28">
        <v>4.1090408394389994</v>
      </c>
    </row>
    <row r="371" spans="1:6" ht="12.75">
      <c r="A371" s="30" t="s">
        <v>0</v>
      </c>
      <c r="B371" s="30">
        <v>3</v>
      </c>
      <c r="C371" s="5">
        <v>1971</v>
      </c>
      <c r="D371" s="5">
        <v>7</v>
      </c>
      <c r="E371" s="28">
        <v>0.083494632684</v>
      </c>
      <c r="F371" s="28">
        <v>3.390570729</v>
      </c>
    </row>
    <row r="372" spans="1:6" ht="12.75">
      <c r="A372" s="30" t="s">
        <v>0</v>
      </c>
      <c r="B372" s="30">
        <v>3</v>
      </c>
      <c r="C372" s="5">
        <v>1971</v>
      </c>
      <c r="D372" s="5">
        <v>8</v>
      </c>
      <c r="E372" s="28">
        <v>0.042420639055</v>
      </c>
      <c r="F372" s="28">
        <v>2.46610717075</v>
      </c>
    </row>
    <row r="373" spans="1:6" ht="12.75">
      <c r="A373" s="30" t="s">
        <v>0</v>
      </c>
      <c r="B373" s="30">
        <v>3</v>
      </c>
      <c r="C373" s="5">
        <v>1971</v>
      </c>
      <c r="D373" s="5">
        <v>9</v>
      </c>
      <c r="E373" s="28">
        <v>0.023661275088</v>
      </c>
      <c r="F373" s="28">
        <v>1.9328816754830003</v>
      </c>
    </row>
    <row r="374" spans="1:6" ht="12.75">
      <c r="A374" s="30" t="s">
        <v>0</v>
      </c>
      <c r="B374" s="30">
        <v>3</v>
      </c>
      <c r="C374" s="5">
        <v>1971</v>
      </c>
      <c r="D374" s="5">
        <v>10</v>
      </c>
      <c r="E374" s="28">
        <v>0.016066597212</v>
      </c>
      <c r="F374" s="28">
        <v>1.842637622814</v>
      </c>
    </row>
    <row r="375" spans="1:6" ht="12.75">
      <c r="A375" s="30" t="s">
        <v>0</v>
      </c>
      <c r="B375" s="30">
        <v>3</v>
      </c>
      <c r="C375" s="5">
        <v>1971</v>
      </c>
      <c r="D375" s="5">
        <v>11</v>
      </c>
      <c r="E375" s="28">
        <v>0.017236836554</v>
      </c>
      <c r="F375" s="28">
        <v>1.864040928582</v>
      </c>
    </row>
    <row r="376" spans="1:6" ht="12.75">
      <c r="A376" s="30" t="s">
        <v>0</v>
      </c>
      <c r="B376" s="30">
        <v>3</v>
      </c>
      <c r="C376" s="5">
        <v>1971</v>
      </c>
      <c r="D376" s="5">
        <v>12</v>
      </c>
      <c r="E376" s="28">
        <v>0.037251621651</v>
      </c>
      <c r="F376" s="28">
        <v>3.1436229889679996</v>
      </c>
    </row>
    <row r="377" spans="1:6" ht="12.75">
      <c r="A377" s="30" t="s">
        <v>0</v>
      </c>
      <c r="B377" s="30">
        <v>3</v>
      </c>
      <c r="C377" s="5">
        <v>1972</v>
      </c>
      <c r="D377" s="5">
        <v>1</v>
      </c>
      <c r="E377" s="28">
        <v>0.017783079468</v>
      </c>
      <c r="F377" s="28">
        <v>1.098105110928</v>
      </c>
    </row>
    <row r="378" spans="1:6" ht="12.75">
      <c r="A378" s="30" t="s">
        <v>0</v>
      </c>
      <c r="B378" s="30">
        <v>3</v>
      </c>
      <c r="C378" s="5">
        <v>1972</v>
      </c>
      <c r="D378" s="5">
        <v>2</v>
      </c>
      <c r="E378" s="28">
        <v>0.274190499926</v>
      </c>
      <c r="F378" s="28">
        <v>7.307773092494</v>
      </c>
    </row>
    <row r="379" spans="1:6" ht="12.75">
      <c r="A379" s="30" t="s">
        <v>0</v>
      </c>
      <c r="B379" s="30">
        <v>3</v>
      </c>
      <c r="C379" s="5">
        <v>1972</v>
      </c>
      <c r="D379" s="5">
        <v>3</v>
      </c>
      <c r="E379" s="28">
        <v>0.265993217943</v>
      </c>
      <c r="F379" s="28">
        <v>5.486420885831</v>
      </c>
    </row>
    <row r="380" spans="1:6" ht="12.75">
      <c r="A380" s="30" t="s">
        <v>0</v>
      </c>
      <c r="B380" s="30">
        <v>3</v>
      </c>
      <c r="C380" s="5">
        <v>1972</v>
      </c>
      <c r="D380" s="5">
        <v>4</v>
      </c>
      <c r="E380" s="28">
        <v>0.106707014955</v>
      </c>
      <c r="F380" s="28">
        <v>2.719436070921</v>
      </c>
    </row>
    <row r="381" spans="1:6" ht="12.75">
      <c r="A381" s="30" t="s">
        <v>0</v>
      </c>
      <c r="B381" s="30">
        <v>3</v>
      </c>
      <c r="C381" s="5">
        <v>1972</v>
      </c>
      <c r="D381" s="5">
        <v>5</v>
      </c>
      <c r="E381" s="28">
        <v>0.065259507033</v>
      </c>
      <c r="F381" s="28">
        <v>3.013802835939</v>
      </c>
    </row>
    <row r="382" spans="1:6" ht="12.75">
      <c r="A382" s="30" t="s">
        <v>0</v>
      </c>
      <c r="B382" s="30">
        <v>3</v>
      </c>
      <c r="C382" s="5">
        <v>1972</v>
      </c>
      <c r="D382" s="5">
        <v>6</v>
      </c>
      <c r="E382" s="28">
        <v>0.041238369708</v>
      </c>
      <c r="F382" s="28">
        <v>3.1616086794819998</v>
      </c>
    </row>
    <row r="383" spans="1:6" ht="12.75">
      <c r="A383" s="30" t="s">
        <v>0</v>
      </c>
      <c r="B383" s="30">
        <v>3</v>
      </c>
      <c r="C383" s="5">
        <v>1972</v>
      </c>
      <c r="D383" s="5">
        <v>7</v>
      </c>
      <c r="E383" s="28">
        <v>0.020128728547</v>
      </c>
      <c r="F383" s="28">
        <v>1.773245355293</v>
      </c>
    </row>
    <row r="384" spans="1:6" ht="12.75">
      <c r="A384" s="30" t="s">
        <v>0</v>
      </c>
      <c r="B384" s="30">
        <v>3</v>
      </c>
      <c r="C384" s="5">
        <v>1972</v>
      </c>
      <c r="D384" s="5">
        <v>8</v>
      </c>
      <c r="E384" s="28">
        <v>0.012351194765</v>
      </c>
      <c r="F384" s="28">
        <v>1.128317815849</v>
      </c>
    </row>
    <row r="385" spans="1:6" ht="12.75">
      <c r="A385" s="30" t="s">
        <v>0</v>
      </c>
      <c r="B385" s="30">
        <v>3</v>
      </c>
      <c r="C385" s="5">
        <v>1972</v>
      </c>
      <c r="D385" s="5">
        <v>9</v>
      </c>
      <c r="E385" s="28">
        <v>0.03582346625</v>
      </c>
      <c r="F385" s="28">
        <v>1.75614608675</v>
      </c>
    </row>
    <row r="386" spans="1:6" ht="12.75">
      <c r="A386" s="30" t="s">
        <v>0</v>
      </c>
      <c r="B386" s="30">
        <v>3</v>
      </c>
      <c r="C386" s="5">
        <v>1972</v>
      </c>
      <c r="D386" s="5">
        <v>10</v>
      </c>
      <c r="E386" s="28">
        <v>0.046489411472</v>
      </c>
      <c r="F386" s="28">
        <v>1.779114228472</v>
      </c>
    </row>
    <row r="387" spans="1:6" ht="12.75">
      <c r="A387" s="30" t="s">
        <v>0</v>
      </c>
      <c r="B387" s="30">
        <v>3</v>
      </c>
      <c r="C387" s="5">
        <v>1972</v>
      </c>
      <c r="D387" s="5">
        <v>11</v>
      </c>
      <c r="E387" s="28">
        <v>0.07962391524</v>
      </c>
      <c r="F387" s="28">
        <v>3.480114130929</v>
      </c>
    </row>
    <row r="388" spans="1:6" ht="12.75">
      <c r="A388" s="30" t="s">
        <v>0</v>
      </c>
      <c r="B388" s="30">
        <v>3</v>
      </c>
      <c r="C388" s="5">
        <v>1972</v>
      </c>
      <c r="D388" s="5">
        <v>12</v>
      </c>
      <c r="E388" s="28">
        <v>0.101529463832</v>
      </c>
      <c r="F388" s="28">
        <v>3.6642075037460002</v>
      </c>
    </row>
    <row r="389" spans="1:6" ht="12.75">
      <c r="A389" s="30" t="s">
        <v>0</v>
      </c>
      <c r="B389" s="30">
        <v>3</v>
      </c>
      <c r="C389" s="5">
        <v>1973</v>
      </c>
      <c r="D389" s="5">
        <v>1</v>
      </c>
      <c r="E389" s="28">
        <v>0.08333808819</v>
      </c>
      <c r="F389" s="28">
        <v>3.1431620826480002</v>
      </c>
    </row>
    <row r="390" spans="1:6" ht="12.75">
      <c r="A390" s="30" t="s">
        <v>0</v>
      </c>
      <c r="B390" s="30">
        <v>3</v>
      </c>
      <c r="C390" s="5">
        <v>1973</v>
      </c>
      <c r="D390" s="5">
        <v>2</v>
      </c>
      <c r="E390" s="28">
        <v>0.047971644939</v>
      </c>
      <c r="F390" s="28">
        <v>2.4890950563659997</v>
      </c>
    </row>
    <row r="391" spans="1:6" ht="12.75">
      <c r="A391" s="30" t="s">
        <v>0</v>
      </c>
      <c r="B391" s="30">
        <v>3</v>
      </c>
      <c r="C391" s="5">
        <v>1973</v>
      </c>
      <c r="D391" s="5">
        <v>3</v>
      </c>
      <c r="E391" s="28">
        <v>0.027054235564</v>
      </c>
      <c r="F391" s="28">
        <v>2.354800508012</v>
      </c>
    </row>
    <row r="392" spans="1:6" ht="12.75">
      <c r="A392" s="30" t="s">
        <v>0</v>
      </c>
      <c r="B392" s="30">
        <v>3</v>
      </c>
      <c r="C392" s="5">
        <v>1973</v>
      </c>
      <c r="D392" s="5">
        <v>4</v>
      </c>
      <c r="E392" s="28">
        <v>0.019745687</v>
      </c>
      <c r="F392" s="28">
        <v>1.9090964639999999</v>
      </c>
    </row>
    <row r="393" spans="1:6" ht="12.75">
      <c r="A393" s="30" t="s">
        <v>0</v>
      </c>
      <c r="B393" s="30">
        <v>3</v>
      </c>
      <c r="C393" s="5">
        <v>1973</v>
      </c>
      <c r="D393" s="5">
        <v>5</v>
      </c>
      <c r="E393" s="28">
        <v>0.03384957255</v>
      </c>
      <c r="F393" s="28">
        <v>2.611252575938</v>
      </c>
    </row>
    <row r="394" spans="1:6" ht="12.75">
      <c r="A394" s="30" t="s">
        <v>0</v>
      </c>
      <c r="B394" s="30">
        <v>3</v>
      </c>
      <c r="C394" s="5">
        <v>1973</v>
      </c>
      <c r="D394" s="5">
        <v>6</v>
      </c>
      <c r="E394" s="28">
        <v>0.03935828128</v>
      </c>
      <c r="F394" s="28">
        <v>2.30544082318</v>
      </c>
    </row>
    <row r="395" spans="1:6" ht="12.75">
      <c r="A395" s="30" t="s">
        <v>0</v>
      </c>
      <c r="B395" s="30">
        <v>3</v>
      </c>
      <c r="C395" s="5">
        <v>1973</v>
      </c>
      <c r="D395" s="5">
        <v>7</v>
      </c>
      <c r="E395" s="28">
        <v>0.026098542953</v>
      </c>
      <c r="F395" s="28">
        <v>1.423633444209</v>
      </c>
    </row>
    <row r="396" spans="1:6" ht="12.75">
      <c r="A396" s="30" t="s">
        <v>0</v>
      </c>
      <c r="B396" s="30">
        <v>3</v>
      </c>
      <c r="C396" s="5">
        <v>1973</v>
      </c>
      <c r="D396" s="5">
        <v>8</v>
      </c>
      <c r="E396" s="28">
        <v>0.019755545143</v>
      </c>
      <c r="F396" s="28">
        <v>0.983953630361</v>
      </c>
    </row>
    <row r="397" spans="1:6" ht="12.75">
      <c r="A397" s="30" t="s">
        <v>0</v>
      </c>
      <c r="B397" s="30">
        <v>3</v>
      </c>
      <c r="C397" s="5">
        <v>1973</v>
      </c>
      <c r="D397" s="5">
        <v>9</v>
      </c>
      <c r="E397" s="28">
        <v>0.012206853234</v>
      </c>
      <c r="F397" s="28">
        <v>0.708528142734</v>
      </c>
    </row>
    <row r="398" spans="1:6" ht="12.75">
      <c r="A398" s="30" t="s">
        <v>0</v>
      </c>
      <c r="B398" s="30">
        <v>3</v>
      </c>
      <c r="C398" s="5">
        <v>1973</v>
      </c>
      <c r="D398" s="5">
        <v>10</v>
      </c>
      <c r="E398" s="28">
        <v>0.016103028732</v>
      </c>
      <c r="F398" s="28">
        <v>1.2445339361280001</v>
      </c>
    </row>
    <row r="399" spans="1:6" ht="12.75">
      <c r="A399" s="30" t="s">
        <v>0</v>
      </c>
      <c r="B399" s="30">
        <v>3</v>
      </c>
      <c r="C399" s="5">
        <v>1973</v>
      </c>
      <c r="D399" s="5">
        <v>11</v>
      </c>
      <c r="E399" s="28">
        <v>0.01264849029</v>
      </c>
      <c r="F399" s="28">
        <v>0.7897400825220001</v>
      </c>
    </row>
    <row r="400" spans="1:6" ht="12.75">
      <c r="A400" s="30" t="s">
        <v>0</v>
      </c>
      <c r="B400" s="30">
        <v>3</v>
      </c>
      <c r="C400" s="5">
        <v>1973</v>
      </c>
      <c r="D400" s="5">
        <v>12</v>
      </c>
      <c r="E400" s="28">
        <v>0.018594532749</v>
      </c>
      <c r="F400" s="28">
        <v>1.170610509276</v>
      </c>
    </row>
    <row r="401" spans="1:6" ht="12.75">
      <c r="A401" s="30" t="s">
        <v>0</v>
      </c>
      <c r="B401" s="30">
        <v>3</v>
      </c>
      <c r="C401" s="5">
        <v>1974</v>
      </c>
      <c r="D401" s="5">
        <v>1</v>
      </c>
      <c r="E401" s="28">
        <v>0.044798787358</v>
      </c>
      <c r="F401" s="28">
        <v>1.851683453932</v>
      </c>
    </row>
    <row r="402" spans="1:6" ht="12.75">
      <c r="A402" s="30" t="s">
        <v>0</v>
      </c>
      <c r="B402" s="30">
        <v>3</v>
      </c>
      <c r="C402" s="5">
        <v>1974</v>
      </c>
      <c r="D402" s="5">
        <v>2</v>
      </c>
      <c r="E402" s="28">
        <v>0.037608104655</v>
      </c>
      <c r="F402" s="28">
        <v>1.289616220442</v>
      </c>
    </row>
    <row r="403" spans="1:6" ht="12.75">
      <c r="A403" s="30" t="s">
        <v>0</v>
      </c>
      <c r="B403" s="30">
        <v>3</v>
      </c>
      <c r="C403" s="5">
        <v>1974</v>
      </c>
      <c r="D403" s="5">
        <v>3</v>
      </c>
      <c r="E403" s="28">
        <v>0.072798321288</v>
      </c>
      <c r="F403" s="28">
        <v>2.434772927202</v>
      </c>
    </row>
    <row r="404" spans="1:6" ht="12.75">
      <c r="A404" s="30" t="s">
        <v>0</v>
      </c>
      <c r="B404" s="30">
        <v>3</v>
      </c>
      <c r="C404" s="5">
        <v>1974</v>
      </c>
      <c r="D404" s="5">
        <v>4</v>
      </c>
      <c r="E404" s="28">
        <v>0.044685055464</v>
      </c>
      <c r="F404" s="28">
        <v>1.629463525872</v>
      </c>
    </row>
    <row r="405" spans="1:6" ht="12.75">
      <c r="A405" s="30" t="s">
        <v>0</v>
      </c>
      <c r="B405" s="30">
        <v>3</v>
      </c>
      <c r="C405" s="5">
        <v>1974</v>
      </c>
      <c r="D405" s="5">
        <v>5</v>
      </c>
      <c r="E405" s="28">
        <v>0.030778654767</v>
      </c>
      <c r="F405" s="28">
        <v>1.453966328318</v>
      </c>
    </row>
    <row r="406" spans="1:6" ht="12.75">
      <c r="A406" s="30" t="s">
        <v>0</v>
      </c>
      <c r="B406" s="30">
        <v>3</v>
      </c>
      <c r="C406" s="5">
        <v>1974</v>
      </c>
      <c r="D406" s="5">
        <v>6</v>
      </c>
      <c r="E406" s="28">
        <v>0.041085630475</v>
      </c>
      <c r="F406" s="28">
        <v>1.93872817202</v>
      </c>
    </row>
    <row r="407" spans="1:6" ht="12.75">
      <c r="A407" s="30" t="s">
        <v>0</v>
      </c>
      <c r="B407" s="30">
        <v>3</v>
      </c>
      <c r="C407" s="5">
        <v>1974</v>
      </c>
      <c r="D407" s="5">
        <v>7</v>
      </c>
      <c r="E407" s="28">
        <v>0.024301854136</v>
      </c>
      <c r="F407" s="28">
        <v>1.240347417176</v>
      </c>
    </row>
    <row r="408" spans="1:6" ht="12.75">
      <c r="A408" s="30" t="s">
        <v>0</v>
      </c>
      <c r="B408" s="30">
        <v>3</v>
      </c>
      <c r="C408" s="5">
        <v>1974</v>
      </c>
      <c r="D408" s="5">
        <v>8</v>
      </c>
      <c r="E408" s="28">
        <v>0.012755138672</v>
      </c>
      <c r="F408" s="28">
        <v>0.920569148808</v>
      </c>
    </row>
    <row r="409" spans="1:6" ht="12.75">
      <c r="A409" s="30" t="s">
        <v>0</v>
      </c>
      <c r="B409" s="30">
        <v>3</v>
      </c>
      <c r="C409" s="5">
        <v>1974</v>
      </c>
      <c r="D409" s="5">
        <v>9</v>
      </c>
      <c r="E409" s="28">
        <v>0.0071785196</v>
      </c>
      <c r="F409" s="28">
        <v>0.6472001088</v>
      </c>
    </row>
    <row r="410" spans="1:6" ht="12.75">
      <c r="A410" s="30" t="s">
        <v>0</v>
      </c>
      <c r="B410" s="30">
        <v>3</v>
      </c>
      <c r="C410" s="5">
        <v>1974</v>
      </c>
      <c r="D410" s="5">
        <v>10</v>
      </c>
      <c r="E410" s="28">
        <v>0.0052720512</v>
      </c>
      <c r="F410" s="28">
        <v>0.47349611205</v>
      </c>
    </row>
    <row r="411" spans="1:6" ht="12.75">
      <c r="A411" s="30" t="s">
        <v>0</v>
      </c>
      <c r="B411" s="30">
        <v>3</v>
      </c>
      <c r="C411" s="5">
        <v>1974</v>
      </c>
      <c r="D411" s="5">
        <v>11</v>
      </c>
      <c r="E411" s="28">
        <v>0.016716860215</v>
      </c>
      <c r="F411" s="28">
        <v>1.134238911189</v>
      </c>
    </row>
    <row r="412" spans="1:6" ht="12.75">
      <c r="A412" s="30" t="s">
        <v>0</v>
      </c>
      <c r="B412" s="30">
        <v>3</v>
      </c>
      <c r="C412" s="5">
        <v>1974</v>
      </c>
      <c r="D412" s="5">
        <v>12</v>
      </c>
      <c r="E412" s="28">
        <v>0.007995091506</v>
      </c>
      <c r="F412" s="28">
        <v>0.5413146782459999</v>
      </c>
    </row>
    <row r="413" spans="1:6" ht="12.75">
      <c r="A413" s="30" t="s">
        <v>0</v>
      </c>
      <c r="B413" s="30">
        <v>3</v>
      </c>
      <c r="C413" s="5">
        <v>1975</v>
      </c>
      <c r="D413" s="5">
        <v>1</v>
      </c>
      <c r="E413" s="28">
        <v>0.028328689122</v>
      </c>
      <c r="F413" s="28">
        <v>2.1266747346100003</v>
      </c>
    </row>
    <row r="414" spans="1:6" ht="12.75">
      <c r="A414" s="30" t="s">
        <v>0</v>
      </c>
      <c r="B414" s="30">
        <v>3</v>
      </c>
      <c r="C414" s="5">
        <v>1975</v>
      </c>
      <c r="D414" s="5">
        <v>2</v>
      </c>
      <c r="E414" s="28">
        <v>0.028525769316</v>
      </c>
      <c r="F414" s="28">
        <v>2.134398945976</v>
      </c>
    </row>
    <row r="415" spans="1:6" ht="12.75">
      <c r="A415" s="30" t="s">
        <v>0</v>
      </c>
      <c r="B415" s="30">
        <v>3</v>
      </c>
      <c r="C415" s="5">
        <v>1975</v>
      </c>
      <c r="D415" s="5">
        <v>3</v>
      </c>
      <c r="E415" s="28">
        <v>0.043371607458</v>
      </c>
      <c r="F415" s="28">
        <v>2.924485716644</v>
      </c>
    </row>
    <row r="416" spans="1:6" ht="12.75">
      <c r="A416" s="30" t="s">
        <v>0</v>
      </c>
      <c r="B416" s="30">
        <v>3</v>
      </c>
      <c r="C416" s="5">
        <v>1975</v>
      </c>
      <c r="D416" s="5">
        <v>4</v>
      </c>
      <c r="E416" s="28">
        <v>0.147961381197</v>
      </c>
      <c r="F416" s="28">
        <v>6.368257499596999</v>
      </c>
    </row>
    <row r="417" spans="1:6" ht="12.75">
      <c r="A417" s="30" t="s">
        <v>0</v>
      </c>
      <c r="B417" s="30">
        <v>3</v>
      </c>
      <c r="C417" s="5">
        <v>1975</v>
      </c>
      <c r="D417" s="5">
        <v>5</v>
      </c>
      <c r="E417" s="28">
        <v>0.245942852056</v>
      </c>
      <c r="F417" s="28">
        <v>6.615053938567001</v>
      </c>
    </row>
    <row r="418" spans="1:6" ht="12.75">
      <c r="A418" s="30" t="s">
        <v>0</v>
      </c>
      <c r="B418" s="30">
        <v>3</v>
      </c>
      <c r="C418" s="5">
        <v>1975</v>
      </c>
      <c r="D418" s="5">
        <v>6</v>
      </c>
      <c r="E418" s="28">
        <v>0.084928770102</v>
      </c>
      <c r="F418" s="28">
        <v>3.3198173941899998</v>
      </c>
    </row>
    <row r="419" spans="1:6" ht="12.75">
      <c r="A419" s="30" t="s">
        <v>0</v>
      </c>
      <c r="B419" s="30">
        <v>3</v>
      </c>
      <c r="C419" s="5">
        <v>1975</v>
      </c>
      <c r="D419" s="5">
        <v>7</v>
      </c>
      <c r="E419" s="28">
        <v>0.039318780116</v>
      </c>
      <c r="F419" s="28">
        <v>2.5638552481079997</v>
      </c>
    </row>
    <row r="420" spans="1:6" ht="12.75">
      <c r="A420" s="30" t="s">
        <v>0</v>
      </c>
      <c r="B420" s="30">
        <v>3</v>
      </c>
      <c r="C420" s="5">
        <v>1975</v>
      </c>
      <c r="D420" s="5">
        <v>8</v>
      </c>
      <c r="E420" s="28">
        <v>0.0286834688</v>
      </c>
      <c r="F420" s="28">
        <v>2.4683722342400003</v>
      </c>
    </row>
    <row r="421" spans="1:6" ht="12.75">
      <c r="A421" s="30" t="s">
        <v>0</v>
      </c>
      <c r="B421" s="30">
        <v>3</v>
      </c>
      <c r="C421" s="5">
        <v>1975</v>
      </c>
      <c r="D421" s="5">
        <v>9</v>
      </c>
      <c r="E421" s="28">
        <v>0.021977012655</v>
      </c>
      <c r="F421" s="28">
        <v>2.05799054382</v>
      </c>
    </row>
    <row r="422" spans="1:6" ht="12.75">
      <c r="A422" s="30" t="s">
        <v>0</v>
      </c>
      <c r="B422" s="30">
        <v>3</v>
      </c>
      <c r="C422" s="5">
        <v>1975</v>
      </c>
      <c r="D422" s="5">
        <v>10</v>
      </c>
      <c r="E422" s="28">
        <v>0.012246267741</v>
      </c>
      <c r="F422" s="28">
        <v>1.571349096954</v>
      </c>
    </row>
    <row r="423" spans="1:6" ht="12.75">
      <c r="A423" s="30" t="s">
        <v>0</v>
      </c>
      <c r="B423" s="30">
        <v>3</v>
      </c>
      <c r="C423" s="5">
        <v>1975</v>
      </c>
      <c r="D423" s="5">
        <v>11</v>
      </c>
      <c r="E423" s="28">
        <v>0.025992240582</v>
      </c>
      <c r="F423" s="28">
        <v>3.354998351628</v>
      </c>
    </row>
    <row r="424" spans="1:6" ht="12.75">
      <c r="A424" s="30" t="s">
        <v>0</v>
      </c>
      <c r="B424" s="30">
        <v>3</v>
      </c>
      <c r="C424" s="5">
        <v>1975</v>
      </c>
      <c r="D424" s="5">
        <v>12</v>
      </c>
      <c r="E424" s="28">
        <v>0.015683840183</v>
      </c>
      <c r="F424" s="28">
        <v>1.441932819006</v>
      </c>
    </row>
    <row r="425" spans="1:6" ht="12.75">
      <c r="A425" s="30" t="s">
        <v>0</v>
      </c>
      <c r="B425" s="30">
        <v>3</v>
      </c>
      <c r="C425" s="5">
        <v>1976</v>
      </c>
      <c r="D425" s="5">
        <v>1</v>
      </c>
      <c r="E425" s="28">
        <v>0.006909252623</v>
      </c>
      <c r="F425" s="28">
        <v>0.607520688761</v>
      </c>
    </row>
    <row r="426" spans="1:6" ht="12.75">
      <c r="A426" s="30" t="s">
        <v>0</v>
      </c>
      <c r="B426" s="30">
        <v>3</v>
      </c>
      <c r="C426" s="5">
        <v>1976</v>
      </c>
      <c r="D426" s="5">
        <v>2</v>
      </c>
      <c r="E426" s="28">
        <v>0.009076204432</v>
      </c>
      <c r="F426" s="28">
        <v>0.695626232208</v>
      </c>
    </row>
    <row r="427" spans="1:6" ht="12.75">
      <c r="A427" s="30" t="s">
        <v>0</v>
      </c>
      <c r="B427" s="30">
        <v>3</v>
      </c>
      <c r="C427" s="5">
        <v>1976</v>
      </c>
      <c r="D427" s="5">
        <v>3</v>
      </c>
      <c r="E427" s="28">
        <v>0.009279240243</v>
      </c>
      <c r="F427" s="28">
        <v>0.602531986056</v>
      </c>
    </row>
    <row r="428" spans="1:6" ht="12.75">
      <c r="A428" s="30" t="s">
        <v>0</v>
      </c>
      <c r="B428" s="30">
        <v>3</v>
      </c>
      <c r="C428" s="5">
        <v>1976</v>
      </c>
      <c r="D428" s="5">
        <v>4</v>
      </c>
      <c r="E428" s="28">
        <v>0.013383020089</v>
      </c>
      <c r="F428" s="28">
        <v>0.681952194149</v>
      </c>
    </row>
    <row r="429" spans="1:6" ht="12.75">
      <c r="A429" s="30" t="s">
        <v>0</v>
      </c>
      <c r="B429" s="30">
        <v>3</v>
      </c>
      <c r="C429" s="5">
        <v>1976</v>
      </c>
      <c r="D429" s="5">
        <v>5</v>
      </c>
      <c r="E429" s="28">
        <v>0.011505827178</v>
      </c>
      <c r="F429" s="28">
        <v>0.5261300578579999</v>
      </c>
    </row>
    <row r="430" spans="1:6" ht="12.75">
      <c r="A430" s="30" t="s">
        <v>0</v>
      </c>
      <c r="B430" s="30">
        <v>3</v>
      </c>
      <c r="C430" s="5">
        <v>1976</v>
      </c>
      <c r="D430" s="5">
        <v>6</v>
      </c>
      <c r="E430" s="28">
        <v>0.010976244219</v>
      </c>
      <c r="F430" s="28">
        <v>0.486247678389</v>
      </c>
    </row>
    <row r="431" spans="1:6" ht="12.75">
      <c r="A431" s="30" t="s">
        <v>0</v>
      </c>
      <c r="B431" s="30">
        <v>3</v>
      </c>
      <c r="C431" s="5">
        <v>1976</v>
      </c>
      <c r="D431" s="5">
        <v>7</v>
      </c>
      <c r="E431" s="28">
        <v>0.012032058588</v>
      </c>
      <c r="F431" s="28">
        <v>0.5372314919400001</v>
      </c>
    </row>
    <row r="432" spans="1:6" ht="12.75">
      <c r="A432" s="30" t="s">
        <v>0</v>
      </c>
      <c r="B432" s="30">
        <v>3</v>
      </c>
      <c r="C432" s="5">
        <v>1976</v>
      </c>
      <c r="D432" s="5">
        <v>8</v>
      </c>
      <c r="E432" s="28">
        <v>0.009583037492</v>
      </c>
      <c r="F432" s="28">
        <v>0.376655049624</v>
      </c>
    </row>
    <row r="433" spans="1:6" ht="12.75">
      <c r="A433" s="30" t="s">
        <v>0</v>
      </c>
      <c r="B433" s="30">
        <v>3</v>
      </c>
      <c r="C433" s="5">
        <v>1976</v>
      </c>
      <c r="D433" s="5">
        <v>9</v>
      </c>
      <c r="E433" s="28">
        <v>0.009992760866</v>
      </c>
      <c r="F433" s="28">
        <v>0.429212924657</v>
      </c>
    </row>
    <row r="434" spans="1:6" ht="12.75">
      <c r="A434" s="30" t="s">
        <v>0</v>
      </c>
      <c r="B434" s="30">
        <v>3</v>
      </c>
      <c r="C434" s="5">
        <v>1976</v>
      </c>
      <c r="D434" s="5">
        <v>10</v>
      </c>
      <c r="E434" s="28">
        <v>0.039732601233</v>
      </c>
      <c r="F434" s="28">
        <v>1.3180264444879999</v>
      </c>
    </row>
    <row r="435" spans="1:6" ht="12.75">
      <c r="A435" s="30" t="s">
        <v>0</v>
      </c>
      <c r="B435" s="30">
        <v>3</v>
      </c>
      <c r="C435" s="5">
        <v>1976</v>
      </c>
      <c r="D435" s="5">
        <v>11</v>
      </c>
      <c r="E435" s="28">
        <v>0.046622312814</v>
      </c>
      <c r="F435" s="28">
        <v>1.651761880734</v>
      </c>
    </row>
    <row r="436" spans="1:6" ht="12.75">
      <c r="A436" s="30" t="s">
        <v>0</v>
      </c>
      <c r="B436" s="30">
        <v>3</v>
      </c>
      <c r="C436" s="5">
        <v>1976</v>
      </c>
      <c r="D436" s="5">
        <v>12</v>
      </c>
      <c r="E436" s="28">
        <v>0.078973580032</v>
      </c>
      <c r="F436" s="28">
        <v>3.372961828724</v>
      </c>
    </row>
    <row r="437" spans="1:6" ht="12.75">
      <c r="A437" s="30" t="s">
        <v>0</v>
      </c>
      <c r="B437" s="30">
        <v>3</v>
      </c>
      <c r="C437" s="5">
        <v>1977</v>
      </c>
      <c r="D437" s="5">
        <v>1</v>
      </c>
      <c r="E437" s="28">
        <v>0.506925198258</v>
      </c>
      <c r="F437" s="28">
        <v>17.269561806097</v>
      </c>
    </row>
    <row r="438" spans="1:6" ht="12.75">
      <c r="A438" s="30" t="s">
        <v>0</v>
      </c>
      <c r="B438" s="30">
        <v>3</v>
      </c>
      <c r="C438" s="5">
        <v>1977</v>
      </c>
      <c r="D438" s="5">
        <v>2</v>
      </c>
      <c r="E438" s="28">
        <v>0.868693746568</v>
      </c>
      <c r="F438" s="28">
        <v>25.182609589543997</v>
      </c>
    </row>
    <row r="439" spans="1:6" ht="12.75">
      <c r="A439" s="30" t="s">
        <v>0</v>
      </c>
      <c r="B439" s="30">
        <v>3</v>
      </c>
      <c r="C439" s="5">
        <v>1977</v>
      </c>
      <c r="D439" s="5">
        <v>3</v>
      </c>
      <c r="E439" s="28">
        <v>0.393275547766</v>
      </c>
      <c r="F439" s="28">
        <v>13.154684639652002</v>
      </c>
    </row>
    <row r="440" spans="1:6" ht="12.75">
      <c r="A440" s="30" t="s">
        <v>0</v>
      </c>
      <c r="B440" s="30">
        <v>3</v>
      </c>
      <c r="C440" s="5">
        <v>1977</v>
      </c>
      <c r="D440" s="5">
        <v>4</v>
      </c>
      <c r="E440" s="28">
        <v>0.233099825045</v>
      </c>
      <c r="F440" s="28">
        <v>11.930687741094001</v>
      </c>
    </row>
    <row r="441" spans="1:6" ht="12.75">
      <c r="A441" s="30" t="s">
        <v>0</v>
      </c>
      <c r="B441" s="30">
        <v>3</v>
      </c>
      <c r="C441" s="5">
        <v>1977</v>
      </c>
      <c r="D441" s="5">
        <v>5</v>
      </c>
      <c r="E441" s="28">
        <v>0.428935982648</v>
      </c>
      <c r="F441" s="28">
        <v>16.071619596645</v>
      </c>
    </row>
    <row r="442" spans="1:6" ht="12.75">
      <c r="A442" s="30" t="s">
        <v>0</v>
      </c>
      <c r="B442" s="30">
        <v>3</v>
      </c>
      <c r="C442" s="5">
        <v>1977</v>
      </c>
      <c r="D442" s="5">
        <v>6</v>
      </c>
      <c r="E442" s="28">
        <v>0.298895071608</v>
      </c>
      <c r="F442" s="28">
        <v>12.610261200096</v>
      </c>
    </row>
    <row r="443" spans="1:6" ht="12.75">
      <c r="A443" s="30" t="s">
        <v>0</v>
      </c>
      <c r="B443" s="30">
        <v>3</v>
      </c>
      <c r="C443" s="5">
        <v>1977</v>
      </c>
      <c r="D443" s="5">
        <v>7</v>
      </c>
      <c r="E443" s="28">
        <v>0.148288001116</v>
      </c>
      <c r="F443" s="28">
        <v>8.289683792108</v>
      </c>
    </row>
    <row r="444" spans="1:6" ht="12.75">
      <c r="A444" s="30" t="s">
        <v>0</v>
      </c>
      <c r="B444" s="30">
        <v>3</v>
      </c>
      <c r="C444" s="5">
        <v>1977</v>
      </c>
      <c r="D444" s="5">
        <v>8</v>
      </c>
      <c r="E444" s="28">
        <v>0.05988208896</v>
      </c>
      <c r="F444" s="28">
        <v>6.151434746688</v>
      </c>
    </row>
    <row r="445" spans="1:6" ht="12.75">
      <c r="A445" s="30" t="s">
        <v>0</v>
      </c>
      <c r="B445" s="30">
        <v>3</v>
      </c>
      <c r="C445" s="5">
        <v>1977</v>
      </c>
      <c r="D445" s="5">
        <v>9</v>
      </c>
      <c r="E445" s="28">
        <v>0.026004280134</v>
      </c>
      <c r="F445" s="28">
        <v>4.220494827564</v>
      </c>
    </row>
    <row r="446" spans="1:6" ht="12.75">
      <c r="A446" s="30" t="s">
        <v>0</v>
      </c>
      <c r="B446" s="30">
        <v>3</v>
      </c>
      <c r="C446" s="5">
        <v>1977</v>
      </c>
      <c r="D446" s="5">
        <v>10</v>
      </c>
      <c r="E446" s="28">
        <v>0.088982350704</v>
      </c>
      <c r="F446" s="28">
        <v>11.222900777244002</v>
      </c>
    </row>
    <row r="447" spans="1:6" ht="12.75">
      <c r="A447" s="30" t="s">
        <v>0</v>
      </c>
      <c r="B447" s="30">
        <v>3</v>
      </c>
      <c r="C447" s="5">
        <v>1977</v>
      </c>
      <c r="D447" s="5">
        <v>11</v>
      </c>
      <c r="E447" s="28">
        <v>0.041528441588</v>
      </c>
      <c r="F447" s="28">
        <v>4.874209001485001</v>
      </c>
    </row>
    <row r="448" spans="1:6" ht="12.75">
      <c r="A448" s="30" t="s">
        <v>0</v>
      </c>
      <c r="B448" s="30">
        <v>3</v>
      </c>
      <c r="C448" s="5">
        <v>1977</v>
      </c>
      <c r="D448" s="5">
        <v>12</v>
      </c>
      <c r="E448" s="28">
        <v>0.219132103104</v>
      </c>
      <c r="F448" s="28">
        <v>15.151420313604</v>
      </c>
    </row>
    <row r="449" spans="1:6" ht="12.75">
      <c r="A449" s="30" t="s">
        <v>0</v>
      </c>
      <c r="B449" s="30">
        <v>3</v>
      </c>
      <c r="C449" s="5">
        <v>1978</v>
      </c>
      <c r="D449" s="5">
        <v>1</v>
      </c>
      <c r="E449" s="28">
        <v>0.074708822244</v>
      </c>
      <c r="F449" s="28">
        <v>2.801580565908</v>
      </c>
    </row>
    <row r="450" spans="1:6" ht="12.75">
      <c r="A450" s="30" t="s">
        <v>0</v>
      </c>
      <c r="B450" s="30">
        <v>3</v>
      </c>
      <c r="C450" s="5">
        <v>1978</v>
      </c>
      <c r="D450" s="5">
        <v>2</v>
      </c>
      <c r="E450" s="28">
        <v>0.339108230352</v>
      </c>
      <c r="F450" s="28">
        <v>8.312630496612</v>
      </c>
    </row>
    <row r="451" spans="1:6" ht="12.75">
      <c r="A451" s="30" t="s">
        <v>0</v>
      </c>
      <c r="B451" s="30">
        <v>3</v>
      </c>
      <c r="C451" s="5">
        <v>1978</v>
      </c>
      <c r="D451" s="5">
        <v>3</v>
      </c>
      <c r="E451" s="28">
        <v>0.239045031792</v>
      </c>
      <c r="F451" s="28">
        <v>5.53739651412</v>
      </c>
    </row>
    <row r="452" spans="1:6" ht="12.75">
      <c r="A452" s="30" t="s">
        <v>0</v>
      </c>
      <c r="B452" s="30">
        <v>3</v>
      </c>
      <c r="C452" s="5">
        <v>1978</v>
      </c>
      <c r="D452" s="5">
        <v>4</v>
      </c>
      <c r="E452" s="28">
        <v>0.216721598654</v>
      </c>
      <c r="F452" s="28">
        <v>7.561699436266</v>
      </c>
    </row>
    <row r="453" spans="1:6" ht="12.75">
      <c r="A453" s="30" t="s">
        <v>0</v>
      </c>
      <c r="B453" s="30">
        <v>3</v>
      </c>
      <c r="C453" s="5">
        <v>1978</v>
      </c>
      <c r="D453" s="5">
        <v>5</v>
      </c>
      <c r="E453" s="28">
        <v>0.139727562601</v>
      </c>
      <c r="F453" s="28">
        <v>5.534027215519001</v>
      </c>
    </row>
    <row r="454" spans="1:6" ht="12.75">
      <c r="A454" s="30" t="s">
        <v>0</v>
      </c>
      <c r="B454" s="30">
        <v>3</v>
      </c>
      <c r="C454" s="5">
        <v>1978</v>
      </c>
      <c r="D454" s="5">
        <v>6</v>
      </c>
      <c r="E454" s="28">
        <v>0.086690164992</v>
      </c>
      <c r="F454" s="28">
        <v>4.782407765696</v>
      </c>
    </row>
    <row r="455" spans="1:6" ht="12.75">
      <c r="A455" s="30" t="s">
        <v>0</v>
      </c>
      <c r="B455" s="30">
        <v>3</v>
      </c>
      <c r="C455" s="5">
        <v>1978</v>
      </c>
      <c r="D455" s="5">
        <v>7</v>
      </c>
      <c r="E455" s="28">
        <v>0.042563480135</v>
      </c>
      <c r="F455" s="28">
        <v>3.4375078565650004</v>
      </c>
    </row>
    <row r="456" spans="1:6" ht="12.75">
      <c r="A456" s="30" t="s">
        <v>0</v>
      </c>
      <c r="B456" s="30">
        <v>3</v>
      </c>
      <c r="C456" s="5">
        <v>1978</v>
      </c>
      <c r="D456" s="5">
        <v>8</v>
      </c>
      <c r="E456" s="28">
        <v>0.020870077405</v>
      </c>
      <c r="F456" s="28">
        <v>2.32266533495</v>
      </c>
    </row>
    <row r="457" spans="1:6" ht="12.75">
      <c r="A457" s="30" t="s">
        <v>0</v>
      </c>
      <c r="B457" s="30">
        <v>3</v>
      </c>
      <c r="C457" s="5">
        <v>1978</v>
      </c>
      <c r="D457" s="5">
        <v>9</v>
      </c>
      <c r="E457" s="28">
        <v>0.01182898093</v>
      </c>
      <c r="F457" s="28">
        <v>1.50297650022</v>
      </c>
    </row>
    <row r="458" spans="1:6" ht="12.75">
      <c r="A458" s="30" t="s">
        <v>0</v>
      </c>
      <c r="B458" s="30">
        <v>3</v>
      </c>
      <c r="C458" s="5">
        <v>1978</v>
      </c>
      <c r="D458" s="5">
        <v>10</v>
      </c>
      <c r="E458" s="28">
        <v>0.007970020622</v>
      </c>
      <c r="F458" s="28">
        <v>1.0025146579520001</v>
      </c>
    </row>
    <row r="459" spans="1:6" ht="12.75">
      <c r="A459" s="30" t="s">
        <v>0</v>
      </c>
      <c r="B459" s="30">
        <v>3</v>
      </c>
      <c r="C459" s="5">
        <v>1978</v>
      </c>
      <c r="D459" s="5">
        <v>11</v>
      </c>
      <c r="E459" s="28">
        <v>0.006498941185</v>
      </c>
      <c r="F459" s="28">
        <v>0.844271591453</v>
      </c>
    </row>
    <row r="460" spans="1:6" ht="12.75">
      <c r="A460" s="30" t="s">
        <v>0</v>
      </c>
      <c r="B460" s="30">
        <v>3</v>
      </c>
      <c r="C460" s="5">
        <v>1978</v>
      </c>
      <c r="D460" s="5">
        <v>12</v>
      </c>
      <c r="E460" s="28">
        <v>0.199411861961</v>
      </c>
      <c r="F460" s="28">
        <v>6.219891110579</v>
      </c>
    </row>
    <row r="461" spans="1:6" ht="12.75">
      <c r="A461" s="30" t="s">
        <v>0</v>
      </c>
      <c r="B461" s="30">
        <v>3</v>
      </c>
      <c r="C461" s="5">
        <v>1979</v>
      </c>
      <c r="D461" s="5">
        <v>1</v>
      </c>
      <c r="E461" s="28">
        <v>0.320754538592</v>
      </c>
      <c r="F461" s="28">
        <v>7.831977123891001</v>
      </c>
    </row>
    <row r="462" spans="1:6" ht="12.75">
      <c r="A462" s="30" t="s">
        <v>0</v>
      </c>
      <c r="B462" s="30">
        <v>3</v>
      </c>
      <c r="C462" s="5">
        <v>1979</v>
      </c>
      <c r="D462" s="5">
        <v>2</v>
      </c>
      <c r="E462" s="28">
        <v>0.587282946592</v>
      </c>
      <c r="F462" s="28">
        <v>10.737305412616</v>
      </c>
    </row>
    <row r="463" spans="1:6" ht="12.75">
      <c r="A463" s="30" t="s">
        <v>0</v>
      </c>
      <c r="B463" s="30">
        <v>3</v>
      </c>
      <c r="C463" s="5">
        <v>1979</v>
      </c>
      <c r="D463" s="5">
        <v>3</v>
      </c>
      <c r="E463" s="28">
        <v>0.447846282656</v>
      </c>
      <c r="F463" s="28">
        <v>10.523067285408</v>
      </c>
    </row>
    <row r="464" spans="1:6" ht="12.75">
      <c r="A464" s="30" t="s">
        <v>0</v>
      </c>
      <c r="B464" s="30">
        <v>3</v>
      </c>
      <c r="C464" s="5">
        <v>1979</v>
      </c>
      <c r="D464" s="5">
        <v>4</v>
      </c>
      <c r="E464" s="28">
        <v>0.244916329834</v>
      </c>
      <c r="F464" s="28">
        <v>8.289176923907</v>
      </c>
    </row>
    <row r="465" spans="1:6" ht="12.75">
      <c r="A465" s="30" t="s">
        <v>0</v>
      </c>
      <c r="B465" s="30">
        <v>3</v>
      </c>
      <c r="C465" s="5">
        <v>1979</v>
      </c>
      <c r="D465" s="5">
        <v>5</v>
      </c>
      <c r="E465" s="28">
        <v>0.196032497805</v>
      </c>
      <c r="F465" s="28">
        <v>8.773882438190999</v>
      </c>
    </row>
    <row r="466" spans="1:6" ht="12.75">
      <c r="A466" s="30" t="s">
        <v>0</v>
      </c>
      <c r="B466" s="30">
        <v>3</v>
      </c>
      <c r="C466" s="5">
        <v>1979</v>
      </c>
      <c r="D466" s="5">
        <v>6</v>
      </c>
      <c r="E466" s="28">
        <v>0.082484875308</v>
      </c>
      <c r="F466" s="28">
        <v>5.245883724288</v>
      </c>
    </row>
    <row r="467" spans="1:6" ht="12.75">
      <c r="A467" s="30" t="s">
        <v>0</v>
      </c>
      <c r="B467" s="30">
        <v>3</v>
      </c>
      <c r="C467" s="5">
        <v>1979</v>
      </c>
      <c r="D467" s="5">
        <v>7</v>
      </c>
      <c r="E467" s="28">
        <v>0.037437052098</v>
      </c>
      <c r="F467" s="28">
        <v>3.9496087486429996</v>
      </c>
    </row>
    <row r="468" spans="1:6" ht="12.75">
      <c r="A468" s="30" t="s">
        <v>0</v>
      </c>
      <c r="B468" s="30">
        <v>3</v>
      </c>
      <c r="C468" s="5">
        <v>1979</v>
      </c>
      <c r="D468" s="5">
        <v>8</v>
      </c>
      <c r="E468" s="28">
        <v>0.017348925789</v>
      </c>
      <c r="F468" s="28">
        <v>2.502100910426</v>
      </c>
    </row>
    <row r="469" spans="1:6" ht="12.75">
      <c r="A469" s="30" t="s">
        <v>0</v>
      </c>
      <c r="B469" s="30">
        <v>3</v>
      </c>
      <c r="C469" s="5">
        <v>1979</v>
      </c>
      <c r="D469" s="5">
        <v>9</v>
      </c>
      <c r="E469" s="28">
        <v>0.013195268352</v>
      </c>
      <c r="F469" s="28">
        <v>2.3386677547519996</v>
      </c>
    </row>
    <row r="470" spans="1:6" ht="12.75">
      <c r="A470" s="30" t="s">
        <v>0</v>
      </c>
      <c r="B470" s="30">
        <v>3</v>
      </c>
      <c r="C470" s="5">
        <v>1979</v>
      </c>
      <c r="D470" s="5">
        <v>10</v>
      </c>
      <c r="E470" s="28">
        <v>0.058759881985</v>
      </c>
      <c r="F470" s="28">
        <v>5.244794375863</v>
      </c>
    </row>
    <row r="471" spans="1:6" ht="12.75">
      <c r="A471" s="30" t="s">
        <v>0</v>
      </c>
      <c r="B471" s="30">
        <v>3</v>
      </c>
      <c r="C471" s="5">
        <v>1979</v>
      </c>
      <c r="D471" s="5">
        <v>11</v>
      </c>
      <c r="E471" s="28">
        <v>0.05472500778</v>
      </c>
      <c r="F471" s="28">
        <v>3.5981695641780003</v>
      </c>
    </row>
    <row r="472" spans="1:6" ht="12.75">
      <c r="A472" s="30" t="s">
        <v>0</v>
      </c>
      <c r="B472" s="30">
        <v>3</v>
      </c>
      <c r="C472" s="5">
        <v>1979</v>
      </c>
      <c r="D472" s="5">
        <v>12</v>
      </c>
      <c r="E472" s="28">
        <v>0.062258328954</v>
      </c>
      <c r="F472" s="28">
        <v>3.89208829044</v>
      </c>
    </row>
    <row r="473" spans="1:6" ht="12.75">
      <c r="A473" s="30" t="s">
        <v>0</v>
      </c>
      <c r="B473" s="30">
        <v>3</v>
      </c>
      <c r="C473" s="5">
        <v>1980</v>
      </c>
      <c r="D473" s="5">
        <v>1</v>
      </c>
      <c r="E473" s="28">
        <v>0.097815980808</v>
      </c>
      <c r="F473" s="28">
        <v>5.002589136324</v>
      </c>
    </row>
    <row r="474" spans="1:6" ht="12.75">
      <c r="A474" s="30" t="s">
        <v>0</v>
      </c>
      <c r="B474" s="30">
        <v>3</v>
      </c>
      <c r="C474" s="5">
        <v>1980</v>
      </c>
      <c r="D474" s="5">
        <v>2</v>
      </c>
      <c r="E474" s="28">
        <v>0.137911037407</v>
      </c>
      <c r="F474" s="28">
        <v>6.24461152887</v>
      </c>
    </row>
    <row r="475" spans="1:6" ht="12.75">
      <c r="A475" s="30" t="s">
        <v>0</v>
      </c>
      <c r="B475" s="30">
        <v>3</v>
      </c>
      <c r="C475" s="5">
        <v>1980</v>
      </c>
      <c r="D475" s="5">
        <v>3</v>
      </c>
      <c r="E475" s="28">
        <v>0.31638764052</v>
      </c>
      <c r="F475" s="28">
        <v>10.40999414112</v>
      </c>
    </row>
    <row r="476" spans="1:6" ht="12.75">
      <c r="A476" s="30" t="s">
        <v>0</v>
      </c>
      <c r="B476" s="30">
        <v>3</v>
      </c>
      <c r="C476" s="5">
        <v>1980</v>
      </c>
      <c r="D476" s="5">
        <v>4</v>
      </c>
      <c r="E476" s="28">
        <v>0.212560183539</v>
      </c>
      <c r="F476" s="28">
        <v>5.955695376598</v>
      </c>
    </row>
    <row r="477" spans="1:6" ht="12.75">
      <c r="A477" s="30" t="s">
        <v>0</v>
      </c>
      <c r="B477" s="30">
        <v>3</v>
      </c>
      <c r="C477" s="5">
        <v>1980</v>
      </c>
      <c r="D477" s="5">
        <v>5</v>
      </c>
      <c r="E477" s="28">
        <v>0.295538104696</v>
      </c>
      <c r="F477" s="28">
        <v>7.50278547276</v>
      </c>
    </row>
    <row r="478" spans="1:6" ht="12.75">
      <c r="A478" s="30" t="s">
        <v>0</v>
      </c>
      <c r="B478" s="30">
        <v>3</v>
      </c>
      <c r="C478" s="5">
        <v>1980</v>
      </c>
      <c r="D478" s="5">
        <v>6</v>
      </c>
      <c r="E478" s="28">
        <v>0.230657857199</v>
      </c>
      <c r="F478" s="28">
        <v>5.286474198313</v>
      </c>
    </row>
    <row r="479" spans="1:6" ht="12.75">
      <c r="A479" s="30" t="s">
        <v>0</v>
      </c>
      <c r="B479" s="30">
        <v>3</v>
      </c>
      <c r="C479" s="5">
        <v>1980</v>
      </c>
      <c r="D479" s="5">
        <v>7</v>
      </c>
      <c r="E479" s="28">
        <v>0.125274247344</v>
      </c>
      <c r="F479" s="28">
        <v>3.9967630965120002</v>
      </c>
    </row>
    <row r="480" spans="1:6" ht="12.75">
      <c r="A480" s="30" t="s">
        <v>0</v>
      </c>
      <c r="B480" s="30">
        <v>3</v>
      </c>
      <c r="C480" s="5">
        <v>1980</v>
      </c>
      <c r="D480" s="5">
        <v>8</v>
      </c>
      <c r="E480" s="28">
        <v>0.066882360432</v>
      </c>
      <c r="F480" s="28">
        <v>3.176054318829</v>
      </c>
    </row>
    <row r="481" spans="1:6" ht="12.75">
      <c r="A481" s="30" t="s">
        <v>0</v>
      </c>
      <c r="B481" s="30">
        <v>3</v>
      </c>
      <c r="C481" s="5">
        <v>1980</v>
      </c>
      <c r="D481" s="5">
        <v>9</v>
      </c>
      <c r="E481" s="28">
        <v>0.04281497451</v>
      </c>
      <c r="F481" s="28">
        <v>2.478511562439</v>
      </c>
    </row>
    <row r="482" spans="1:6" ht="12.75">
      <c r="A482" s="30" t="s">
        <v>0</v>
      </c>
      <c r="B482" s="30">
        <v>3</v>
      </c>
      <c r="C482" s="5">
        <v>1980</v>
      </c>
      <c r="D482" s="5">
        <v>10</v>
      </c>
      <c r="E482" s="28">
        <v>0.04921993902</v>
      </c>
      <c r="F482" s="28">
        <v>3.253438232214</v>
      </c>
    </row>
    <row r="483" spans="1:6" ht="12.75">
      <c r="A483" s="30" t="s">
        <v>0</v>
      </c>
      <c r="B483" s="30">
        <v>3</v>
      </c>
      <c r="C483" s="5">
        <v>1980</v>
      </c>
      <c r="D483" s="5">
        <v>11</v>
      </c>
      <c r="E483" s="28">
        <v>0.09878321156</v>
      </c>
      <c r="F483" s="28">
        <v>5.325313204254999</v>
      </c>
    </row>
    <row r="484" spans="1:6" ht="12.75">
      <c r="A484" s="30" t="s">
        <v>0</v>
      </c>
      <c r="B484" s="30">
        <v>3</v>
      </c>
      <c r="C484" s="5">
        <v>1980</v>
      </c>
      <c r="D484" s="5">
        <v>12</v>
      </c>
      <c r="E484" s="28">
        <v>0.046323048274</v>
      </c>
      <c r="F484" s="28">
        <v>2.467311895554</v>
      </c>
    </row>
    <row r="485" spans="1:6" ht="12.75">
      <c r="A485" s="30" t="s">
        <v>0</v>
      </c>
      <c r="B485" s="30">
        <v>3</v>
      </c>
      <c r="C485" s="5">
        <v>1981</v>
      </c>
      <c r="D485" s="5">
        <v>1</v>
      </c>
      <c r="E485" s="28">
        <v>0.022187558</v>
      </c>
      <c r="F485" s="28">
        <v>1.300191108576</v>
      </c>
    </row>
    <row r="486" spans="1:6" ht="12.75">
      <c r="A486" s="30" t="s">
        <v>0</v>
      </c>
      <c r="B486" s="30">
        <v>3</v>
      </c>
      <c r="C486" s="5">
        <v>1981</v>
      </c>
      <c r="D486" s="5">
        <v>2</v>
      </c>
      <c r="E486" s="28">
        <v>0.027391722185</v>
      </c>
      <c r="F486" s="28">
        <v>1.3986900305899999</v>
      </c>
    </row>
    <row r="487" spans="1:6" ht="12.75">
      <c r="A487" s="30" t="s">
        <v>0</v>
      </c>
      <c r="B487" s="30">
        <v>3</v>
      </c>
      <c r="C487" s="5">
        <v>1981</v>
      </c>
      <c r="D487" s="5">
        <v>3</v>
      </c>
      <c r="E487" s="28">
        <v>0.06006373971</v>
      </c>
      <c r="F487" s="28">
        <v>2.06619239639</v>
      </c>
    </row>
    <row r="488" spans="1:6" ht="12.75">
      <c r="A488" s="30" t="s">
        <v>0</v>
      </c>
      <c r="B488" s="30">
        <v>3</v>
      </c>
      <c r="C488" s="5">
        <v>1981</v>
      </c>
      <c r="D488" s="5">
        <v>4</v>
      </c>
      <c r="E488" s="28">
        <v>0.09903465243</v>
      </c>
      <c r="F488" s="28">
        <v>3.70123575336</v>
      </c>
    </row>
    <row r="489" spans="1:6" ht="12.75">
      <c r="A489" s="30" t="s">
        <v>0</v>
      </c>
      <c r="B489" s="30">
        <v>3</v>
      </c>
      <c r="C489" s="5">
        <v>1981</v>
      </c>
      <c r="D489" s="5">
        <v>5</v>
      </c>
      <c r="E489" s="28">
        <v>0.079409059808</v>
      </c>
      <c r="F489" s="28">
        <v>2.521237712448</v>
      </c>
    </row>
    <row r="490" spans="1:6" ht="12.75">
      <c r="A490" s="30" t="s">
        <v>0</v>
      </c>
      <c r="B490" s="30">
        <v>3</v>
      </c>
      <c r="C490" s="5">
        <v>1981</v>
      </c>
      <c r="D490" s="5">
        <v>6</v>
      </c>
      <c r="E490" s="28">
        <v>0.040268251968</v>
      </c>
      <c r="F490" s="28">
        <v>1.886854988844</v>
      </c>
    </row>
    <row r="491" spans="1:6" ht="12.75">
      <c r="A491" s="30" t="s">
        <v>0</v>
      </c>
      <c r="B491" s="30">
        <v>3</v>
      </c>
      <c r="C491" s="5">
        <v>1981</v>
      </c>
      <c r="D491" s="5">
        <v>7</v>
      </c>
      <c r="E491" s="28">
        <v>0.02184689952</v>
      </c>
      <c r="F491" s="28">
        <v>1.42987948146</v>
      </c>
    </row>
    <row r="492" spans="1:6" ht="12.75">
      <c r="A492" s="30" t="s">
        <v>0</v>
      </c>
      <c r="B492" s="30">
        <v>3</v>
      </c>
      <c r="C492" s="5">
        <v>1981</v>
      </c>
      <c r="D492" s="5">
        <v>8</v>
      </c>
      <c r="E492" s="28">
        <v>0.015867291</v>
      </c>
      <c r="F492" s="28">
        <v>1.0819509525</v>
      </c>
    </row>
    <row r="493" spans="1:6" ht="12.75">
      <c r="A493" s="30" t="s">
        <v>0</v>
      </c>
      <c r="B493" s="30">
        <v>3</v>
      </c>
      <c r="C493" s="5">
        <v>1981</v>
      </c>
      <c r="D493" s="5">
        <v>9</v>
      </c>
      <c r="E493" s="28">
        <v>0.015592571056</v>
      </c>
      <c r="F493" s="28">
        <v>1.052498434224</v>
      </c>
    </row>
    <row r="494" spans="1:6" ht="12.75">
      <c r="A494" s="30" t="s">
        <v>0</v>
      </c>
      <c r="B494" s="30">
        <v>3</v>
      </c>
      <c r="C494" s="5">
        <v>1981</v>
      </c>
      <c r="D494" s="5">
        <v>10</v>
      </c>
      <c r="E494" s="28">
        <v>0.010352940096</v>
      </c>
      <c r="F494" s="28">
        <v>0.749176470336</v>
      </c>
    </row>
    <row r="495" spans="1:6" ht="12.75">
      <c r="A495" s="30" t="s">
        <v>0</v>
      </c>
      <c r="B495" s="30">
        <v>3</v>
      </c>
      <c r="C495" s="5">
        <v>1981</v>
      </c>
      <c r="D495" s="5">
        <v>11</v>
      </c>
      <c r="E495" s="28">
        <v>0.00704377299</v>
      </c>
      <c r="F495" s="28">
        <v>0.48602034544999995</v>
      </c>
    </row>
    <row r="496" spans="1:6" ht="12.75">
      <c r="A496" s="30" t="s">
        <v>0</v>
      </c>
      <c r="B496" s="30">
        <v>3</v>
      </c>
      <c r="C496" s="5">
        <v>1981</v>
      </c>
      <c r="D496" s="5">
        <v>12</v>
      </c>
      <c r="E496" s="28">
        <v>0.47651928489</v>
      </c>
      <c r="F496" s="28">
        <v>8.31908158833</v>
      </c>
    </row>
    <row r="497" spans="1:6" ht="12.75">
      <c r="A497" s="30" t="s">
        <v>0</v>
      </c>
      <c r="B497" s="30">
        <v>3</v>
      </c>
      <c r="C497" s="5">
        <v>1982</v>
      </c>
      <c r="D497" s="5">
        <v>1</v>
      </c>
      <c r="E497" s="28">
        <v>0.06185348625</v>
      </c>
      <c r="F497" s="28">
        <v>1.090524492375</v>
      </c>
    </row>
    <row r="498" spans="1:6" ht="12.75">
      <c r="A498" s="30" t="s">
        <v>0</v>
      </c>
      <c r="B498" s="30">
        <v>3</v>
      </c>
      <c r="C498" s="5">
        <v>1982</v>
      </c>
      <c r="D498" s="5">
        <v>2</v>
      </c>
      <c r="E498" s="28">
        <v>0.033435978588</v>
      </c>
      <c r="F498" s="28">
        <v>1.06015115232</v>
      </c>
    </row>
    <row r="499" spans="1:6" ht="12.75">
      <c r="A499" s="30" t="s">
        <v>0</v>
      </c>
      <c r="B499" s="30">
        <v>3</v>
      </c>
      <c r="C499" s="5">
        <v>1982</v>
      </c>
      <c r="D499" s="5">
        <v>3</v>
      </c>
      <c r="E499" s="28">
        <v>0.022083293385</v>
      </c>
      <c r="F499" s="28">
        <v>1.06468237228</v>
      </c>
    </row>
    <row r="500" spans="1:6" ht="12.75">
      <c r="A500" s="30" t="s">
        <v>0</v>
      </c>
      <c r="B500" s="30">
        <v>3</v>
      </c>
      <c r="C500" s="5">
        <v>1982</v>
      </c>
      <c r="D500" s="5">
        <v>4</v>
      </c>
      <c r="E500" s="28">
        <v>0.015198879195</v>
      </c>
      <c r="F500" s="28">
        <v>0.9669382177499999</v>
      </c>
    </row>
    <row r="501" spans="1:6" ht="12.75">
      <c r="A501" s="30" t="s">
        <v>0</v>
      </c>
      <c r="B501" s="30">
        <v>3</v>
      </c>
      <c r="C501" s="5">
        <v>1982</v>
      </c>
      <c r="D501" s="5">
        <v>5</v>
      </c>
      <c r="E501" s="28">
        <v>0.01778597676</v>
      </c>
      <c r="F501" s="28">
        <v>1.010380266288</v>
      </c>
    </row>
    <row r="502" spans="1:6" ht="12.75">
      <c r="A502" s="30" t="s">
        <v>0</v>
      </c>
      <c r="B502" s="30">
        <v>3</v>
      </c>
      <c r="C502" s="5">
        <v>1982</v>
      </c>
      <c r="D502" s="5">
        <v>6</v>
      </c>
      <c r="E502" s="28">
        <v>0.012992066088</v>
      </c>
      <c r="F502" s="28">
        <v>0.699572703086</v>
      </c>
    </row>
    <row r="503" spans="1:6" ht="12.75">
      <c r="A503" s="30" t="s">
        <v>0</v>
      </c>
      <c r="B503" s="30">
        <v>3</v>
      </c>
      <c r="C503" s="5">
        <v>1982</v>
      </c>
      <c r="D503" s="5">
        <v>7</v>
      </c>
      <c r="E503" s="28">
        <v>0.007887454515</v>
      </c>
      <c r="F503" s="28">
        <v>0.48074031562499997</v>
      </c>
    </row>
    <row r="504" spans="1:6" ht="12.75">
      <c r="A504" s="30" t="s">
        <v>0</v>
      </c>
      <c r="B504" s="30">
        <v>3</v>
      </c>
      <c r="C504" s="5">
        <v>1982</v>
      </c>
      <c r="D504" s="5">
        <v>8</v>
      </c>
      <c r="E504" s="28">
        <v>0.0052970764</v>
      </c>
      <c r="F504" s="28">
        <v>0.32606444516</v>
      </c>
    </row>
    <row r="505" spans="1:6" ht="12.75">
      <c r="A505" s="30" t="s">
        <v>0</v>
      </c>
      <c r="B505" s="30">
        <v>3</v>
      </c>
      <c r="C505" s="5">
        <v>1982</v>
      </c>
      <c r="D505" s="5">
        <v>9</v>
      </c>
      <c r="E505" s="28">
        <v>0.005815690489</v>
      </c>
      <c r="F505" s="28">
        <v>0.447032703012</v>
      </c>
    </row>
    <row r="506" spans="1:6" ht="12.75">
      <c r="A506" s="30" t="s">
        <v>0</v>
      </c>
      <c r="B506" s="30">
        <v>3</v>
      </c>
      <c r="C506" s="5">
        <v>1982</v>
      </c>
      <c r="D506" s="5">
        <v>10</v>
      </c>
      <c r="E506" s="28">
        <v>0.00915457094</v>
      </c>
      <c r="F506" s="28">
        <v>0.5993193036360001</v>
      </c>
    </row>
    <row r="507" spans="1:6" ht="12.75">
      <c r="A507" s="30" t="s">
        <v>0</v>
      </c>
      <c r="B507" s="30">
        <v>3</v>
      </c>
      <c r="C507" s="5">
        <v>1982</v>
      </c>
      <c r="D507" s="5">
        <v>11</v>
      </c>
      <c r="E507" s="28">
        <v>0.023327366838</v>
      </c>
      <c r="F507" s="28">
        <v>1.9928240087280003</v>
      </c>
    </row>
    <row r="508" spans="1:6" ht="12.75">
      <c r="A508" s="30" t="s">
        <v>0</v>
      </c>
      <c r="B508" s="30">
        <v>3</v>
      </c>
      <c r="C508" s="5">
        <v>1982</v>
      </c>
      <c r="D508" s="5">
        <v>12</v>
      </c>
      <c r="E508" s="28">
        <v>0.030313588019</v>
      </c>
      <c r="F508" s="28">
        <v>1.957752333017</v>
      </c>
    </row>
    <row r="509" spans="1:6" ht="12.75">
      <c r="A509" s="30" t="s">
        <v>0</v>
      </c>
      <c r="B509" s="30">
        <v>3</v>
      </c>
      <c r="C509" s="5">
        <v>1983</v>
      </c>
      <c r="D509" s="5">
        <v>1</v>
      </c>
      <c r="E509" s="28">
        <v>0.026185331744</v>
      </c>
      <c r="F509" s="28">
        <v>1.804031366124</v>
      </c>
    </row>
    <row r="510" spans="1:6" ht="12.75">
      <c r="A510" s="30" t="s">
        <v>0</v>
      </c>
      <c r="B510" s="30">
        <v>3</v>
      </c>
      <c r="C510" s="5">
        <v>1983</v>
      </c>
      <c r="D510" s="5">
        <v>2</v>
      </c>
      <c r="E510" s="28">
        <v>0.024949846978</v>
      </c>
      <c r="F510" s="28">
        <v>1.65696335119</v>
      </c>
    </row>
    <row r="511" spans="1:6" ht="12.75">
      <c r="A511" s="30" t="s">
        <v>0</v>
      </c>
      <c r="B511" s="30">
        <v>3</v>
      </c>
      <c r="C511" s="5">
        <v>1983</v>
      </c>
      <c r="D511" s="5">
        <v>3</v>
      </c>
      <c r="E511" s="28">
        <v>0.03183717691</v>
      </c>
      <c r="F511" s="28">
        <v>1.8023376547540002</v>
      </c>
    </row>
    <row r="512" spans="1:6" ht="12.75">
      <c r="A512" s="30" t="s">
        <v>0</v>
      </c>
      <c r="B512" s="30">
        <v>3</v>
      </c>
      <c r="C512" s="5">
        <v>1983</v>
      </c>
      <c r="D512" s="5">
        <v>4</v>
      </c>
      <c r="E512" s="28">
        <v>0.10693567168</v>
      </c>
      <c r="F512" s="28">
        <v>3.977485401984</v>
      </c>
    </row>
    <row r="513" spans="1:6" ht="12.75">
      <c r="A513" s="30" t="s">
        <v>0</v>
      </c>
      <c r="B513" s="30">
        <v>3</v>
      </c>
      <c r="C513" s="5">
        <v>1983</v>
      </c>
      <c r="D513" s="5">
        <v>5</v>
      </c>
      <c r="E513" s="28">
        <v>0.063017478825</v>
      </c>
      <c r="F513" s="28">
        <v>2.678242575505</v>
      </c>
    </row>
    <row r="514" spans="1:6" ht="12.75">
      <c r="A514" s="30" t="s">
        <v>0</v>
      </c>
      <c r="B514" s="30">
        <v>3</v>
      </c>
      <c r="C514" s="5">
        <v>1983</v>
      </c>
      <c r="D514" s="5">
        <v>6</v>
      </c>
      <c r="E514" s="28">
        <v>0.036927625</v>
      </c>
      <c r="F514" s="28">
        <v>2.0094780875000002</v>
      </c>
    </row>
    <row r="515" spans="1:6" ht="12.75">
      <c r="A515" s="30" t="s">
        <v>0</v>
      </c>
      <c r="B515" s="30">
        <v>3</v>
      </c>
      <c r="C515" s="5">
        <v>1983</v>
      </c>
      <c r="D515" s="5">
        <v>7</v>
      </c>
      <c r="E515" s="28">
        <v>0.030223205558</v>
      </c>
      <c r="F515" s="28">
        <v>1.526271885232</v>
      </c>
    </row>
    <row r="516" spans="1:6" ht="12.75">
      <c r="A516" s="30" t="s">
        <v>0</v>
      </c>
      <c r="B516" s="30">
        <v>3</v>
      </c>
      <c r="C516" s="5">
        <v>1983</v>
      </c>
      <c r="D516" s="5">
        <v>8</v>
      </c>
      <c r="E516" s="28">
        <v>0.041043391924</v>
      </c>
      <c r="F516" s="28">
        <v>1.4906214964620002</v>
      </c>
    </row>
    <row r="517" spans="1:6" ht="12.75">
      <c r="A517" s="30" t="s">
        <v>0</v>
      </c>
      <c r="B517" s="30">
        <v>3</v>
      </c>
      <c r="C517" s="5">
        <v>1983</v>
      </c>
      <c r="D517" s="5">
        <v>9</v>
      </c>
      <c r="E517" s="28">
        <v>0.025592636502</v>
      </c>
      <c r="F517" s="28">
        <v>1.0763531411040002</v>
      </c>
    </row>
    <row r="518" spans="1:6" ht="12.75">
      <c r="A518" s="30" t="s">
        <v>0</v>
      </c>
      <c r="B518" s="30">
        <v>3</v>
      </c>
      <c r="C518" s="5">
        <v>1983</v>
      </c>
      <c r="D518" s="5">
        <v>10</v>
      </c>
      <c r="E518" s="28">
        <v>0.01155635297</v>
      </c>
      <c r="F518" s="28">
        <v>0.79883282347</v>
      </c>
    </row>
    <row r="519" spans="1:6" ht="12.75">
      <c r="A519" s="30" t="s">
        <v>0</v>
      </c>
      <c r="B519" s="30">
        <v>3</v>
      </c>
      <c r="C519" s="5">
        <v>1983</v>
      </c>
      <c r="D519" s="5">
        <v>11</v>
      </c>
      <c r="E519" s="28">
        <v>0.021023805748</v>
      </c>
      <c r="F519" s="28">
        <v>1.5007762395559998</v>
      </c>
    </row>
    <row r="520" spans="1:6" ht="12.75">
      <c r="A520" s="30" t="s">
        <v>0</v>
      </c>
      <c r="B520" s="30">
        <v>3</v>
      </c>
      <c r="C520" s="5">
        <v>1983</v>
      </c>
      <c r="D520" s="5">
        <v>12</v>
      </c>
      <c r="E520" s="28">
        <v>0.071487743951</v>
      </c>
      <c r="F520" s="28">
        <v>3.5028990494549994</v>
      </c>
    </row>
    <row r="521" spans="1:6" ht="12.75">
      <c r="A521" s="30" t="s">
        <v>0</v>
      </c>
      <c r="B521" s="30">
        <v>3</v>
      </c>
      <c r="C521" s="5">
        <v>1984</v>
      </c>
      <c r="D521" s="5">
        <v>1</v>
      </c>
      <c r="E521" s="28">
        <v>0.031480603125</v>
      </c>
      <c r="F521" s="28">
        <v>1.02950081821</v>
      </c>
    </row>
    <row r="522" spans="1:6" ht="12.75">
      <c r="A522" s="30" t="s">
        <v>0</v>
      </c>
      <c r="B522" s="30">
        <v>3</v>
      </c>
      <c r="C522" s="5">
        <v>1984</v>
      </c>
      <c r="D522" s="5">
        <v>2</v>
      </c>
      <c r="E522" s="28">
        <v>0.031948342872</v>
      </c>
      <c r="F522" s="28">
        <v>0.961493104136</v>
      </c>
    </row>
    <row r="523" spans="1:6" ht="12.75">
      <c r="A523" s="30" t="s">
        <v>0</v>
      </c>
      <c r="B523" s="30">
        <v>3</v>
      </c>
      <c r="C523" s="5">
        <v>1984</v>
      </c>
      <c r="D523" s="5">
        <v>3</v>
      </c>
      <c r="E523" s="28">
        <v>0.07470918462</v>
      </c>
      <c r="F523" s="28">
        <v>1.9093290769000002</v>
      </c>
    </row>
    <row r="524" spans="1:6" ht="12.75">
      <c r="A524" s="30" t="s">
        <v>0</v>
      </c>
      <c r="B524" s="30">
        <v>3</v>
      </c>
      <c r="C524" s="5">
        <v>1984</v>
      </c>
      <c r="D524" s="5">
        <v>4</v>
      </c>
      <c r="E524" s="28">
        <v>0.05158507068</v>
      </c>
      <c r="F524" s="28">
        <v>1.54368340724</v>
      </c>
    </row>
    <row r="525" spans="1:6" ht="12.75">
      <c r="A525" s="30" t="s">
        <v>0</v>
      </c>
      <c r="B525" s="30">
        <v>3</v>
      </c>
      <c r="C525" s="5">
        <v>1984</v>
      </c>
      <c r="D525" s="5">
        <v>5</v>
      </c>
      <c r="E525" s="28">
        <v>0.094708241216</v>
      </c>
      <c r="F525" s="28">
        <v>3.593155643648</v>
      </c>
    </row>
    <row r="526" spans="1:6" ht="12.75">
      <c r="A526" s="30" t="s">
        <v>0</v>
      </c>
      <c r="B526" s="30">
        <v>3</v>
      </c>
      <c r="C526" s="5">
        <v>1984</v>
      </c>
      <c r="D526" s="5">
        <v>6</v>
      </c>
      <c r="E526" s="28">
        <v>0.080089921872</v>
      </c>
      <c r="F526" s="28">
        <v>2.6780753434560003</v>
      </c>
    </row>
    <row r="527" spans="1:6" ht="12.75">
      <c r="A527" s="30" t="s">
        <v>0</v>
      </c>
      <c r="B527" s="30">
        <v>3</v>
      </c>
      <c r="C527" s="5">
        <v>1984</v>
      </c>
      <c r="D527" s="5">
        <v>7</v>
      </c>
      <c r="E527" s="28">
        <v>0.035823662004</v>
      </c>
      <c r="F527" s="28">
        <v>1.773271096792</v>
      </c>
    </row>
    <row r="528" spans="1:6" ht="12.75">
      <c r="A528" s="30" t="s">
        <v>0</v>
      </c>
      <c r="B528" s="30">
        <v>3</v>
      </c>
      <c r="C528" s="5">
        <v>1984</v>
      </c>
      <c r="D528" s="5">
        <v>8</v>
      </c>
      <c r="E528" s="28">
        <v>0.013699687928</v>
      </c>
      <c r="F528" s="28">
        <v>1.351702415048</v>
      </c>
    </row>
    <row r="529" spans="1:6" ht="12.75">
      <c r="A529" s="30" t="s">
        <v>0</v>
      </c>
      <c r="B529" s="30">
        <v>3</v>
      </c>
      <c r="C529" s="5">
        <v>1984</v>
      </c>
      <c r="D529" s="5">
        <v>9</v>
      </c>
      <c r="E529" s="28">
        <v>0.005895347328</v>
      </c>
      <c r="F529" s="28">
        <v>0.94784108328</v>
      </c>
    </row>
    <row r="530" spans="1:6" ht="12.75">
      <c r="A530" s="30" t="s">
        <v>0</v>
      </c>
      <c r="B530" s="30">
        <v>3</v>
      </c>
      <c r="C530" s="5">
        <v>1984</v>
      </c>
      <c r="D530" s="5">
        <v>10</v>
      </c>
      <c r="E530" s="28">
        <v>0.01173399008</v>
      </c>
      <c r="F530" s="28">
        <v>1.91850718374</v>
      </c>
    </row>
    <row r="531" spans="1:6" ht="12.75">
      <c r="A531" s="30" t="s">
        <v>0</v>
      </c>
      <c r="B531" s="30">
        <v>3</v>
      </c>
      <c r="C531" s="5">
        <v>1984</v>
      </c>
      <c r="D531" s="5">
        <v>11</v>
      </c>
      <c r="E531" s="28">
        <v>0.27409497552</v>
      </c>
      <c r="F531" s="28">
        <v>7.135035053688</v>
      </c>
    </row>
    <row r="532" spans="1:6" ht="12.75">
      <c r="A532" s="30" t="s">
        <v>0</v>
      </c>
      <c r="B532" s="30">
        <v>3</v>
      </c>
      <c r="C532" s="5">
        <v>1984</v>
      </c>
      <c r="D532" s="5">
        <v>12</v>
      </c>
      <c r="E532" s="28">
        <v>0.049880362</v>
      </c>
      <c r="F532" s="28">
        <v>1.6365974822</v>
      </c>
    </row>
    <row r="533" spans="1:6" ht="12.75">
      <c r="A533" s="30" t="s">
        <v>0</v>
      </c>
      <c r="B533" s="30">
        <v>3</v>
      </c>
      <c r="C533" s="5">
        <v>1985</v>
      </c>
      <c r="D533" s="5">
        <v>1</v>
      </c>
      <c r="E533" s="28">
        <v>0.088807456935</v>
      </c>
      <c r="F533" s="28">
        <v>2.255513119623</v>
      </c>
    </row>
    <row r="534" spans="1:6" ht="12.75">
      <c r="A534" s="30" t="s">
        <v>0</v>
      </c>
      <c r="B534" s="30">
        <v>3</v>
      </c>
      <c r="C534" s="5">
        <v>1985</v>
      </c>
      <c r="D534" s="5">
        <v>2</v>
      </c>
      <c r="E534" s="28">
        <v>0.549292755812</v>
      </c>
      <c r="F534" s="28">
        <v>5.8754410355190005</v>
      </c>
    </row>
    <row r="535" spans="1:6" ht="12.75">
      <c r="A535" s="30" t="s">
        <v>0</v>
      </c>
      <c r="B535" s="30">
        <v>3</v>
      </c>
      <c r="C535" s="5">
        <v>1985</v>
      </c>
      <c r="D535" s="5">
        <v>3</v>
      </c>
      <c r="E535" s="28">
        <v>0.263049399844</v>
      </c>
      <c r="F535" s="28">
        <v>4.437190686071</v>
      </c>
    </row>
    <row r="536" spans="1:6" ht="12.75">
      <c r="A536" s="30" t="s">
        <v>0</v>
      </c>
      <c r="B536" s="30">
        <v>3</v>
      </c>
      <c r="C536" s="5">
        <v>1985</v>
      </c>
      <c r="D536" s="5">
        <v>4</v>
      </c>
      <c r="E536" s="28">
        <v>0.482737992534</v>
      </c>
      <c r="F536" s="28">
        <v>5.026929341574</v>
      </c>
    </row>
    <row r="537" spans="1:6" ht="12.75">
      <c r="A537" s="30" t="s">
        <v>0</v>
      </c>
      <c r="B537" s="30">
        <v>3</v>
      </c>
      <c r="C537" s="5">
        <v>1985</v>
      </c>
      <c r="D537" s="5">
        <v>5</v>
      </c>
      <c r="E537" s="28">
        <v>0.189451628136</v>
      </c>
      <c r="F537" s="28">
        <v>4.026431676465</v>
      </c>
    </row>
    <row r="538" spans="1:6" ht="12.75">
      <c r="A538" s="30" t="s">
        <v>0</v>
      </c>
      <c r="B538" s="30">
        <v>3</v>
      </c>
      <c r="C538" s="5">
        <v>1985</v>
      </c>
      <c r="D538" s="5">
        <v>6</v>
      </c>
      <c r="E538" s="28">
        <v>0.07406058872</v>
      </c>
      <c r="F538" s="28">
        <v>3.368457786785</v>
      </c>
    </row>
    <row r="539" spans="1:6" ht="12.75">
      <c r="A539" s="30" t="s">
        <v>0</v>
      </c>
      <c r="B539" s="30">
        <v>3</v>
      </c>
      <c r="C539" s="5">
        <v>1985</v>
      </c>
      <c r="D539" s="5">
        <v>7</v>
      </c>
      <c r="E539" s="28">
        <v>0.032671841466</v>
      </c>
      <c r="F539" s="28">
        <v>2.6902135858619998</v>
      </c>
    </row>
    <row r="540" spans="1:6" ht="12.75">
      <c r="A540" s="30" t="s">
        <v>0</v>
      </c>
      <c r="B540" s="30">
        <v>3</v>
      </c>
      <c r="C540" s="5">
        <v>1985</v>
      </c>
      <c r="D540" s="5">
        <v>8</v>
      </c>
      <c r="E540" s="28">
        <v>0.017726930005</v>
      </c>
      <c r="F540" s="28">
        <v>1.82646499721</v>
      </c>
    </row>
    <row r="541" spans="1:6" ht="12.75">
      <c r="A541" s="30" t="s">
        <v>0</v>
      </c>
      <c r="B541" s="30">
        <v>3</v>
      </c>
      <c r="C541" s="5">
        <v>1985</v>
      </c>
      <c r="D541" s="5">
        <v>9</v>
      </c>
      <c r="E541" s="28">
        <v>0.01033961643</v>
      </c>
      <c r="F541" s="28">
        <v>1.18388584743</v>
      </c>
    </row>
    <row r="542" spans="1:6" ht="12.75">
      <c r="A542" s="30" t="s">
        <v>0</v>
      </c>
      <c r="B542" s="30">
        <v>3</v>
      </c>
      <c r="C542" s="5">
        <v>1985</v>
      </c>
      <c r="D542" s="5">
        <v>10</v>
      </c>
      <c r="E542" s="28">
        <v>0.005176206614</v>
      </c>
      <c r="F542" s="28">
        <v>0.791163177089</v>
      </c>
    </row>
    <row r="543" spans="1:6" ht="12.75">
      <c r="A543" s="30" t="s">
        <v>0</v>
      </c>
      <c r="B543" s="30">
        <v>3</v>
      </c>
      <c r="C543" s="5">
        <v>1985</v>
      </c>
      <c r="D543" s="5">
        <v>11</v>
      </c>
      <c r="E543" s="28">
        <v>0.019644948792</v>
      </c>
      <c r="F543" s="28">
        <v>2.3152972095270004</v>
      </c>
    </row>
    <row r="544" spans="1:6" ht="12.75">
      <c r="A544" s="30" t="s">
        <v>0</v>
      </c>
      <c r="B544" s="30">
        <v>3</v>
      </c>
      <c r="C544" s="5">
        <v>1985</v>
      </c>
      <c r="D544" s="5">
        <v>12</v>
      </c>
      <c r="E544" s="28">
        <v>0.19600371219</v>
      </c>
      <c r="F544" s="28">
        <v>3.354028938311</v>
      </c>
    </row>
    <row r="545" spans="1:6" ht="12.75">
      <c r="A545" s="30" t="s">
        <v>0</v>
      </c>
      <c r="B545" s="30">
        <v>3</v>
      </c>
      <c r="C545" s="5">
        <v>1986</v>
      </c>
      <c r="D545" s="5">
        <v>1</v>
      </c>
      <c r="E545" s="28">
        <v>0.116426044857</v>
      </c>
      <c r="F545" s="28">
        <v>3.170897593047</v>
      </c>
    </row>
    <row r="546" spans="1:6" ht="12.75">
      <c r="A546" s="30" t="s">
        <v>0</v>
      </c>
      <c r="B546" s="30">
        <v>3</v>
      </c>
      <c r="C546" s="5">
        <v>1986</v>
      </c>
      <c r="D546" s="5">
        <v>2</v>
      </c>
      <c r="E546" s="28">
        <v>0.257215343877</v>
      </c>
      <c r="F546" s="28">
        <v>4.28052407739</v>
      </c>
    </row>
    <row r="547" spans="1:6" ht="12.75">
      <c r="A547" s="30" t="s">
        <v>0</v>
      </c>
      <c r="B547" s="30">
        <v>3</v>
      </c>
      <c r="C547" s="5">
        <v>1986</v>
      </c>
      <c r="D547" s="5">
        <v>3</v>
      </c>
      <c r="E547" s="28">
        <v>0.160843018102</v>
      </c>
      <c r="F547" s="28">
        <v>4.25948261728</v>
      </c>
    </row>
    <row r="548" spans="1:6" ht="12.75">
      <c r="A548" s="30" t="s">
        <v>0</v>
      </c>
      <c r="B548" s="30">
        <v>3</v>
      </c>
      <c r="C548" s="5">
        <v>1986</v>
      </c>
      <c r="D548" s="5">
        <v>4</v>
      </c>
      <c r="E548" s="28">
        <v>0.45982032599</v>
      </c>
      <c r="F548" s="28">
        <v>6.223485278151</v>
      </c>
    </row>
    <row r="549" spans="1:6" ht="12.75">
      <c r="A549" s="30" t="s">
        <v>0</v>
      </c>
      <c r="B549" s="30">
        <v>3</v>
      </c>
      <c r="C549" s="5">
        <v>1986</v>
      </c>
      <c r="D549" s="5">
        <v>5</v>
      </c>
      <c r="E549" s="28">
        <v>0.124911795724</v>
      </c>
      <c r="F549" s="28">
        <v>4.677579049285</v>
      </c>
    </row>
    <row r="550" spans="1:6" ht="12.75">
      <c r="A550" s="30" t="s">
        <v>0</v>
      </c>
      <c r="B550" s="30">
        <v>3</v>
      </c>
      <c r="C550" s="5">
        <v>1986</v>
      </c>
      <c r="D550" s="5">
        <v>6</v>
      </c>
      <c r="E550" s="28">
        <v>0.056275839472</v>
      </c>
      <c r="F550" s="28">
        <v>3.486991580114</v>
      </c>
    </row>
    <row r="551" spans="1:6" ht="12.75">
      <c r="A551" s="30" t="s">
        <v>0</v>
      </c>
      <c r="B551" s="30">
        <v>3</v>
      </c>
      <c r="C551" s="5">
        <v>1986</v>
      </c>
      <c r="D551" s="5">
        <v>7</v>
      </c>
      <c r="E551" s="28">
        <v>0.022342056436</v>
      </c>
      <c r="F551" s="28">
        <v>2.4674829473</v>
      </c>
    </row>
    <row r="552" spans="1:6" ht="12.75">
      <c r="A552" s="30" t="s">
        <v>0</v>
      </c>
      <c r="B552" s="30">
        <v>3</v>
      </c>
      <c r="C552" s="5">
        <v>1986</v>
      </c>
      <c r="D552" s="5">
        <v>8</v>
      </c>
      <c r="E552" s="28">
        <v>0.012717332208</v>
      </c>
      <c r="F552" s="28">
        <v>1.597614903612</v>
      </c>
    </row>
    <row r="553" spans="1:6" ht="12.75">
      <c r="A553" s="30" t="s">
        <v>0</v>
      </c>
      <c r="B553" s="30">
        <v>3</v>
      </c>
      <c r="C553" s="5">
        <v>1986</v>
      </c>
      <c r="D553" s="5">
        <v>9</v>
      </c>
      <c r="E553" s="28">
        <v>0.019390800536</v>
      </c>
      <c r="F553" s="28">
        <v>1.638522652406</v>
      </c>
    </row>
    <row r="554" spans="1:6" ht="12.75">
      <c r="A554" s="30" t="s">
        <v>0</v>
      </c>
      <c r="B554" s="30">
        <v>3</v>
      </c>
      <c r="C554" s="5">
        <v>1986</v>
      </c>
      <c r="D554" s="5">
        <v>10</v>
      </c>
      <c r="E554" s="28">
        <v>0.023140474903</v>
      </c>
      <c r="F554" s="28">
        <v>1.850411427746</v>
      </c>
    </row>
    <row r="555" spans="1:6" ht="12.75">
      <c r="A555" s="30" t="s">
        <v>0</v>
      </c>
      <c r="B555" s="30">
        <v>3</v>
      </c>
      <c r="C555" s="5">
        <v>1986</v>
      </c>
      <c r="D555" s="5">
        <v>11</v>
      </c>
      <c r="E555" s="28">
        <v>0.013696136853</v>
      </c>
      <c r="F555" s="28">
        <v>1.447762250151</v>
      </c>
    </row>
    <row r="556" spans="1:6" ht="12.75">
      <c r="A556" s="30" t="s">
        <v>0</v>
      </c>
      <c r="B556" s="30">
        <v>3</v>
      </c>
      <c r="C556" s="5">
        <v>1986</v>
      </c>
      <c r="D556" s="5">
        <v>12</v>
      </c>
      <c r="E556" s="28">
        <v>0.01647961507</v>
      </c>
      <c r="F556" s="28">
        <v>1.6303832586</v>
      </c>
    </row>
    <row r="557" spans="1:6" ht="12.75">
      <c r="A557" s="30" t="s">
        <v>0</v>
      </c>
      <c r="B557" s="30">
        <v>3</v>
      </c>
      <c r="C557" s="5">
        <v>1987</v>
      </c>
      <c r="D557" s="5">
        <v>1</v>
      </c>
      <c r="E557" s="28">
        <v>0.048196587645</v>
      </c>
      <c r="F557" s="28">
        <v>2.26807473303</v>
      </c>
    </row>
    <row r="558" spans="1:6" ht="12.75">
      <c r="A558" s="30" t="s">
        <v>0</v>
      </c>
      <c r="B558" s="30">
        <v>3</v>
      </c>
      <c r="C558" s="5">
        <v>1987</v>
      </c>
      <c r="D558" s="5">
        <v>2</v>
      </c>
      <c r="E558" s="28">
        <v>0.268908348459</v>
      </c>
      <c r="F558" s="28">
        <v>3.8319439993619997</v>
      </c>
    </row>
    <row r="559" spans="1:6" ht="12.75">
      <c r="A559" s="30" t="s">
        <v>0</v>
      </c>
      <c r="B559" s="30">
        <v>3</v>
      </c>
      <c r="C559" s="5">
        <v>1987</v>
      </c>
      <c r="D559" s="5">
        <v>3</v>
      </c>
      <c r="E559" s="28">
        <v>0.11024190396</v>
      </c>
      <c r="F559" s="28">
        <v>4.18919199246</v>
      </c>
    </row>
    <row r="560" spans="1:6" ht="12.75">
      <c r="A560" s="30" t="s">
        <v>0</v>
      </c>
      <c r="B560" s="30">
        <v>3</v>
      </c>
      <c r="C560" s="5">
        <v>1987</v>
      </c>
      <c r="D560" s="5">
        <v>4</v>
      </c>
      <c r="E560" s="28">
        <v>0.169903975912</v>
      </c>
      <c r="F560" s="28">
        <v>6.811604178082</v>
      </c>
    </row>
    <row r="561" spans="1:6" ht="12.75">
      <c r="A561" s="30" t="s">
        <v>0</v>
      </c>
      <c r="B561" s="30">
        <v>3</v>
      </c>
      <c r="C561" s="5">
        <v>1987</v>
      </c>
      <c r="D561" s="5">
        <v>5</v>
      </c>
      <c r="E561" s="28">
        <v>0.080764311423</v>
      </c>
      <c r="F561" s="28">
        <v>4.388806462025</v>
      </c>
    </row>
    <row r="562" spans="1:6" ht="12.75">
      <c r="A562" s="30" t="s">
        <v>0</v>
      </c>
      <c r="B562" s="30">
        <v>3</v>
      </c>
      <c r="C562" s="5">
        <v>1987</v>
      </c>
      <c r="D562" s="5">
        <v>6</v>
      </c>
      <c r="E562" s="28">
        <v>0.045131449559</v>
      </c>
      <c r="F562" s="28">
        <v>3.71206129014</v>
      </c>
    </row>
    <row r="563" spans="1:6" ht="12.75">
      <c r="A563" s="30" t="s">
        <v>0</v>
      </c>
      <c r="B563" s="30">
        <v>3</v>
      </c>
      <c r="C563" s="5">
        <v>1987</v>
      </c>
      <c r="D563" s="5">
        <v>7</v>
      </c>
      <c r="E563" s="28">
        <v>0.198510325344</v>
      </c>
      <c r="F563" s="28">
        <v>4.526035228512</v>
      </c>
    </row>
    <row r="564" spans="1:6" ht="12.75">
      <c r="A564" s="30" t="s">
        <v>0</v>
      </c>
      <c r="B564" s="30">
        <v>3</v>
      </c>
      <c r="C564" s="5">
        <v>1987</v>
      </c>
      <c r="D564" s="5">
        <v>8</v>
      </c>
      <c r="E564" s="28">
        <v>0.051203445507</v>
      </c>
      <c r="F564" s="28">
        <v>2.476146014921</v>
      </c>
    </row>
    <row r="565" spans="1:6" ht="12.75">
      <c r="A565" s="30" t="s">
        <v>0</v>
      </c>
      <c r="B565" s="30">
        <v>3</v>
      </c>
      <c r="C565" s="5">
        <v>1987</v>
      </c>
      <c r="D565" s="5">
        <v>9</v>
      </c>
      <c r="E565" s="28">
        <v>0.031997355318</v>
      </c>
      <c r="F565" s="28">
        <v>1.965375794334</v>
      </c>
    </row>
    <row r="566" spans="1:6" ht="12.75">
      <c r="A566" s="30" t="s">
        <v>0</v>
      </c>
      <c r="B566" s="30">
        <v>3</v>
      </c>
      <c r="C566" s="5">
        <v>1987</v>
      </c>
      <c r="D566" s="5">
        <v>10</v>
      </c>
      <c r="E566" s="28">
        <v>0.123636872352</v>
      </c>
      <c r="F566" s="28">
        <v>4.498479814752</v>
      </c>
    </row>
    <row r="567" spans="1:6" ht="12.75">
      <c r="A567" s="30" t="s">
        <v>0</v>
      </c>
      <c r="B567" s="30">
        <v>3</v>
      </c>
      <c r="C567" s="5">
        <v>1987</v>
      </c>
      <c r="D567" s="5">
        <v>11</v>
      </c>
      <c r="E567" s="28">
        <v>0.070366876874</v>
      </c>
      <c r="F567" s="28">
        <v>2.798436376239</v>
      </c>
    </row>
    <row r="568" spans="1:6" ht="12.75">
      <c r="A568" s="30" t="s">
        <v>0</v>
      </c>
      <c r="B568" s="30">
        <v>3</v>
      </c>
      <c r="C568" s="5">
        <v>1987</v>
      </c>
      <c r="D568" s="5">
        <v>12</v>
      </c>
      <c r="E568" s="28">
        <v>0.218293921702</v>
      </c>
      <c r="F568" s="28">
        <v>4.629181221526</v>
      </c>
    </row>
    <row r="569" spans="1:6" ht="12.75">
      <c r="A569" s="30" t="s">
        <v>0</v>
      </c>
      <c r="B569" s="30">
        <v>3</v>
      </c>
      <c r="C569" s="5">
        <v>1988</v>
      </c>
      <c r="D569" s="5">
        <v>1</v>
      </c>
      <c r="E569" s="28">
        <v>0.463482909561</v>
      </c>
      <c r="F569" s="28">
        <v>10.220559982491</v>
      </c>
    </row>
    <row r="570" spans="1:6" ht="12.75">
      <c r="A570" s="30" t="s">
        <v>0</v>
      </c>
      <c r="B570" s="30">
        <v>3</v>
      </c>
      <c r="C570" s="5">
        <v>1988</v>
      </c>
      <c r="D570" s="5">
        <v>2</v>
      </c>
      <c r="E570" s="28">
        <v>0.222672754008</v>
      </c>
      <c r="F570" s="28">
        <v>6.065029052260001</v>
      </c>
    </row>
    <row r="571" spans="1:6" ht="12.75">
      <c r="A571" s="30" t="s">
        <v>0</v>
      </c>
      <c r="B571" s="30">
        <v>3</v>
      </c>
      <c r="C571" s="5">
        <v>1988</v>
      </c>
      <c r="D571" s="5">
        <v>3</v>
      </c>
      <c r="E571" s="28">
        <v>0.125314699028</v>
      </c>
      <c r="F571" s="28">
        <v>4.760287515612</v>
      </c>
    </row>
    <row r="572" spans="1:6" ht="12.75">
      <c r="A572" s="30" t="s">
        <v>0</v>
      </c>
      <c r="B572" s="30">
        <v>3</v>
      </c>
      <c r="C572" s="5">
        <v>1988</v>
      </c>
      <c r="D572" s="5">
        <v>4</v>
      </c>
      <c r="E572" s="28">
        <v>1.217797164144</v>
      </c>
      <c r="F572" s="28">
        <v>15.978166558464002</v>
      </c>
    </row>
    <row r="573" spans="1:6" ht="12.75">
      <c r="A573" s="30" t="s">
        <v>0</v>
      </c>
      <c r="B573" s="30">
        <v>3</v>
      </c>
      <c r="C573" s="5">
        <v>1988</v>
      </c>
      <c r="D573" s="5">
        <v>5</v>
      </c>
      <c r="E573" s="28">
        <v>0.623020474284</v>
      </c>
      <c r="F573" s="28">
        <v>9.213337769883001</v>
      </c>
    </row>
    <row r="574" spans="1:6" ht="12.75">
      <c r="A574" s="30" t="s">
        <v>0</v>
      </c>
      <c r="B574" s="30">
        <v>3</v>
      </c>
      <c r="C574" s="5">
        <v>1988</v>
      </c>
      <c r="D574" s="5">
        <v>6</v>
      </c>
      <c r="E574" s="28">
        <v>0.523114438445</v>
      </c>
      <c r="F574" s="28">
        <v>11.161288276485001</v>
      </c>
    </row>
    <row r="575" spans="1:6" ht="12.75">
      <c r="A575" s="30" t="s">
        <v>0</v>
      </c>
      <c r="B575" s="30">
        <v>3</v>
      </c>
      <c r="C575" s="5">
        <v>1988</v>
      </c>
      <c r="D575" s="5">
        <v>7</v>
      </c>
      <c r="E575" s="28">
        <v>0.168551579744</v>
      </c>
      <c r="F575" s="28">
        <v>6.079615744472001</v>
      </c>
    </row>
    <row r="576" spans="1:6" ht="12.75">
      <c r="A576" s="30" t="s">
        <v>0</v>
      </c>
      <c r="B576" s="30">
        <v>3</v>
      </c>
      <c r="C576" s="5">
        <v>1988</v>
      </c>
      <c r="D576" s="5">
        <v>8</v>
      </c>
      <c r="E576" s="28">
        <v>0.066253424159</v>
      </c>
      <c r="F576" s="28">
        <v>4.832714362242</v>
      </c>
    </row>
    <row r="577" spans="1:6" ht="12.75">
      <c r="A577" s="30" t="s">
        <v>0</v>
      </c>
      <c r="B577" s="30">
        <v>3</v>
      </c>
      <c r="C577" s="5">
        <v>1988</v>
      </c>
      <c r="D577" s="5">
        <v>9</v>
      </c>
      <c r="E577" s="28">
        <v>0.026075182395</v>
      </c>
      <c r="F577" s="28">
        <v>3.474063010011</v>
      </c>
    </row>
    <row r="578" spans="1:6" ht="12.75">
      <c r="A578" s="30" t="s">
        <v>0</v>
      </c>
      <c r="B578" s="30">
        <v>3</v>
      </c>
      <c r="C578" s="5">
        <v>1988</v>
      </c>
      <c r="D578" s="5">
        <v>10</v>
      </c>
      <c r="E578" s="28">
        <v>0.036611066362</v>
      </c>
      <c r="F578" s="28">
        <v>6.137101035676</v>
      </c>
    </row>
    <row r="579" spans="1:6" ht="12.75">
      <c r="A579" s="30" t="s">
        <v>0</v>
      </c>
      <c r="B579" s="30">
        <v>3</v>
      </c>
      <c r="C579" s="5">
        <v>1988</v>
      </c>
      <c r="D579" s="5">
        <v>11</v>
      </c>
      <c r="E579" s="28">
        <v>0.020557544304</v>
      </c>
      <c r="F579" s="28">
        <v>3.803146480161</v>
      </c>
    </row>
    <row r="580" spans="1:6" ht="12.75">
      <c r="A580" s="30" t="s">
        <v>0</v>
      </c>
      <c r="B580" s="30">
        <v>3</v>
      </c>
      <c r="C580" s="5">
        <v>1988</v>
      </c>
      <c r="D580" s="5">
        <v>12</v>
      </c>
      <c r="E580" s="28">
        <v>0.010961535195</v>
      </c>
      <c r="F580" s="28">
        <v>2.3171005937699998</v>
      </c>
    </row>
    <row r="581" spans="1:6" ht="12.75">
      <c r="A581" s="30" t="s">
        <v>0</v>
      </c>
      <c r="B581" s="30">
        <v>3</v>
      </c>
      <c r="C581" s="5">
        <v>1989</v>
      </c>
      <c r="D581" s="5">
        <v>1</v>
      </c>
      <c r="E581" s="28">
        <v>0.004840620438</v>
      </c>
      <c r="F581" s="28">
        <v>1.1703547853340002</v>
      </c>
    </row>
    <row r="582" spans="1:6" ht="12.75">
      <c r="A582" s="30" t="s">
        <v>0</v>
      </c>
      <c r="B582" s="30">
        <v>3</v>
      </c>
      <c r="C582" s="5">
        <v>1989</v>
      </c>
      <c r="D582" s="5">
        <v>2</v>
      </c>
      <c r="E582" s="28">
        <v>0.03709648206</v>
      </c>
      <c r="F582" s="28">
        <v>2.97544740876</v>
      </c>
    </row>
    <row r="583" spans="1:6" ht="12.75">
      <c r="A583" s="30" t="s">
        <v>0</v>
      </c>
      <c r="B583" s="30">
        <v>3</v>
      </c>
      <c r="C583" s="5">
        <v>1989</v>
      </c>
      <c r="D583" s="5">
        <v>3</v>
      </c>
      <c r="E583" s="28">
        <v>0.026205786156</v>
      </c>
      <c r="F583" s="28">
        <v>1.633494176953</v>
      </c>
    </row>
    <row r="584" spans="1:6" ht="12.75">
      <c r="A584" s="30" t="s">
        <v>0</v>
      </c>
      <c r="B584" s="30">
        <v>3</v>
      </c>
      <c r="C584" s="5">
        <v>1989</v>
      </c>
      <c r="D584" s="5">
        <v>4</v>
      </c>
      <c r="E584" s="28">
        <v>0.124208540528</v>
      </c>
      <c r="F584" s="28">
        <v>3.4684290807219997</v>
      </c>
    </row>
    <row r="585" spans="1:6" ht="12.75">
      <c r="A585" s="30" t="s">
        <v>0</v>
      </c>
      <c r="B585" s="30">
        <v>3</v>
      </c>
      <c r="C585" s="5">
        <v>1989</v>
      </c>
      <c r="D585" s="5">
        <v>5</v>
      </c>
      <c r="E585" s="28">
        <v>0.121538502151</v>
      </c>
      <c r="F585" s="28">
        <v>4.638123531462</v>
      </c>
    </row>
    <row r="586" spans="1:6" ht="12.75">
      <c r="A586" s="30" t="s">
        <v>0</v>
      </c>
      <c r="B586" s="30">
        <v>3</v>
      </c>
      <c r="C586" s="5">
        <v>1989</v>
      </c>
      <c r="D586" s="5">
        <v>6</v>
      </c>
      <c r="E586" s="28">
        <v>0.0479126572</v>
      </c>
      <c r="F586" s="28">
        <v>2.35005713083</v>
      </c>
    </row>
    <row r="587" spans="1:6" ht="12.75">
      <c r="A587" s="30" t="s">
        <v>0</v>
      </c>
      <c r="B587" s="30">
        <v>3</v>
      </c>
      <c r="C587" s="5">
        <v>1989</v>
      </c>
      <c r="D587" s="5">
        <v>7</v>
      </c>
      <c r="E587" s="28">
        <v>0.02561009377</v>
      </c>
      <c r="F587" s="28">
        <v>1.8005008723899998</v>
      </c>
    </row>
    <row r="588" spans="1:6" ht="12.75">
      <c r="A588" s="30" t="s">
        <v>0</v>
      </c>
      <c r="B588" s="30">
        <v>3</v>
      </c>
      <c r="C588" s="5">
        <v>1989</v>
      </c>
      <c r="D588" s="5">
        <v>8</v>
      </c>
      <c r="E588" s="28">
        <v>0.018674645295</v>
      </c>
      <c r="F588" s="28">
        <v>1.2028169366850001</v>
      </c>
    </row>
    <row r="589" spans="1:6" ht="12.75">
      <c r="A589" s="30" t="s">
        <v>0</v>
      </c>
      <c r="B589" s="30">
        <v>3</v>
      </c>
      <c r="C589" s="5">
        <v>1989</v>
      </c>
      <c r="D589" s="5">
        <v>9</v>
      </c>
      <c r="E589" s="28">
        <v>0.012907915056</v>
      </c>
      <c r="F589" s="28">
        <v>0.8471668720319999</v>
      </c>
    </row>
    <row r="590" spans="1:6" ht="12.75">
      <c r="A590" s="30" t="s">
        <v>0</v>
      </c>
      <c r="B590" s="30">
        <v>3</v>
      </c>
      <c r="C590" s="5">
        <v>1989</v>
      </c>
      <c r="D590" s="5">
        <v>10</v>
      </c>
      <c r="E590" s="28">
        <v>0.009346039688</v>
      </c>
      <c r="F590" s="28">
        <v>0.700285454452</v>
      </c>
    </row>
    <row r="591" spans="1:6" ht="12.75">
      <c r="A591" s="30" t="s">
        <v>0</v>
      </c>
      <c r="B591" s="30">
        <v>3</v>
      </c>
      <c r="C591" s="5">
        <v>1989</v>
      </c>
      <c r="D591" s="5">
        <v>11</v>
      </c>
      <c r="E591" s="28">
        <v>0.06456494352</v>
      </c>
      <c r="F591" s="28">
        <v>3.3798346258320002</v>
      </c>
    </row>
    <row r="592" spans="1:6" ht="12.75">
      <c r="A592" s="30" t="s">
        <v>0</v>
      </c>
      <c r="B592" s="30">
        <v>3</v>
      </c>
      <c r="C592" s="5">
        <v>1989</v>
      </c>
      <c r="D592" s="5">
        <v>12</v>
      </c>
      <c r="E592" s="28">
        <v>0.369302004176</v>
      </c>
      <c r="F592" s="28">
        <v>7.833090420204</v>
      </c>
    </row>
    <row r="593" spans="1:6" ht="12.75">
      <c r="A593" s="30" t="s">
        <v>0</v>
      </c>
      <c r="B593" s="30">
        <v>3</v>
      </c>
      <c r="C593" s="5">
        <v>1990</v>
      </c>
      <c r="D593" s="5">
        <v>1</v>
      </c>
      <c r="E593" s="28">
        <v>0.118799277792</v>
      </c>
      <c r="F593" s="28">
        <v>3.63651928152</v>
      </c>
    </row>
    <row r="594" spans="1:6" ht="12.75">
      <c r="A594" s="30" t="s">
        <v>0</v>
      </c>
      <c r="B594" s="30">
        <v>3</v>
      </c>
      <c r="C594" s="5">
        <v>1990</v>
      </c>
      <c r="D594" s="5">
        <v>2</v>
      </c>
      <c r="E594" s="28">
        <v>0.066314488823</v>
      </c>
      <c r="F594" s="28">
        <v>3.021243529249</v>
      </c>
    </row>
    <row r="595" spans="1:6" ht="12.75">
      <c r="A595" s="30" t="s">
        <v>0</v>
      </c>
      <c r="B595" s="30">
        <v>3</v>
      </c>
      <c r="C595" s="5">
        <v>1990</v>
      </c>
      <c r="D595" s="5">
        <v>3</v>
      </c>
      <c r="E595" s="28">
        <v>0.03001895507</v>
      </c>
      <c r="F595" s="28">
        <v>2.4280720431500002</v>
      </c>
    </row>
    <row r="596" spans="1:6" ht="12.75">
      <c r="A596" s="30" t="s">
        <v>0</v>
      </c>
      <c r="B596" s="30">
        <v>3</v>
      </c>
      <c r="C596" s="5">
        <v>1990</v>
      </c>
      <c r="D596" s="5">
        <v>4</v>
      </c>
      <c r="E596" s="28">
        <v>0.029140527462</v>
      </c>
      <c r="F596" s="28">
        <v>2.7269396741039995</v>
      </c>
    </row>
    <row r="597" spans="1:6" ht="12.75">
      <c r="A597" s="30" t="s">
        <v>0</v>
      </c>
      <c r="B597" s="30">
        <v>3</v>
      </c>
      <c r="C597" s="5">
        <v>1990</v>
      </c>
      <c r="D597" s="5">
        <v>5</v>
      </c>
      <c r="E597" s="28">
        <v>0.03655664235</v>
      </c>
      <c r="F597" s="28">
        <v>2.66689368108</v>
      </c>
    </row>
    <row r="598" spans="1:6" ht="12.75">
      <c r="A598" s="30" t="s">
        <v>0</v>
      </c>
      <c r="B598" s="30">
        <v>3</v>
      </c>
      <c r="C598" s="5">
        <v>1990</v>
      </c>
      <c r="D598" s="5">
        <v>6</v>
      </c>
      <c r="E598" s="28">
        <v>0.042448110607</v>
      </c>
      <c r="F598" s="28">
        <v>2.6568658171229997</v>
      </c>
    </row>
    <row r="599" spans="1:6" ht="12.75">
      <c r="A599" s="30" t="s">
        <v>0</v>
      </c>
      <c r="B599" s="30">
        <v>3</v>
      </c>
      <c r="C599" s="5">
        <v>1990</v>
      </c>
      <c r="D599" s="5">
        <v>7</v>
      </c>
      <c r="E599" s="28">
        <v>0.022684557386</v>
      </c>
      <c r="F599" s="28">
        <v>1.482057627984</v>
      </c>
    </row>
    <row r="600" spans="1:6" ht="12.75">
      <c r="A600" s="30" t="s">
        <v>0</v>
      </c>
      <c r="B600" s="30">
        <v>3</v>
      </c>
      <c r="C600" s="5">
        <v>1990</v>
      </c>
      <c r="D600" s="5">
        <v>8</v>
      </c>
      <c r="E600" s="28">
        <v>0.01655283036</v>
      </c>
      <c r="F600" s="28">
        <v>0.9738580620999999</v>
      </c>
    </row>
    <row r="601" spans="1:6" ht="12.75">
      <c r="A601" s="30" t="s">
        <v>0</v>
      </c>
      <c r="B601" s="30">
        <v>3</v>
      </c>
      <c r="C601" s="5">
        <v>1990</v>
      </c>
      <c r="D601" s="5">
        <v>9</v>
      </c>
      <c r="E601" s="28">
        <v>0.012010524599</v>
      </c>
      <c r="F601" s="28">
        <v>0.717628821609</v>
      </c>
    </row>
    <row r="602" spans="1:6" ht="12.75">
      <c r="A602" s="30" t="s">
        <v>0</v>
      </c>
      <c r="B602" s="30">
        <v>3</v>
      </c>
      <c r="C602" s="5">
        <v>1990</v>
      </c>
      <c r="D602" s="5">
        <v>10</v>
      </c>
      <c r="E602" s="28">
        <v>0.061977169408</v>
      </c>
      <c r="F602" s="28">
        <v>2.912926686208</v>
      </c>
    </row>
    <row r="603" spans="1:6" ht="12.75">
      <c r="A603" s="30" t="s">
        <v>0</v>
      </c>
      <c r="B603" s="30">
        <v>3</v>
      </c>
      <c r="C603" s="5">
        <v>1990</v>
      </c>
      <c r="D603" s="5">
        <v>11</v>
      </c>
      <c r="E603" s="28">
        <v>0.06310125418</v>
      </c>
      <c r="F603" s="28">
        <v>2.2135917878459996</v>
      </c>
    </row>
    <row r="604" spans="1:6" ht="12.75">
      <c r="A604" s="30" t="s">
        <v>0</v>
      </c>
      <c r="B604" s="30">
        <v>3</v>
      </c>
      <c r="C604" s="5">
        <v>1990</v>
      </c>
      <c r="D604" s="5">
        <v>12</v>
      </c>
      <c r="E604" s="28">
        <v>0.078538552002</v>
      </c>
      <c r="F604" s="28">
        <v>1.895833283619</v>
      </c>
    </row>
    <row r="605" spans="1:6" ht="12.75">
      <c r="A605" s="30" t="s">
        <v>0</v>
      </c>
      <c r="B605" s="30">
        <v>3</v>
      </c>
      <c r="C605" s="5">
        <v>1991</v>
      </c>
      <c r="D605" s="5">
        <v>1</v>
      </c>
      <c r="E605" s="28">
        <v>0.055535345544</v>
      </c>
      <c r="F605" s="28">
        <v>1.3661695982029998</v>
      </c>
    </row>
    <row r="606" spans="1:6" ht="12.75">
      <c r="A606" s="30" t="s">
        <v>0</v>
      </c>
      <c r="B606" s="30">
        <v>3</v>
      </c>
      <c r="C606" s="5">
        <v>1991</v>
      </c>
      <c r="D606" s="5">
        <v>2</v>
      </c>
      <c r="E606" s="28">
        <v>0.298103829724</v>
      </c>
      <c r="F606" s="28">
        <v>2.268953260504</v>
      </c>
    </row>
    <row r="607" spans="1:6" ht="12.75">
      <c r="A607" s="30" t="s">
        <v>0</v>
      </c>
      <c r="B607" s="30">
        <v>3</v>
      </c>
      <c r="C607" s="5">
        <v>1991</v>
      </c>
      <c r="D607" s="5">
        <v>3</v>
      </c>
      <c r="E607" s="28">
        <v>0.374094346314</v>
      </c>
      <c r="F607" s="28">
        <v>5.068438208886</v>
      </c>
    </row>
    <row r="608" spans="1:6" ht="12.75">
      <c r="A608" s="30" t="s">
        <v>0</v>
      </c>
      <c r="B608" s="30">
        <v>3</v>
      </c>
      <c r="C608" s="5">
        <v>1991</v>
      </c>
      <c r="D608" s="5">
        <v>4</v>
      </c>
      <c r="E608" s="28">
        <v>0.339011117446</v>
      </c>
      <c r="F608" s="28">
        <v>7.210632895943999</v>
      </c>
    </row>
    <row r="609" spans="1:6" ht="12.75">
      <c r="A609" s="30" t="s">
        <v>0</v>
      </c>
      <c r="B609" s="30">
        <v>3</v>
      </c>
      <c r="C609" s="5">
        <v>1991</v>
      </c>
      <c r="D609" s="5">
        <v>5</v>
      </c>
      <c r="E609" s="28">
        <v>0.16724159624</v>
      </c>
      <c r="F609" s="28">
        <v>4.011980505564</v>
      </c>
    </row>
    <row r="610" spans="1:6" ht="12.75">
      <c r="A610" s="30" t="s">
        <v>0</v>
      </c>
      <c r="B610" s="30">
        <v>3</v>
      </c>
      <c r="C610" s="5">
        <v>1991</v>
      </c>
      <c r="D610" s="5">
        <v>6</v>
      </c>
      <c r="E610" s="28">
        <v>0.070520394932</v>
      </c>
      <c r="F610" s="28">
        <v>3.111628590466</v>
      </c>
    </row>
    <row r="611" spans="1:6" ht="12.75">
      <c r="A611" s="30" t="s">
        <v>0</v>
      </c>
      <c r="B611" s="30">
        <v>3</v>
      </c>
      <c r="C611" s="5">
        <v>1991</v>
      </c>
      <c r="D611" s="5">
        <v>7</v>
      </c>
      <c r="E611" s="28">
        <v>0.027964648767</v>
      </c>
      <c r="F611" s="28">
        <v>2.4133492538790002</v>
      </c>
    </row>
    <row r="612" spans="1:6" ht="12.75">
      <c r="A612" s="30" t="s">
        <v>0</v>
      </c>
      <c r="B612" s="30">
        <v>3</v>
      </c>
      <c r="C612" s="5">
        <v>1991</v>
      </c>
      <c r="D612" s="5">
        <v>8</v>
      </c>
      <c r="E612" s="28">
        <v>0.013561341242</v>
      </c>
      <c r="F612" s="28">
        <v>1.619106302918</v>
      </c>
    </row>
    <row r="613" spans="1:6" ht="12.75">
      <c r="A613" s="30" t="s">
        <v>0</v>
      </c>
      <c r="B613" s="30">
        <v>3</v>
      </c>
      <c r="C613" s="5">
        <v>1991</v>
      </c>
      <c r="D613" s="5">
        <v>9</v>
      </c>
      <c r="E613" s="28">
        <v>0.02604079305</v>
      </c>
      <c r="F613" s="28">
        <v>2.4338121403949997</v>
      </c>
    </row>
    <row r="614" spans="1:6" ht="12.75">
      <c r="A614" s="30" t="s">
        <v>0</v>
      </c>
      <c r="B614" s="30">
        <v>3</v>
      </c>
      <c r="C614" s="5">
        <v>1991</v>
      </c>
      <c r="D614" s="5">
        <v>10</v>
      </c>
      <c r="E614" s="28">
        <v>0.04415101758</v>
      </c>
      <c r="F614" s="28">
        <v>3.2908273907099996</v>
      </c>
    </row>
    <row r="615" spans="1:6" ht="12.75">
      <c r="A615" s="30" t="s">
        <v>0</v>
      </c>
      <c r="B615" s="30">
        <v>3</v>
      </c>
      <c r="C615" s="5">
        <v>1991</v>
      </c>
      <c r="D615" s="5">
        <v>11</v>
      </c>
      <c r="E615" s="28">
        <v>0.088087010142</v>
      </c>
      <c r="F615" s="28">
        <v>5.1472184197979995</v>
      </c>
    </row>
    <row r="616" spans="1:6" ht="12.75">
      <c r="A616" s="30" t="s">
        <v>0</v>
      </c>
      <c r="B616" s="30">
        <v>3</v>
      </c>
      <c r="C616" s="5">
        <v>1991</v>
      </c>
      <c r="D616" s="5">
        <v>12</v>
      </c>
      <c r="E616" s="28">
        <v>0.027998772019</v>
      </c>
      <c r="F616" s="28">
        <v>1.837737525118</v>
      </c>
    </row>
    <row r="617" spans="1:6" ht="12.75">
      <c r="A617" s="30" t="s">
        <v>0</v>
      </c>
      <c r="B617" s="30">
        <v>3</v>
      </c>
      <c r="C617" s="5">
        <v>1992</v>
      </c>
      <c r="D617" s="5">
        <v>1</v>
      </c>
      <c r="E617" s="28">
        <v>0.004755003736</v>
      </c>
      <c r="F617" s="28">
        <v>0.45727276183400006</v>
      </c>
    </row>
    <row r="618" spans="1:6" ht="12.75">
      <c r="A618" s="30" t="s">
        <v>0</v>
      </c>
      <c r="B618" s="30">
        <v>3</v>
      </c>
      <c r="C618" s="5">
        <v>1992</v>
      </c>
      <c r="D618" s="5">
        <v>2</v>
      </c>
      <c r="E618" s="28">
        <v>0.00407614844</v>
      </c>
      <c r="F618" s="28">
        <v>0.39212542095999997</v>
      </c>
    </row>
    <row r="619" spans="1:6" ht="12.75">
      <c r="A619" s="30" t="s">
        <v>0</v>
      </c>
      <c r="B619" s="30">
        <v>3</v>
      </c>
      <c r="C619" s="5">
        <v>1992</v>
      </c>
      <c r="D619" s="5">
        <v>3</v>
      </c>
      <c r="E619" s="28">
        <v>0.00839817153</v>
      </c>
      <c r="F619" s="28">
        <v>0.601868872899</v>
      </c>
    </row>
    <row r="620" spans="1:6" ht="12.75">
      <c r="A620" s="30" t="s">
        <v>0</v>
      </c>
      <c r="B620" s="30">
        <v>3</v>
      </c>
      <c r="C620" s="5">
        <v>1992</v>
      </c>
      <c r="D620" s="5">
        <v>4</v>
      </c>
      <c r="E620" s="28">
        <v>0.010126505376</v>
      </c>
      <c r="F620" s="28">
        <v>0.546156224238</v>
      </c>
    </row>
    <row r="621" spans="1:6" ht="12.75">
      <c r="A621" s="30" t="s">
        <v>0</v>
      </c>
      <c r="B621" s="30">
        <v>3</v>
      </c>
      <c r="C621" s="5">
        <v>1992</v>
      </c>
      <c r="D621" s="5">
        <v>5</v>
      </c>
      <c r="E621" s="28">
        <v>0.013397932348</v>
      </c>
      <c r="F621" s="28">
        <v>0.555344228929</v>
      </c>
    </row>
    <row r="622" spans="1:6" ht="12.75">
      <c r="A622" s="30" t="s">
        <v>0</v>
      </c>
      <c r="B622" s="30">
        <v>3</v>
      </c>
      <c r="C622" s="5">
        <v>1992</v>
      </c>
      <c r="D622" s="5">
        <v>6</v>
      </c>
      <c r="E622" s="28">
        <v>0.020487506682</v>
      </c>
      <c r="F622" s="28">
        <v>0.632551725048</v>
      </c>
    </row>
    <row r="623" spans="1:6" ht="12.75">
      <c r="A623" s="30" t="s">
        <v>0</v>
      </c>
      <c r="B623" s="30">
        <v>3</v>
      </c>
      <c r="C623" s="5">
        <v>1992</v>
      </c>
      <c r="D623" s="5">
        <v>7</v>
      </c>
      <c r="E623" s="28">
        <v>0.012600330106</v>
      </c>
      <c r="F623" s="28">
        <v>0.43319071013399996</v>
      </c>
    </row>
    <row r="624" spans="1:6" ht="12.75">
      <c r="A624" s="30" t="s">
        <v>0</v>
      </c>
      <c r="B624" s="30">
        <v>3</v>
      </c>
      <c r="C624" s="5">
        <v>1992</v>
      </c>
      <c r="D624" s="5">
        <v>8</v>
      </c>
      <c r="E624" s="28">
        <v>0.007529327576</v>
      </c>
      <c r="F624" s="28">
        <v>0.34476394818399997</v>
      </c>
    </row>
    <row r="625" spans="1:6" ht="12.75">
      <c r="A625" s="30" t="s">
        <v>0</v>
      </c>
      <c r="B625" s="30">
        <v>3</v>
      </c>
      <c r="C625" s="5">
        <v>1992</v>
      </c>
      <c r="D625" s="5">
        <v>9</v>
      </c>
      <c r="E625" s="28">
        <v>0.005796353545</v>
      </c>
      <c r="F625" s="28">
        <v>0.29059050973100004</v>
      </c>
    </row>
    <row r="626" spans="1:6" ht="12.75">
      <c r="A626" s="30" t="s">
        <v>0</v>
      </c>
      <c r="B626" s="30">
        <v>3</v>
      </c>
      <c r="C626" s="5">
        <v>1992</v>
      </c>
      <c r="D626" s="5">
        <v>10</v>
      </c>
      <c r="E626" s="28">
        <v>0.033517452562</v>
      </c>
      <c r="F626" s="28">
        <v>1.064578069934</v>
      </c>
    </row>
    <row r="627" spans="1:6" ht="12.75">
      <c r="A627" s="30" t="s">
        <v>0</v>
      </c>
      <c r="B627" s="30">
        <v>3</v>
      </c>
      <c r="C627" s="5">
        <v>1992</v>
      </c>
      <c r="D627" s="5">
        <v>11</v>
      </c>
      <c r="E627" s="28">
        <v>0.015502408052</v>
      </c>
      <c r="F627" s="28">
        <v>0.431394642327</v>
      </c>
    </row>
    <row r="628" spans="1:6" ht="12.75">
      <c r="A628" s="30" t="s">
        <v>0</v>
      </c>
      <c r="B628" s="30">
        <v>3</v>
      </c>
      <c r="C628" s="5">
        <v>1992</v>
      </c>
      <c r="D628" s="5">
        <v>12</v>
      </c>
      <c r="E628" s="28">
        <v>0.040297385704</v>
      </c>
      <c r="F628" s="28">
        <v>1.270508276196</v>
      </c>
    </row>
    <row r="629" spans="1:6" ht="12.75">
      <c r="A629" s="30" t="s">
        <v>0</v>
      </c>
      <c r="B629" s="30">
        <v>3</v>
      </c>
      <c r="C629" s="5">
        <v>1993</v>
      </c>
      <c r="D629" s="5">
        <v>1</v>
      </c>
      <c r="E629" s="28">
        <v>0.00862631693</v>
      </c>
      <c r="F629" s="28">
        <v>0.29658097066499994</v>
      </c>
    </row>
    <row r="630" spans="1:6" ht="12.75">
      <c r="A630" s="30" t="s">
        <v>0</v>
      </c>
      <c r="B630" s="30">
        <v>3</v>
      </c>
      <c r="C630" s="5">
        <v>1993</v>
      </c>
      <c r="D630" s="5">
        <v>2</v>
      </c>
      <c r="E630" s="28">
        <v>0.004782331692</v>
      </c>
      <c r="F630" s="28">
        <v>0.25870139073</v>
      </c>
    </row>
    <row r="631" spans="1:6" ht="12.75">
      <c r="A631" s="30" t="s">
        <v>0</v>
      </c>
      <c r="B631" s="30">
        <v>3</v>
      </c>
      <c r="C631" s="5">
        <v>1993</v>
      </c>
      <c r="D631" s="5">
        <v>3</v>
      </c>
      <c r="E631" s="28">
        <v>0.00497959812</v>
      </c>
      <c r="F631" s="28">
        <v>0.28522033657499996</v>
      </c>
    </row>
    <row r="632" spans="1:6" ht="12.75">
      <c r="A632" s="30" t="s">
        <v>0</v>
      </c>
      <c r="B632" s="30">
        <v>3</v>
      </c>
      <c r="C632" s="5">
        <v>1993</v>
      </c>
      <c r="D632" s="5">
        <v>4</v>
      </c>
      <c r="E632" s="28">
        <v>0.007600237677</v>
      </c>
      <c r="F632" s="28">
        <v>0.388752153468</v>
      </c>
    </row>
    <row r="633" spans="1:6" ht="12.75">
      <c r="A633" s="30" t="s">
        <v>0</v>
      </c>
      <c r="B633" s="30">
        <v>3</v>
      </c>
      <c r="C633" s="5">
        <v>1993</v>
      </c>
      <c r="D633" s="5">
        <v>5</v>
      </c>
      <c r="E633" s="28">
        <v>0.04488394336</v>
      </c>
      <c r="F633" s="28">
        <v>0.954239905984</v>
      </c>
    </row>
    <row r="634" spans="1:6" ht="12.75">
      <c r="A634" s="30" t="s">
        <v>0</v>
      </c>
      <c r="B634" s="30">
        <v>3</v>
      </c>
      <c r="C634" s="5">
        <v>1993</v>
      </c>
      <c r="D634" s="5">
        <v>6</v>
      </c>
      <c r="E634" s="28">
        <v>0.017396613864</v>
      </c>
      <c r="F634" s="28">
        <v>0.39108927816</v>
      </c>
    </row>
    <row r="635" spans="1:6" ht="12.75">
      <c r="A635" s="30" t="s">
        <v>0</v>
      </c>
      <c r="B635" s="30">
        <v>3</v>
      </c>
      <c r="C635" s="5">
        <v>1993</v>
      </c>
      <c r="D635" s="5">
        <v>7</v>
      </c>
      <c r="E635" s="28">
        <v>0.007965322306</v>
      </c>
      <c r="F635" s="28">
        <v>0.337198634436</v>
      </c>
    </row>
    <row r="636" spans="1:6" ht="12.75">
      <c r="A636" s="30" t="s">
        <v>0</v>
      </c>
      <c r="B636" s="30">
        <v>3</v>
      </c>
      <c r="C636" s="5">
        <v>1993</v>
      </c>
      <c r="D636" s="5">
        <v>8</v>
      </c>
      <c r="E636" s="28">
        <v>0.003715338025</v>
      </c>
      <c r="F636" s="28">
        <v>0.248573801525</v>
      </c>
    </row>
    <row r="637" spans="1:6" ht="12.75">
      <c r="A637" s="30" t="s">
        <v>0</v>
      </c>
      <c r="B637" s="30">
        <v>3</v>
      </c>
      <c r="C637" s="5">
        <v>1993</v>
      </c>
      <c r="D637" s="5">
        <v>9</v>
      </c>
      <c r="E637" s="28">
        <v>0.00297273184</v>
      </c>
      <c r="F637" s="28">
        <v>0.23365674486399998</v>
      </c>
    </row>
    <row r="638" spans="1:6" ht="12.75">
      <c r="A638" s="30" t="s">
        <v>0</v>
      </c>
      <c r="B638" s="30">
        <v>3</v>
      </c>
      <c r="C638" s="5">
        <v>1993</v>
      </c>
      <c r="D638" s="5">
        <v>10</v>
      </c>
      <c r="E638" s="28">
        <v>0.0420746413</v>
      </c>
      <c r="F638" s="28">
        <v>1.47867715721</v>
      </c>
    </row>
    <row r="639" spans="1:6" ht="12.75">
      <c r="A639" s="30" t="s">
        <v>0</v>
      </c>
      <c r="B639" s="30">
        <v>3</v>
      </c>
      <c r="C639" s="5">
        <v>1993</v>
      </c>
      <c r="D639" s="5">
        <v>11</v>
      </c>
      <c r="E639" s="28">
        <v>0.013020262532</v>
      </c>
      <c r="F639" s="28">
        <v>0.47164182859200005</v>
      </c>
    </row>
    <row r="640" spans="1:6" ht="12.75">
      <c r="A640" s="30" t="s">
        <v>0</v>
      </c>
      <c r="B640" s="30">
        <v>3</v>
      </c>
      <c r="C640" s="5">
        <v>1993</v>
      </c>
      <c r="D640" s="5">
        <v>12</v>
      </c>
      <c r="E640" s="28">
        <v>0.00927760384</v>
      </c>
      <c r="F640" s="28">
        <v>0.47398244351999996</v>
      </c>
    </row>
    <row r="641" spans="1:6" ht="12.75">
      <c r="A641" s="30" t="s">
        <v>0</v>
      </c>
      <c r="B641" s="30">
        <v>3</v>
      </c>
      <c r="C641" s="5">
        <v>1994</v>
      </c>
      <c r="D641" s="5">
        <v>1</v>
      </c>
      <c r="E641" s="28">
        <v>0.167608596168</v>
      </c>
      <c r="F641" s="28">
        <v>4.832437802166</v>
      </c>
    </row>
    <row r="642" spans="1:6" ht="12.75">
      <c r="A642" s="30" t="s">
        <v>0</v>
      </c>
      <c r="B642" s="30">
        <v>3</v>
      </c>
      <c r="C642" s="5">
        <v>1994</v>
      </c>
      <c r="D642" s="5">
        <v>2</v>
      </c>
      <c r="E642" s="28">
        <v>0.179748188928</v>
      </c>
      <c r="F642" s="28">
        <v>5.064086433504</v>
      </c>
    </row>
    <row r="643" spans="1:6" ht="12.75">
      <c r="A643" s="30" t="s">
        <v>0</v>
      </c>
      <c r="B643" s="30">
        <v>3</v>
      </c>
      <c r="C643" s="5">
        <v>1994</v>
      </c>
      <c r="D643" s="5">
        <v>3</v>
      </c>
      <c r="E643" s="28">
        <v>0.101429016189</v>
      </c>
      <c r="F643" s="28">
        <v>3.780535731272</v>
      </c>
    </row>
    <row r="644" spans="1:6" ht="12.75">
      <c r="A644" s="30" t="s">
        <v>0</v>
      </c>
      <c r="B644" s="30">
        <v>3</v>
      </c>
      <c r="C644" s="5">
        <v>1994</v>
      </c>
      <c r="D644" s="5">
        <v>4</v>
      </c>
      <c r="E644" s="28">
        <v>0.045997434508</v>
      </c>
      <c r="F644" s="28">
        <v>2.968187257842</v>
      </c>
    </row>
    <row r="645" spans="1:6" ht="12.75">
      <c r="A645" s="30" t="s">
        <v>0</v>
      </c>
      <c r="B645" s="30">
        <v>3</v>
      </c>
      <c r="C645" s="5">
        <v>1994</v>
      </c>
      <c r="D645" s="5">
        <v>5</v>
      </c>
      <c r="E645" s="28">
        <v>0.07590829767</v>
      </c>
      <c r="F645" s="28">
        <v>4.140997495998</v>
      </c>
    </row>
    <row r="646" spans="1:6" ht="12.75">
      <c r="A646" s="30" t="s">
        <v>0</v>
      </c>
      <c r="B646" s="30">
        <v>3</v>
      </c>
      <c r="C646" s="5">
        <v>1994</v>
      </c>
      <c r="D646" s="5">
        <v>6</v>
      </c>
      <c r="E646" s="28">
        <v>0.047581729488</v>
      </c>
      <c r="F646" s="28">
        <v>2.481246971145</v>
      </c>
    </row>
    <row r="647" spans="1:6" ht="12.75">
      <c r="A647" s="30" t="s">
        <v>0</v>
      </c>
      <c r="B647" s="30">
        <v>3</v>
      </c>
      <c r="C647" s="5">
        <v>1994</v>
      </c>
      <c r="D647" s="5">
        <v>7</v>
      </c>
      <c r="E647" s="28">
        <v>0.02833156002</v>
      </c>
      <c r="F647" s="28">
        <v>1.71802600794</v>
      </c>
    </row>
    <row r="648" spans="1:6" ht="12.75">
      <c r="A648" s="30" t="s">
        <v>0</v>
      </c>
      <c r="B648" s="30">
        <v>3</v>
      </c>
      <c r="C648" s="5">
        <v>1994</v>
      </c>
      <c r="D648" s="5">
        <v>8</v>
      </c>
      <c r="E648" s="28">
        <v>0.018849329288</v>
      </c>
      <c r="F648" s="28">
        <v>1.121125477264</v>
      </c>
    </row>
    <row r="649" spans="1:6" ht="12.75">
      <c r="A649" s="30" t="s">
        <v>0</v>
      </c>
      <c r="B649" s="30">
        <v>3</v>
      </c>
      <c r="C649" s="5">
        <v>1994</v>
      </c>
      <c r="D649" s="5">
        <v>9</v>
      </c>
      <c r="E649" s="28">
        <v>0.016560540625000002</v>
      </c>
      <c r="F649" s="28">
        <v>1.133909904125</v>
      </c>
    </row>
    <row r="650" spans="1:6" ht="12.75">
      <c r="A650" s="30" t="s">
        <v>0</v>
      </c>
      <c r="B650" s="30">
        <v>3</v>
      </c>
      <c r="C650" s="5">
        <v>1994</v>
      </c>
      <c r="D650" s="5">
        <v>10</v>
      </c>
      <c r="E650" s="28">
        <v>0.12212645418</v>
      </c>
      <c r="F650" s="28">
        <v>2.97955069917</v>
      </c>
    </row>
    <row r="651" spans="1:6" ht="12.75">
      <c r="A651" s="30" t="s">
        <v>0</v>
      </c>
      <c r="B651" s="30">
        <v>3</v>
      </c>
      <c r="C651" s="5">
        <v>1994</v>
      </c>
      <c r="D651" s="5">
        <v>11</v>
      </c>
      <c r="E651" s="28">
        <v>0.076409634872</v>
      </c>
      <c r="F651" s="28">
        <v>2.013333324978</v>
      </c>
    </row>
    <row r="652" spans="1:6" ht="12.75">
      <c r="A652" s="30" t="s">
        <v>0</v>
      </c>
      <c r="B652" s="30">
        <v>3</v>
      </c>
      <c r="C652" s="5">
        <v>1994</v>
      </c>
      <c r="D652" s="5">
        <v>12</v>
      </c>
      <c r="E652" s="28">
        <v>0.081965894256</v>
      </c>
      <c r="F652" s="28">
        <v>2.8114299029280003</v>
      </c>
    </row>
    <row r="653" spans="1:6" ht="12.75">
      <c r="A653" s="30" t="s">
        <v>0</v>
      </c>
      <c r="B653" s="30">
        <v>3</v>
      </c>
      <c r="C653" s="5">
        <v>1995</v>
      </c>
      <c r="D653" s="5">
        <v>1</v>
      </c>
      <c r="E653" s="28">
        <v>0.016311604109</v>
      </c>
      <c r="F653" s="28">
        <v>0.620350658804</v>
      </c>
    </row>
    <row r="654" spans="1:6" ht="12.75">
      <c r="A654" s="30" t="s">
        <v>0</v>
      </c>
      <c r="B654" s="30">
        <v>3</v>
      </c>
      <c r="C654" s="5">
        <v>1995</v>
      </c>
      <c r="D654" s="5">
        <v>2</v>
      </c>
      <c r="E654" s="28">
        <v>0.026209865044</v>
      </c>
      <c r="F654" s="28">
        <v>0.7503216625300001</v>
      </c>
    </row>
    <row r="655" spans="1:6" ht="12.75">
      <c r="A655" s="30" t="s">
        <v>0</v>
      </c>
      <c r="B655" s="30">
        <v>3</v>
      </c>
      <c r="C655" s="5">
        <v>1995</v>
      </c>
      <c r="D655" s="5">
        <v>3</v>
      </c>
      <c r="E655" s="28">
        <v>0.015536680096</v>
      </c>
      <c r="F655" s="28">
        <v>0.481982322056</v>
      </c>
    </row>
    <row r="656" spans="1:6" ht="12.75">
      <c r="A656" s="30" t="s">
        <v>0</v>
      </c>
      <c r="B656" s="30">
        <v>3</v>
      </c>
      <c r="C656" s="5">
        <v>1995</v>
      </c>
      <c r="D656" s="5">
        <v>4</v>
      </c>
      <c r="E656" s="28">
        <v>0.008781350254</v>
      </c>
      <c r="F656" s="28">
        <v>0.40359086685000006</v>
      </c>
    </row>
    <row r="657" spans="1:6" ht="12.75">
      <c r="A657" s="30" t="s">
        <v>0</v>
      </c>
      <c r="B657" s="30">
        <v>3</v>
      </c>
      <c r="C657" s="5">
        <v>1995</v>
      </c>
      <c r="D657" s="5">
        <v>5</v>
      </c>
      <c r="E657" s="28">
        <v>0.009966992658</v>
      </c>
      <c r="F657" s="28">
        <v>0.441231058548</v>
      </c>
    </row>
    <row r="658" spans="1:6" ht="12.75">
      <c r="A658" s="30" t="s">
        <v>0</v>
      </c>
      <c r="B658" s="30">
        <v>3</v>
      </c>
      <c r="C658" s="5">
        <v>1995</v>
      </c>
      <c r="D658" s="5">
        <v>6</v>
      </c>
      <c r="E658" s="28">
        <v>0.006367955557</v>
      </c>
      <c r="F658" s="28">
        <v>0.28337403285199997</v>
      </c>
    </row>
    <row r="659" spans="1:6" ht="12.75">
      <c r="A659" s="30" t="s">
        <v>0</v>
      </c>
      <c r="B659" s="30">
        <v>3</v>
      </c>
      <c r="C659" s="5">
        <v>1995</v>
      </c>
      <c r="D659" s="5">
        <v>7</v>
      </c>
      <c r="E659" s="28">
        <v>0.004134861992</v>
      </c>
      <c r="F659" s="28">
        <v>0.200747561248</v>
      </c>
    </row>
    <row r="660" spans="1:6" ht="12.75">
      <c r="A660" s="30" t="s">
        <v>0</v>
      </c>
      <c r="B660" s="30">
        <v>3</v>
      </c>
      <c r="C660" s="5">
        <v>1995</v>
      </c>
      <c r="D660" s="5">
        <v>8</v>
      </c>
      <c r="E660" s="28">
        <v>0.003179033384</v>
      </c>
      <c r="F660" s="28">
        <v>0.144010211548</v>
      </c>
    </row>
    <row r="661" spans="1:6" ht="12.75">
      <c r="A661" s="30" t="s">
        <v>0</v>
      </c>
      <c r="B661" s="30">
        <v>3</v>
      </c>
      <c r="C661" s="5">
        <v>1995</v>
      </c>
      <c r="D661" s="5">
        <v>9</v>
      </c>
      <c r="E661" s="28">
        <v>0.002678777605</v>
      </c>
      <c r="F661" s="28">
        <v>0.13996614304</v>
      </c>
    </row>
    <row r="662" spans="1:6" ht="12.75">
      <c r="A662" s="30" t="s">
        <v>0</v>
      </c>
      <c r="B662" s="30">
        <v>3</v>
      </c>
      <c r="C662" s="5">
        <v>1995</v>
      </c>
      <c r="D662" s="5">
        <v>10</v>
      </c>
      <c r="E662" s="28">
        <v>0.001869084139</v>
      </c>
      <c r="F662" s="28">
        <v>0.102368312189</v>
      </c>
    </row>
    <row r="663" spans="1:6" ht="12.75">
      <c r="A663" s="30" t="s">
        <v>0</v>
      </c>
      <c r="B663" s="30">
        <v>3</v>
      </c>
      <c r="C663" s="5">
        <v>1995</v>
      </c>
      <c r="D663" s="5">
        <v>11</v>
      </c>
      <c r="E663" s="28">
        <v>0.011237271728</v>
      </c>
      <c r="F663" s="28">
        <v>0.524731673952</v>
      </c>
    </row>
    <row r="664" spans="1:6" ht="12.75">
      <c r="A664" s="30" t="s">
        <v>0</v>
      </c>
      <c r="B664" s="30">
        <v>3</v>
      </c>
      <c r="C664" s="5">
        <v>1995</v>
      </c>
      <c r="D664" s="5">
        <v>12</v>
      </c>
      <c r="E664" s="28">
        <v>0.117060085967</v>
      </c>
      <c r="F664" s="28">
        <v>2.485906825512</v>
      </c>
    </row>
    <row r="665" spans="1:6" ht="12.75">
      <c r="A665" s="30" t="s">
        <v>0</v>
      </c>
      <c r="B665" s="30">
        <v>3</v>
      </c>
      <c r="C665" s="5">
        <v>1996</v>
      </c>
      <c r="D665" s="5">
        <v>1</v>
      </c>
      <c r="E665" s="28">
        <v>0.02459069116</v>
      </c>
      <c r="F665" s="28">
        <v>0.654596502832</v>
      </c>
    </row>
    <row r="666" spans="1:6" ht="12.75">
      <c r="A666" s="30" t="s">
        <v>0</v>
      </c>
      <c r="B666" s="30">
        <v>3</v>
      </c>
      <c r="C666" s="5">
        <v>1996</v>
      </c>
      <c r="D666" s="5">
        <v>2</v>
      </c>
      <c r="E666" s="28">
        <v>0.013712887957</v>
      </c>
      <c r="F666" s="28">
        <v>0.389625701402</v>
      </c>
    </row>
    <row r="667" spans="1:6" ht="12.75">
      <c r="A667" s="30" t="s">
        <v>0</v>
      </c>
      <c r="B667" s="30">
        <v>3</v>
      </c>
      <c r="C667" s="5">
        <v>1996</v>
      </c>
      <c r="D667" s="5">
        <v>3</v>
      </c>
      <c r="E667" s="28">
        <v>0.011921425316</v>
      </c>
      <c r="F667" s="28">
        <v>0.41644667823</v>
      </c>
    </row>
    <row r="668" spans="1:6" ht="12.75">
      <c r="A668" s="30" t="s">
        <v>0</v>
      </c>
      <c r="B668" s="30">
        <v>3</v>
      </c>
      <c r="C668" s="5">
        <v>1996</v>
      </c>
      <c r="D668" s="5">
        <v>4</v>
      </c>
      <c r="E668" s="28">
        <v>0.009215190075</v>
      </c>
      <c r="F668" s="28">
        <v>0.424282702025</v>
      </c>
    </row>
    <row r="669" spans="1:6" ht="12.75">
      <c r="A669" s="30" t="s">
        <v>0</v>
      </c>
      <c r="B669" s="30">
        <v>3</v>
      </c>
      <c r="C669" s="5">
        <v>1996</v>
      </c>
      <c r="D669" s="5">
        <v>5</v>
      </c>
      <c r="E669" s="28">
        <v>0.007348630168</v>
      </c>
      <c r="F669" s="28">
        <v>0.36652425088400004</v>
      </c>
    </row>
    <row r="670" spans="1:6" ht="12.75">
      <c r="A670" s="30" t="s">
        <v>0</v>
      </c>
      <c r="B670" s="30">
        <v>3</v>
      </c>
      <c r="C670" s="5">
        <v>1996</v>
      </c>
      <c r="D670" s="5">
        <v>6</v>
      </c>
      <c r="E670" s="28">
        <v>0.00428360123</v>
      </c>
      <c r="F670" s="28">
        <v>0.242505864925</v>
      </c>
    </row>
    <row r="671" spans="1:6" ht="12.75">
      <c r="A671" s="30" t="s">
        <v>0</v>
      </c>
      <c r="B671" s="30">
        <v>3</v>
      </c>
      <c r="C671" s="5">
        <v>1996</v>
      </c>
      <c r="D671" s="5">
        <v>7</v>
      </c>
      <c r="E671" s="28">
        <v>0.00180626901</v>
      </c>
      <c r="F671" s="28">
        <v>0.184906951698</v>
      </c>
    </row>
    <row r="672" spans="1:6" ht="12.75">
      <c r="A672" s="30" t="s">
        <v>0</v>
      </c>
      <c r="B672" s="30">
        <v>3</v>
      </c>
      <c r="C672" s="5">
        <v>1996</v>
      </c>
      <c r="D672" s="5">
        <v>8</v>
      </c>
      <c r="E672" s="28">
        <v>0.00084682753</v>
      </c>
      <c r="F672" s="28">
        <v>0.12390779903999999</v>
      </c>
    </row>
    <row r="673" spans="1:6" ht="12.75">
      <c r="A673" s="30" t="s">
        <v>0</v>
      </c>
      <c r="B673" s="30">
        <v>3</v>
      </c>
      <c r="C673" s="5">
        <v>1996</v>
      </c>
      <c r="D673" s="5">
        <v>9</v>
      </c>
      <c r="E673" s="28">
        <v>0.00058290013</v>
      </c>
      <c r="F673" s="28">
        <v>0.09923017354</v>
      </c>
    </row>
    <row r="674" spans="1:6" ht="12.75">
      <c r="A674" s="30" t="s">
        <v>0</v>
      </c>
      <c r="B674" s="30">
        <v>3</v>
      </c>
      <c r="C674" s="5">
        <v>1996</v>
      </c>
      <c r="D674" s="5">
        <v>10</v>
      </c>
      <c r="E674" s="28">
        <v>0.00041277649</v>
      </c>
      <c r="F674" s="28">
        <v>0.078977886918</v>
      </c>
    </row>
    <row r="675" spans="1:6" ht="12.75">
      <c r="A675" s="30" t="s">
        <v>0</v>
      </c>
      <c r="B675" s="30">
        <v>3</v>
      </c>
      <c r="C675" s="5">
        <v>1996</v>
      </c>
      <c r="D675" s="5">
        <v>11</v>
      </c>
      <c r="E675" s="28">
        <v>0.003426721272</v>
      </c>
      <c r="F675" s="28">
        <v>0.307470347652</v>
      </c>
    </row>
    <row r="676" spans="1:6" ht="12.75">
      <c r="A676" s="31" t="s">
        <v>0</v>
      </c>
      <c r="B676" s="31">
        <v>3</v>
      </c>
      <c r="C676">
        <v>1996</v>
      </c>
      <c r="D676">
        <v>12</v>
      </c>
      <c r="E676" s="28">
        <v>0.01186660919</v>
      </c>
      <c r="F676" s="28">
        <v>0.426292883048</v>
      </c>
    </row>
    <row r="677" spans="1:6" ht="12.75">
      <c r="A677" s="31" t="s">
        <v>0</v>
      </c>
      <c r="B677" s="31">
        <v>3</v>
      </c>
      <c r="C677">
        <v>1997</v>
      </c>
      <c r="D677">
        <v>1</v>
      </c>
      <c r="E677" s="28">
        <v>0.241616237733</v>
      </c>
      <c r="F677" s="28">
        <v>8.073863031866999</v>
      </c>
    </row>
    <row r="678" spans="1:6" ht="12.75">
      <c r="A678" s="31" t="s">
        <v>0</v>
      </c>
      <c r="B678" s="31">
        <v>3</v>
      </c>
      <c r="C678">
        <v>1997</v>
      </c>
      <c r="D678">
        <v>2</v>
      </c>
      <c r="E678" s="28">
        <v>0.130378624405</v>
      </c>
      <c r="F678" s="28">
        <v>4.0253074030519995</v>
      </c>
    </row>
    <row r="679" spans="1:6" ht="12.75">
      <c r="A679" s="31" t="s">
        <v>0</v>
      </c>
      <c r="B679" s="31">
        <v>3</v>
      </c>
      <c r="C679">
        <v>1997</v>
      </c>
      <c r="D679">
        <v>3</v>
      </c>
      <c r="E679" s="28">
        <v>0.054023156939</v>
      </c>
      <c r="F679" s="28">
        <v>3.325565457625</v>
      </c>
    </row>
    <row r="680" spans="1:6" ht="12.75">
      <c r="A680" s="31" t="s">
        <v>0</v>
      </c>
      <c r="B680" s="31">
        <v>3</v>
      </c>
      <c r="C680">
        <v>1997</v>
      </c>
      <c r="D680">
        <v>4</v>
      </c>
      <c r="E680" s="28">
        <v>0.039642353565</v>
      </c>
      <c r="F680" s="28">
        <v>3.1426816572750003</v>
      </c>
    </row>
    <row r="681" spans="1:6" ht="12.75">
      <c r="A681" s="31" t="s">
        <v>0</v>
      </c>
      <c r="B681" s="31">
        <v>3</v>
      </c>
      <c r="C681">
        <v>1997</v>
      </c>
      <c r="D681">
        <v>5</v>
      </c>
      <c r="E681" s="28">
        <v>0.116024611635</v>
      </c>
      <c r="F681" s="28">
        <v>5.423558131692</v>
      </c>
    </row>
    <row r="682" spans="1:6" ht="12.75">
      <c r="A682" s="31" t="s">
        <v>0</v>
      </c>
      <c r="B682" s="31">
        <v>3</v>
      </c>
      <c r="C682">
        <v>1997</v>
      </c>
      <c r="D682">
        <v>6</v>
      </c>
      <c r="E682" s="28">
        <v>0.072317683963</v>
      </c>
      <c r="F682" s="28">
        <v>3.1050117682639997</v>
      </c>
    </row>
    <row r="683" spans="1:6" ht="12.75">
      <c r="A683" s="31" t="s">
        <v>0</v>
      </c>
      <c r="B683" s="31">
        <v>3</v>
      </c>
      <c r="C683">
        <v>1997</v>
      </c>
      <c r="D683">
        <v>7</v>
      </c>
      <c r="E683" s="28">
        <v>0.069429415085</v>
      </c>
      <c r="F683" s="28">
        <v>3.6840595682850004</v>
      </c>
    </row>
    <row r="684" spans="1:6" ht="12.75">
      <c r="A684" s="31" t="s">
        <v>0</v>
      </c>
      <c r="B684" s="31">
        <v>3</v>
      </c>
      <c r="C684">
        <v>1997</v>
      </c>
      <c r="D684">
        <v>8</v>
      </c>
      <c r="E684" s="28">
        <v>0.039564667428</v>
      </c>
      <c r="F684" s="28">
        <v>2.658076780903</v>
      </c>
    </row>
    <row r="685" spans="1:6" ht="12.75">
      <c r="A685" s="31" t="s">
        <v>0</v>
      </c>
      <c r="B685" s="31">
        <v>3</v>
      </c>
      <c r="C685">
        <v>1997</v>
      </c>
      <c r="D685">
        <v>9</v>
      </c>
      <c r="E685" s="28">
        <v>0.020277008392</v>
      </c>
      <c r="F685" s="28">
        <v>1.987694694864</v>
      </c>
    </row>
    <row r="686" spans="1:6" ht="12.75">
      <c r="A686" s="31" t="s">
        <v>0</v>
      </c>
      <c r="B686" s="31">
        <v>3</v>
      </c>
      <c r="C686">
        <v>1997</v>
      </c>
      <c r="D686">
        <v>10</v>
      </c>
      <c r="E686" s="28">
        <v>0.013916857355</v>
      </c>
      <c r="F686" s="28">
        <v>1.7256899182649998</v>
      </c>
    </row>
    <row r="687" spans="1:6" ht="12.75">
      <c r="A687" s="31" t="s">
        <v>0</v>
      </c>
      <c r="B687" s="31">
        <v>3</v>
      </c>
      <c r="C687">
        <v>1997</v>
      </c>
      <c r="D687">
        <v>11</v>
      </c>
      <c r="E687" s="28">
        <v>0.167090070903</v>
      </c>
      <c r="F687" s="28">
        <v>7.961081460431999</v>
      </c>
    </row>
    <row r="688" spans="1:6" ht="12.75">
      <c r="A688" s="31" t="s">
        <v>0</v>
      </c>
      <c r="B688" s="31">
        <v>3</v>
      </c>
      <c r="C688">
        <v>1997</v>
      </c>
      <c r="D688">
        <v>12</v>
      </c>
      <c r="E688" s="28">
        <v>0.300495374721</v>
      </c>
      <c r="F688" s="28">
        <v>8.449055793099001</v>
      </c>
    </row>
    <row r="689" spans="1:6" ht="12.75">
      <c r="A689" s="31" t="s">
        <v>0</v>
      </c>
      <c r="B689" s="31">
        <v>3</v>
      </c>
      <c r="C689">
        <v>1998</v>
      </c>
      <c r="D689">
        <v>1</v>
      </c>
      <c r="E689" s="28">
        <v>0.183475092631</v>
      </c>
      <c r="F689" s="28">
        <v>6.787622921252</v>
      </c>
    </row>
    <row r="690" spans="1:6" ht="12.75">
      <c r="A690" s="31" t="s">
        <v>0</v>
      </c>
      <c r="B690" s="31">
        <v>3</v>
      </c>
      <c r="C690">
        <v>1998</v>
      </c>
      <c r="D690">
        <v>2</v>
      </c>
      <c r="E690" s="28">
        <v>0.093510336768</v>
      </c>
      <c r="F690" s="28">
        <v>5.449867217984001</v>
      </c>
    </row>
    <row r="691" spans="1:6" ht="12.75">
      <c r="A691" s="31" t="s">
        <v>0</v>
      </c>
      <c r="B691" s="31">
        <v>3</v>
      </c>
      <c r="C691">
        <v>1998</v>
      </c>
      <c r="D691">
        <v>3</v>
      </c>
      <c r="E691" s="28">
        <v>0.059024302133</v>
      </c>
      <c r="F691" s="28">
        <v>5.072323049143001</v>
      </c>
    </row>
    <row r="692" spans="1:6" ht="12.75">
      <c r="A692" s="31" t="s">
        <v>0</v>
      </c>
      <c r="B692" s="31">
        <v>3</v>
      </c>
      <c r="C692">
        <v>1998</v>
      </c>
      <c r="D692">
        <v>4</v>
      </c>
      <c r="E692" s="28">
        <v>0.182789517425</v>
      </c>
      <c r="F692" s="28">
        <v>7.497098050180001</v>
      </c>
    </row>
    <row r="693" spans="1:6" ht="12.75">
      <c r="A693" s="31" t="s">
        <v>0</v>
      </c>
      <c r="B693" s="31">
        <v>3</v>
      </c>
      <c r="C693">
        <v>1998</v>
      </c>
      <c r="D693">
        <v>5</v>
      </c>
      <c r="E693" s="28">
        <v>0.217199317776</v>
      </c>
      <c r="F693" s="28">
        <v>7.651295705712</v>
      </c>
    </row>
    <row r="694" spans="1:6" ht="12.75">
      <c r="A694" s="31" t="s">
        <v>0</v>
      </c>
      <c r="B694" s="31">
        <v>3</v>
      </c>
      <c r="C694">
        <v>1998</v>
      </c>
      <c r="D694">
        <v>6</v>
      </c>
      <c r="E694" s="28">
        <v>0.144386089824</v>
      </c>
      <c r="F694" s="28">
        <v>5.4094840307</v>
      </c>
    </row>
    <row r="695" spans="1:6" ht="12.75">
      <c r="A695" s="31" t="s">
        <v>0</v>
      </c>
      <c r="B695" s="31">
        <v>3</v>
      </c>
      <c r="C695">
        <v>1998</v>
      </c>
      <c r="D695">
        <v>7</v>
      </c>
      <c r="E695" s="28">
        <v>0.06224022569</v>
      </c>
      <c r="F695" s="28">
        <v>4.127658058867</v>
      </c>
    </row>
    <row r="696" spans="1:6" ht="12.75">
      <c r="A696" s="31" t="s">
        <v>0</v>
      </c>
      <c r="B696" s="31">
        <v>3</v>
      </c>
      <c r="C696">
        <v>1998</v>
      </c>
      <c r="D696">
        <v>8</v>
      </c>
      <c r="E696" s="28">
        <v>0.02753491124</v>
      </c>
      <c r="F696" s="28">
        <v>2.98354027678</v>
      </c>
    </row>
    <row r="697" spans="1:6" ht="12.75">
      <c r="A697" s="31" t="s">
        <v>0</v>
      </c>
      <c r="B697" s="31">
        <v>3</v>
      </c>
      <c r="C697">
        <v>1998</v>
      </c>
      <c r="D697">
        <v>9</v>
      </c>
      <c r="E697" s="28">
        <v>0.02648837254</v>
      </c>
      <c r="F697" s="28">
        <v>3.32067806224</v>
      </c>
    </row>
    <row r="698" spans="1:6" ht="12.75">
      <c r="A698" s="31" t="s">
        <v>0</v>
      </c>
      <c r="B698" s="31">
        <v>3</v>
      </c>
      <c r="C698">
        <v>1998</v>
      </c>
      <c r="D698">
        <v>10</v>
      </c>
      <c r="E698" s="28">
        <v>0.01712488773</v>
      </c>
      <c r="F698" s="28">
        <v>2.21414767477</v>
      </c>
    </row>
    <row r="699" spans="1:6" ht="12.75">
      <c r="A699" s="31" t="s">
        <v>0</v>
      </c>
      <c r="B699" s="31">
        <v>3</v>
      </c>
      <c r="C699">
        <v>1998</v>
      </c>
      <c r="D699">
        <v>11</v>
      </c>
      <c r="E699" s="28">
        <v>0.015920551288</v>
      </c>
      <c r="F699" s="28">
        <v>2.16886924908</v>
      </c>
    </row>
    <row r="700" spans="1:6" ht="12.75">
      <c r="A700" s="31" t="s">
        <v>0</v>
      </c>
      <c r="B700" s="31">
        <v>3</v>
      </c>
      <c r="C700">
        <v>1998</v>
      </c>
      <c r="D700">
        <v>12</v>
      </c>
      <c r="E700" s="28">
        <v>0.014371418088</v>
      </c>
      <c r="F700" s="28">
        <v>1.9140116045639999</v>
      </c>
    </row>
    <row r="701" spans="1:6" ht="12.75">
      <c r="A701" s="31" t="s">
        <v>0</v>
      </c>
      <c r="B701" s="31">
        <v>3</v>
      </c>
      <c r="C701">
        <v>1999</v>
      </c>
      <c r="D701">
        <v>1</v>
      </c>
      <c r="E701" s="28">
        <v>0.024957408154</v>
      </c>
      <c r="F701" s="28">
        <v>2.597490474803</v>
      </c>
    </row>
    <row r="702" spans="1:6" ht="12.75">
      <c r="A702" s="31" t="s">
        <v>0</v>
      </c>
      <c r="B702" s="31">
        <v>3</v>
      </c>
      <c r="C702">
        <v>1999</v>
      </c>
      <c r="D702">
        <v>2</v>
      </c>
      <c r="E702" s="28">
        <v>0.025778514468</v>
      </c>
      <c r="F702" s="28">
        <v>1.942487254176</v>
      </c>
    </row>
    <row r="703" spans="1:6" ht="12.75">
      <c r="A703" s="31" t="s">
        <v>0</v>
      </c>
      <c r="B703" s="31">
        <v>3</v>
      </c>
      <c r="C703">
        <v>1999</v>
      </c>
      <c r="D703">
        <v>3</v>
      </c>
      <c r="E703" s="28">
        <v>0.0309775488</v>
      </c>
      <c r="F703" s="28">
        <v>2.0543005152</v>
      </c>
    </row>
    <row r="704" spans="1:6" ht="12.75">
      <c r="A704" s="31" t="s">
        <v>0</v>
      </c>
      <c r="B704" s="31">
        <v>3</v>
      </c>
      <c r="C704">
        <v>1999</v>
      </c>
      <c r="D704">
        <v>4</v>
      </c>
      <c r="E704" s="28">
        <v>0.056144192121</v>
      </c>
      <c r="F704" s="28">
        <v>3.200218694683</v>
      </c>
    </row>
    <row r="705" spans="1:6" ht="12.75">
      <c r="A705" s="31" t="s">
        <v>0</v>
      </c>
      <c r="B705" s="31">
        <v>3</v>
      </c>
      <c r="C705">
        <v>1999</v>
      </c>
      <c r="D705">
        <v>5</v>
      </c>
      <c r="E705" s="28">
        <v>0.054024025848</v>
      </c>
      <c r="F705" s="28">
        <v>2.688104942296</v>
      </c>
    </row>
    <row r="706" spans="1:6" ht="12.75">
      <c r="A706" s="31" t="s">
        <v>0</v>
      </c>
      <c r="B706" s="31">
        <v>3</v>
      </c>
      <c r="C706">
        <v>1999</v>
      </c>
      <c r="D706">
        <v>6</v>
      </c>
      <c r="E706" s="28">
        <v>0.037815899616</v>
      </c>
      <c r="F706" s="28">
        <v>2.0629223208000003</v>
      </c>
    </row>
    <row r="707" spans="1:6" ht="12.75">
      <c r="A707" s="31" t="s">
        <v>0</v>
      </c>
      <c r="B707" s="31">
        <v>3</v>
      </c>
      <c r="C707">
        <v>1999</v>
      </c>
      <c r="D707">
        <v>7</v>
      </c>
      <c r="E707" s="28">
        <v>0.038891170248</v>
      </c>
      <c r="F707" s="28">
        <v>2.017674231405</v>
      </c>
    </row>
    <row r="708" spans="1:6" ht="12.75">
      <c r="A708" s="31" t="s">
        <v>0</v>
      </c>
      <c r="B708" s="31">
        <v>3</v>
      </c>
      <c r="C708">
        <v>1999</v>
      </c>
      <c r="D708">
        <v>8</v>
      </c>
      <c r="E708" s="28">
        <v>0.01997017802</v>
      </c>
      <c r="F708" s="28">
        <v>1.197101208992</v>
      </c>
    </row>
    <row r="709" spans="1:6" ht="12.75">
      <c r="A709" s="31" t="s">
        <v>0</v>
      </c>
      <c r="B709" s="31">
        <v>3</v>
      </c>
      <c r="C709">
        <v>1999</v>
      </c>
      <c r="D709">
        <v>9</v>
      </c>
      <c r="E709" s="28">
        <v>0.025645504586</v>
      </c>
      <c r="F709" s="28">
        <v>1.5025250683820002</v>
      </c>
    </row>
    <row r="710" spans="1:6" ht="12.75">
      <c r="A710" s="31" t="s">
        <v>0</v>
      </c>
      <c r="B710" s="31">
        <v>3</v>
      </c>
      <c r="C710">
        <v>1999</v>
      </c>
      <c r="D710">
        <v>10</v>
      </c>
      <c r="E710" s="28">
        <v>0.133888009311</v>
      </c>
      <c r="F710" s="28">
        <v>4.3778269461059995</v>
      </c>
    </row>
    <row r="711" spans="1:6" ht="12.75">
      <c r="A711" s="31" t="s">
        <v>0</v>
      </c>
      <c r="B711" s="31">
        <v>3</v>
      </c>
      <c r="C711">
        <v>1999</v>
      </c>
      <c r="D711">
        <v>11</v>
      </c>
      <c r="E711" s="28">
        <v>0.068527094035</v>
      </c>
      <c r="F711" s="28">
        <v>2.1348822833449996</v>
      </c>
    </row>
    <row r="712" spans="1:6" ht="12.75">
      <c r="A712" s="31" t="s">
        <v>0</v>
      </c>
      <c r="B712" s="31">
        <v>3</v>
      </c>
      <c r="C712">
        <v>1999</v>
      </c>
      <c r="D712">
        <v>12</v>
      </c>
      <c r="E712" s="28">
        <v>0.09504058816</v>
      </c>
      <c r="F712" s="28">
        <v>3.52329038656</v>
      </c>
    </row>
    <row r="713" spans="1:6" ht="12.75">
      <c r="A713" s="31" t="s">
        <v>0</v>
      </c>
      <c r="B713" s="31">
        <v>3</v>
      </c>
      <c r="C713">
        <v>2000</v>
      </c>
      <c r="D713">
        <v>1</v>
      </c>
      <c r="E713" s="28">
        <v>0.02765975569</v>
      </c>
      <c r="F713" s="28">
        <v>1.379530374292</v>
      </c>
    </row>
    <row r="714" spans="1:6" ht="12.75">
      <c r="A714" s="31" t="s">
        <v>0</v>
      </c>
      <c r="B714" s="31">
        <v>3</v>
      </c>
      <c r="C714">
        <v>2000</v>
      </c>
      <c r="D714">
        <v>2</v>
      </c>
      <c r="E714" s="28">
        <v>0.024740142672</v>
      </c>
      <c r="F714" s="28">
        <v>1.098187305852</v>
      </c>
    </row>
    <row r="715" spans="1:6" ht="12.75">
      <c r="A715" s="31" t="s">
        <v>0</v>
      </c>
      <c r="B715" s="31">
        <v>3</v>
      </c>
      <c r="C715">
        <v>2000</v>
      </c>
      <c r="D715">
        <v>3</v>
      </c>
      <c r="E715" s="28">
        <v>0.02625956496</v>
      </c>
      <c r="F715" s="28">
        <v>1.104360522048</v>
      </c>
    </row>
    <row r="716" spans="1:6" ht="12.75">
      <c r="A716" s="31" t="s">
        <v>0</v>
      </c>
      <c r="B716" s="31">
        <v>3</v>
      </c>
      <c r="C716">
        <v>2000</v>
      </c>
      <c r="D716">
        <v>4</v>
      </c>
      <c r="E716" s="28">
        <v>0.143779869375</v>
      </c>
      <c r="F716" s="28">
        <v>4.294889679375</v>
      </c>
    </row>
    <row r="717" spans="1:6" ht="12.75">
      <c r="A717" s="31" t="s">
        <v>0</v>
      </c>
      <c r="B717" s="31">
        <v>3</v>
      </c>
      <c r="C717">
        <v>2000</v>
      </c>
      <c r="D717">
        <v>5</v>
      </c>
      <c r="E717" s="28">
        <v>0.092152040989</v>
      </c>
      <c r="F717" s="28">
        <v>2.415635852961</v>
      </c>
    </row>
    <row r="718" spans="1:6" ht="12.75">
      <c r="A718" s="31" t="s">
        <v>0</v>
      </c>
      <c r="B718" s="31">
        <v>3</v>
      </c>
      <c r="C718">
        <v>2000</v>
      </c>
      <c r="D718">
        <v>6</v>
      </c>
      <c r="E718" s="28">
        <v>0.0454046168</v>
      </c>
      <c r="F718" s="28">
        <v>1.7146435632500001</v>
      </c>
    </row>
    <row r="719" spans="1:6" ht="12.75">
      <c r="A719" s="31" t="s">
        <v>0</v>
      </c>
      <c r="B719" s="31">
        <v>3</v>
      </c>
      <c r="C719">
        <v>2000</v>
      </c>
      <c r="D719">
        <v>7</v>
      </c>
      <c r="E719" s="28">
        <v>0.02122440271</v>
      </c>
      <c r="F719" s="28">
        <v>1.30402730696</v>
      </c>
    </row>
    <row r="720" spans="1:6" ht="12.75">
      <c r="A720" s="31" t="s">
        <v>0</v>
      </c>
      <c r="B720" s="31">
        <v>3</v>
      </c>
      <c r="C720">
        <v>2000</v>
      </c>
      <c r="D720">
        <v>8</v>
      </c>
      <c r="E720" s="28">
        <v>0.011306333292</v>
      </c>
      <c r="F720" s="28">
        <v>0.866347872201</v>
      </c>
    </row>
    <row r="721" spans="1:6" ht="12.75">
      <c r="A721" s="31" t="s">
        <v>0</v>
      </c>
      <c r="B721" s="31">
        <v>3</v>
      </c>
      <c r="C721">
        <v>2000</v>
      </c>
      <c r="D721">
        <v>9</v>
      </c>
      <c r="E721" s="28">
        <v>0.008487407104</v>
      </c>
      <c r="F721" s="28">
        <v>0.623824329216</v>
      </c>
    </row>
    <row r="722" spans="1:6" ht="12.75">
      <c r="A722" s="31" t="s">
        <v>0</v>
      </c>
      <c r="B722" s="31">
        <v>3</v>
      </c>
      <c r="C722">
        <v>2000</v>
      </c>
      <c r="D722">
        <v>10</v>
      </c>
      <c r="E722" s="28">
        <v>0.01394248792</v>
      </c>
      <c r="F722" s="28">
        <v>0.8873396123159999</v>
      </c>
    </row>
    <row r="723" spans="1:6" ht="12.75">
      <c r="A723" s="31" t="s">
        <v>0</v>
      </c>
      <c r="B723" s="31">
        <v>3</v>
      </c>
      <c r="C723">
        <v>2000</v>
      </c>
      <c r="D723">
        <v>11</v>
      </c>
      <c r="E723" s="28">
        <v>0.35081958006</v>
      </c>
      <c r="F723" s="28">
        <v>4.732077923616</v>
      </c>
    </row>
    <row r="724" spans="1:6" ht="12.75">
      <c r="A724" s="31" t="s">
        <v>0</v>
      </c>
      <c r="B724" s="31">
        <v>3</v>
      </c>
      <c r="C724">
        <v>2000</v>
      </c>
      <c r="D724">
        <v>12</v>
      </c>
      <c r="E724" s="28">
        <v>0.301179844288</v>
      </c>
      <c r="F724" s="28">
        <v>5.523151749632</v>
      </c>
    </row>
    <row r="725" spans="1:6" ht="12.75">
      <c r="A725" s="31" t="s">
        <v>0</v>
      </c>
      <c r="B725" s="31">
        <v>3</v>
      </c>
      <c r="C725">
        <v>2001</v>
      </c>
      <c r="D725">
        <v>1</v>
      </c>
      <c r="E725" s="28">
        <v>0.492578336065</v>
      </c>
      <c r="F725" s="28">
        <v>10.288591295899</v>
      </c>
    </row>
    <row r="726" spans="1:6" ht="12.75">
      <c r="A726" s="31" t="s">
        <v>0</v>
      </c>
      <c r="B726" s="31">
        <v>3</v>
      </c>
      <c r="C726">
        <v>2001</v>
      </c>
      <c r="D726">
        <v>2</v>
      </c>
      <c r="E726" s="28">
        <v>0.177511076186</v>
      </c>
      <c r="F726" s="28">
        <v>4.295662408106</v>
      </c>
    </row>
    <row r="727" spans="1:6" ht="12.75">
      <c r="A727" s="31" t="s">
        <v>0</v>
      </c>
      <c r="B727" s="31">
        <v>3</v>
      </c>
      <c r="C727">
        <v>2001</v>
      </c>
      <c r="D727">
        <v>3</v>
      </c>
      <c r="E727" s="28">
        <v>0.413718456712</v>
      </c>
      <c r="F727" s="28">
        <v>11.796381119662001</v>
      </c>
    </row>
    <row r="728" spans="1:6" ht="12.75">
      <c r="A728" s="31" t="s">
        <v>0</v>
      </c>
      <c r="B728" s="31">
        <v>3</v>
      </c>
      <c r="C728">
        <v>2001</v>
      </c>
      <c r="D728">
        <v>4</v>
      </c>
      <c r="E728" s="28">
        <v>0.137654485815</v>
      </c>
      <c r="F728" s="28">
        <v>4.333742994735</v>
      </c>
    </row>
    <row r="729" spans="1:6" ht="12.75">
      <c r="A729" s="31" t="s">
        <v>0</v>
      </c>
      <c r="B729" s="31">
        <v>3</v>
      </c>
      <c r="C729">
        <v>2001</v>
      </c>
      <c r="D729">
        <v>5</v>
      </c>
      <c r="E729" s="28">
        <v>0.065441240832</v>
      </c>
      <c r="F729" s="28">
        <v>3.958851125592</v>
      </c>
    </row>
    <row r="730" spans="1:6" ht="12.75">
      <c r="A730" s="31" t="s">
        <v>0</v>
      </c>
      <c r="B730" s="31">
        <v>3</v>
      </c>
      <c r="C730">
        <v>2001</v>
      </c>
      <c r="D730">
        <v>6</v>
      </c>
      <c r="E730" s="28">
        <v>0.02740106687</v>
      </c>
      <c r="F730" s="28">
        <v>2.75030239275</v>
      </c>
    </row>
    <row r="731" spans="1:6" ht="12.75">
      <c r="A731" s="31" t="s">
        <v>0</v>
      </c>
      <c r="B731" s="31">
        <v>3</v>
      </c>
      <c r="C731">
        <v>2001</v>
      </c>
      <c r="D731">
        <v>7</v>
      </c>
      <c r="E731" s="28">
        <v>0.015193225344</v>
      </c>
      <c r="F731" s="28">
        <v>1.9646004800639998</v>
      </c>
    </row>
    <row r="732" spans="1:6" ht="12.75">
      <c r="A732" s="31" t="s">
        <v>0</v>
      </c>
      <c r="B732" s="31">
        <v>3</v>
      </c>
      <c r="C732">
        <v>2001</v>
      </c>
      <c r="D732">
        <v>8</v>
      </c>
      <c r="E732" s="28">
        <v>0.010162680802</v>
      </c>
      <c r="F732" s="28">
        <v>1.209800998205</v>
      </c>
    </row>
    <row r="733" spans="1:6" ht="12.75">
      <c r="A733" s="31" t="s">
        <v>0</v>
      </c>
      <c r="B733" s="31">
        <v>3</v>
      </c>
      <c r="C733">
        <v>2001</v>
      </c>
      <c r="D733">
        <v>9</v>
      </c>
      <c r="E733" s="28">
        <v>0.00623197744</v>
      </c>
      <c r="F733" s="28">
        <v>0.80832402404</v>
      </c>
    </row>
    <row r="734" spans="1:6" ht="12.75">
      <c r="A734" s="31" t="s">
        <v>0</v>
      </c>
      <c r="B734" s="31">
        <v>3</v>
      </c>
      <c r="C734">
        <v>2001</v>
      </c>
      <c r="D734">
        <v>10</v>
      </c>
      <c r="E734" s="28">
        <v>0.020382134332</v>
      </c>
      <c r="F734" s="28">
        <v>2.032098638178</v>
      </c>
    </row>
    <row r="735" spans="1:6" ht="12.75">
      <c r="A735" s="31" t="s">
        <v>0</v>
      </c>
      <c r="B735" s="31">
        <v>3</v>
      </c>
      <c r="C735">
        <v>2001</v>
      </c>
      <c r="D735">
        <v>11</v>
      </c>
      <c r="E735" s="28">
        <v>0.011635390487</v>
      </c>
      <c r="F735" s="28">
        <v>0.945957107648</v>
      </c>
    </row>
    <row r="736" spans="1:6" ht="12.75">
      <c r="A736" s="31" t="s">
        <v>0</v>
      </c>
      <c r="B736" s="31">
        <v>3</v>
      </c>
      <c r="C736">
        <v>2001</v>
      </c>
      <c r="D736">
        <v>12</v>
      </c>
      <c r="E736" s="28">
        <v>0.00683089254</v>
      </c>
      <c r="F736" s="28">
        <v>0.6464951505450001</v>
      </c>
    </row>
    <row r="737" spans="1:6" ht="12.75">
      <c r="A737" s="31" t="s">
        <v>0</v>
      </c>
      <c r="B737" s="31">
        <v>3</v>
      </c>
      <c r="C737">
        <v>2002</v>
      </c>
      <c r="D737">
        <v>1</v>
      </c>
      <c r="E737" s="28">
        <v>0.0076470576</v>
      </c>
      <c r="F737" s="28">
        <v>0.6588235304</v>
      </c>
    </row>
    <row r="738" spans="1:6" ht="12.75">
      <c r="A738" s="31" t="s">
        <v>0</v>
      </c>
      <c r="B738" s="31">
        <v>3</v>
      </c>
      <c r="C738">
        <v>2002</v>
      </c>
      <c r="D738">
        <v>2</v>
      </c>
      <c r="E738" s="28">
        <v>0.007840162911</v>
      </c>
      <c r="F738" s="28">
        <v>0.584393691111</v>
      </c>
    </row>
    <row r="739" spans="1:6" ht="12.75">
      <c r="A739" s="31" t="s">
        <v>0</v>
      </c>
      <c r="B739" s="31">
        <v>3</v>
      </c>
      <c r="C739">
        <v>2002</v>
      </c>
      <c r="D739">
        <v>3</v>
      </c>
      <c r="E739" s="28">
        <v>0.01199751714</v>
      </c>
      <c r="F739" s="28">
        <v>0.754986546</v>
      </c>
    </row>
    <row r="740" spans="1:6" ht="12.75">
      <c r="A740" s="31" t="s">
        <v>0</v>
      </c>
      <c r="B740" s="31">
        <v>3</v>
      </c>
      <c r="C740">
        <v>2002</v>
      </c>
      <c r="D740">
        <v>4</v>
      </c>
      <c r="E740" s="28">
        <v>0.009086386112</v>
      </c>
      <c r="F740" s="28">
        <v>0.524414231264</v>
      </c>
    </row>
    <row r="741" spans="1:6" ht="12.75">
      <c r="A741" s="31" t="s">
        <v>0</v>
      </c>
      <c r="B741" s="31">
        <v>3</v>
      </c>
      <c r="C741">
        <v>2002</v>
      </c>
      <c r="D741">
        <v>5</v>
      </c>
      <c r="E741" s="28">
        <v>0.01246651336</v>
      </c>
      <c r="F741" s="28">
        <v>0.545816517988</v>
      </c>
    </row>
    <row r="742" spans="1:6" ht="12.75">
      <c r="A742" s="31" t="s">
        <v>0</v>
      </c>
      <c r="B742" s="31">
        <v>3</v>
      </c>
      <c r="C742">
        <v>2002</v>
      </c>
      <c r="D742">
        <v>6</v>
      </c>
      <c r="E742" s="28">
        <v>0.009930805126</v>
      </c>
      <c r="F742" s="28">
        <v>0.38647387759999996</v>
      </c>
    </row>
    <row r="743" spans="1:6" ht="12.75">
      <c r="A743" s="31" t="s">
        <v>0</v>
      </c>
      <c r="B743" s="31">
        <v>3</v>
      </c>
      <c r="C743">
        <v>2002</v>
      </c>
      <c r="D743">
        <v>7</v>
      </c>
      <c r="E743" s="28">
        <v>0.006380109831</v>
      </c>
      <c r="F743" s="28">
        <v>0.295966200374</v>
      </c>
    </row>
    <row r="744" spans="1:6" ht="12.75">
      <c r="A744" s="31" t="s">
        <v>0</v>
      </c>
      <c r="B744" s="31">
        <v>3</v>
      </c>
      <c r="C744">
        <v>2002</v>
      </c>
      <c r="D744">
        <v>8</v>
      </c>
      <c r="E744" s="28">
        <v>0.006102788086</v>
      </c>
      <c r="F744" s="28">
        <v>0.24746802099600002</v>
      </c>
    </row>
    <row r="745" spans="1:6" ht="12.75">
      <c r="A745" s="31" t="s">
        <v>0</v>
      </c>
      <c r="B745" s="31">
        <v>3</v>
      </c>
      <c r="C745">
        <v>2002</v>
      </c>
      <c r="D745">
        <v>9</v>
      </c>
      <c r="E745" s="28">
        <v>0.00562673769</v>
      </c>
      <c r="F745" s="28">
        <v>0.24492861077999997</v>
      </c>
    </row>
    <row r="746" spans="1:6" ht="12.75">
      <c r="A746" s="31" t="s">
        <v>0</v>
      </c>
      <c r="B746" s="31">
        <v>3</v>
      </c>
      <c r="C746">
        <v>2002</v>
      </c>
      <c r="D746">
        <v>10</v>
      </c>
      <c r="E746" s="28">
        <v>0.023997233524</v>
      </c>
      <c r="F746" s="28">
        <v>0.911894849536</v>
      </c>
    </row>
    <row r="747" spans="1:6" ht="12.75">
      <c r="A747" s="31" t="s">
        <v>0</v>
      </c>
      <c r="B747" s="31">
        <v>3</v>
      </c>
      <c r="C747">
        <v>2002</v>
      </c>
      <c r="D747">
        <v>11</v>
      </c>
      <c r="E747" s="28">
        <v>0.056415762519</v>
      </c>
      <c r="F747" s="28">
        <v>2.333974858943</v>
      </c>
    </row>
    <row r="748" spans="1:6" ht="12.75">
      <c r="A748" s="31" t="s">
        <v>0</v>
      </c>
      <c r="B748" s="31">
        <v>3</v>
      </c>
      <c r="C748">
        <v>2002</v>
      </c>
      <c r="D748">
        <v>12</v>
      </c>
      <c r="E748" s="28">
        <v>0.087133066296</v>
      </c>
      <c r="F748" s="28">
        <v>2.760580256232</v>
      </c>
    </row>
    <row r="749" spans="1:6" ht="12.75">
      <c r="A749" s="31" t="s">
        <v>0</v>
      </c>
      <c r="B749" s="31">
        <v>3</v>
      </c>
      <c r="C749">
        <v>2003</v>
      </c>
      <c r="D749">
        <v>1</v>
      </c>
      <c r="E749" s="28">
        <v>0.111226030386</v>
      </c>
      <c r="F749" s="28">
        <v>2.5902639145440003</v>
      </c>
    </row>
    <row r="750" spans="1:6" ht="12.75">
      <c r="A750" s="31" t="s">
        <v>0</v>
      </c>
      <c r="B750" s="31">
        <v>3</v>
      </c>
      <c r="C750">
        <v>2003</v>
      </c>
      <c r="D750">
        <v>2</v>
      </c>
      <c r="E750" s="28">
        <v>0.066998183382</v>
      </c>
      <c r="F750" s="28">
        <v>1.678229964756</v>
      </c>
    </row>
    <row r="751" spans="1:6" ht="12.75">
      <c r="A751" s="31" t="s">
        <v>0</v>
      </c>
      <c r="B751" s="31">
        <v>3</v>
      </c>
      <c r="C751">
        <v>2003</v>
      </c>
      <c r="D751">
        <v>3</v>
      </c>
      <c r="E751" s="28">
        <v>0.058060843218</v>
      </c>
      <c r="F751" s="28">
        <v>1.6624753426260002</v>
      </c>
    </row>
    <row r="752" spans="1:6" ht="12.75">
      <c r="A752" s="31" t="s">
        <v>0</v>
      </c>
      <c r="B752" s="31">
        <v>3</v>
      </c>
      <c r="C752">
        <v>2003</v>
      </c>
      <c r="D752">
        <v>4</v>
      </c>
      <c r="E752" s="28">
        <v>0.04344457589</v>
      </c>
      <c r="F752" s="28">
        <v>1.6219309254349998</v>
      </c>
    </row>
    <row r="753" spans="1:6" ht="12.75">
      <c r="A753" s="31" t="s">
        <v>0</v>
      </c>
      <c r="B753" s="31">
        <v>3</v>
      </c>
      <c r="C753">
        <v>2003</v>
      </c>
      <c r="D753">
        <v>5</v>
      </c>
      <c r="E753" s="28">
        <v>0.020866131042</v>
      </c>
      <c r="F753" s="28">
        <v>1.1368780831860001</v>
      </c>
    </row>
    <row r="754" spans="1:6" ht="12.75">
      <c r="A754" s="31" t="s">
        <v>0</v>
      </c>
      <c r="B754" s="31">
        <v>3</v>
      </c>
      <c r="C754">
        <v>2003</v>
      </c>
      <c r="D754">
        <v>6</v>
      </c>
      <c r="E754" s="28">
        <v>0.009815921922</v>
      </c>
      <c r="F754" s="28">
        <v>0.796469993013</v>
      </c>
    </row>
    <row r="755" spans="1:6" ht="12.75">
      <c r="A755" s="31" t="s">
        <v>0</v>
      </c>
      <c r="B755" s="31">
        <v>3</v>
      </c>
      <c r="C755">
        <v>2003</v>
      </c>
      <c r="D755">
        <v>7</v>
      </c>
      <c r="E755" s="28">
        <v>0.004454208297</v>
      </c>
      <c r="F755" s="28">
        <v>0.5444931400320001</v>
      </c>
    </row>
    <row r="756" spans="1:6" ht="12.75">
      <c r="A756" s="31" t="s">
        <v>0</v>
      </c>
      <c r="B756" s="31">
        <v>3</v>
      </c>
      <c r="C756">
        <v>2003</v>
      </c>
      <c r="D756">
        <v>8</v>
      </c>
      <c r="E756" s="28">
        <v>0.003155393084</v>
      </c>
      <c r="F756" s="28">
        <v>0.42374302868799996</v>
      </c>
    </row>
    <row r="757" spans="1:6" ht="12.75">
      <c r="A757" s="31" t="s">
        <v>0</v>
      </c>
      <c r="B757" s="31">
        <v>3</v>
      </c>
      <c r="C757">
        <v>2003</v>
      </c>
      <c r="D757">
        <v>9</v>
      </c>
      <c r="E757" s="28">
        <v>0.005545455344</v>
      </c>
      <c r="F757" s="28">
        <v>0.6038603895279999</v>
      </c>
    </row>
    <row r="758" spans="1:6" ht="12.75">
      <c r="A758" s="31" t="s">
        <v>0</v>
      </c>
      <c r="B758" s="31">
        <v>3</v>
      </c>
      <c r="C758">
        <v>2003</v>
      </c>
      <c r="D758">
        <v>10</v>
      </c>
      <c r="E758" s="28">
        <v>0.041876271516</v>
      </c>
      <c r="F758" s="28">
        <v>1.772904561264</v>
      </c>
    </row>
    <row r="759" spans="1:6" ht="12.75">
      <c r="A759" s="31" t="s">
        <v>0</v>
      </c>
      <c r="B759" s="31">
        <v>3</v>
      </c>
      <c r="C759">
        <v>2003</v>
      </c>
      <c r="D759">
        <v>11</v>
      </c>
      <c r="E759" s="28">
        <v>0.025299514407</v>
      </c>
      <c r="F759" s="28">
        <v>0.9345331956159999</v>
      </c>
    </row>
    <row r="760" spans="1:6" ht="12.75">
      <c r="A760" s="31" t="s">
        <v>0</v>
      </c>
      <c r="B760" s="31">
        <v>3</v>
      </c>
      <c r="C760">
        <v>2003</v>
      </c>
      <c r="D760">
        <v>12</v>
      </c>
      <c r="E760" s="28">
        <v>0.017445966124</v>
      </c>
      <c r="F760" s="28">
        <v>0.8858340812519999</v>
      </c>
    </row>
    <row r="761" spans="1:6" ht="12.75">
      <c r="A761" s="31" t="s">
        <v>0</v>
      </c>
      <c r="B761" s="31">
        <v>3</v>
      </c>
      <c r="C761">
        <v>2004</v>
      </c>
      <c r="D761">
        <v>1</v>
      </c>
      <c r="E761" s="28">
        <v>0.107939713453</v>
      </c>
      <c r="F761" s="28">
        <v>4.701058416177</v>
      </c>
    </row>
    <row r="762" spans="1:6" ht="12.75">
      <c r="A762" s="31" t="s">
        <v>0</v>
      </c>
      <c r="B762" s="31">
        <v>3</v>
      </c>
      <c r="C762">
        <v>2004</v>
      </c>
      <c r="D762">
        <v>2</v>
      </c>
      <c r="E762" s="28">
        <v>0.11179188592</v>
      </c>
      <c r="F762" s="28">
        <v>4.172803249245</v>
      </c>
    </row>
    <row r="763" spans="1:6" ht="12.75">
      <c r="A763" s="31" t="s">
        <v>0</v>
      </c>
      <c r="B763" s="31">
        <v>3</v>
      </c>
      <c r="C763">
        <v>2004</v>
      </c>
      <c r="D763">
        <v>3</v>
      </c>
      <c r="E763" s="28">
        <v>0.16305066078</v>
      </c>
      <c r="F763" s="28">
        <v>6.268054666679999</v>
      </c>
    </row>
    <row r="764" spans="1:6" ht="12.75">
      <c r="A764" s="31" t="s">
        <v>0</v>
      </c>
      <c r="B764" s="31">
        <v>3</v>
      </c>
      <c r="C764">
        <v>2004</v>
      </c>
      <c r="D764">
        <v>4</v>
      </c>
      <c r="E764" s="28">
        <v>0.180083872688</v>
      </c>
      <c r="F764" s="28">
        <v>5.486836437776</v>
      </c>
    </row>
    <row r="765" spans="1:6" ht="12.75">
      <c r="A765" s="31" t="s">
        <v>0</v>
      </c>
      <c r="B765" s="31">
        <v>3</v>
      </c>
      <c r="C765">
        <v>2004</v>
      </c>
      <c r="D765">
        <v>5</v>
      </c>
      <c r="E765" s="28">
        <v>0.141695450349</v>
      </c>
      <c r="F765" s="28">
        <v>5.292792172098</v>
      </c>
    </row>
    <row r="766" spans="1:6" ht="12.75">
      <c r="A766" s="31" t="s">
        <v>0</v>
      </c>
      <c r="B766" s="31">
        <v>3</v>
      </c>
      <c r="C766">
        <v>2004</v>
      </c>
      <c r="D766">
        <v>6</v>
      </c>
      <c r="E766" s="28">
        <v>0.068379456288</v>
      </c>
      <c r="F766" s="28">
        <v>3.498748737572</v>
      </c>
    </row>
    <row r="767" spans="1:6" ht="12.75">
      <c r="A767" s="31" t="s">
        <v>0</v>
      </c>
      <c r="B767" s="31">
        <v>3</v>
      </c>
      <c r="C767">
        <v>2004</v>
      </c>
      <c r="D767">
        <v>7</v>
      </c>
      <c r="E767" s="28">
        <v>0.02734361544</v>
      </c>
      <c r="F767" s="28">
        <v>2.71977862375</v>
      </c>
    </row>
    <row r="768" spans="1:6" ht="12.75">
      <c r="A768" s="31" t="s">
        <v>0</v>
      </c>
      <c r="B768" s="31">
        <v>3</v>
      </c>
      <c r="C768">
        <v>2004</v>
      </c>
      <c r="D768">
        <v>8</v>
      </c>
      <c r="E768" s="28">
        <v>0.01344954616</v>
      </c>
      <c r="F768" s="28">
        <v>1.975348331652</v>
      </c>
    </row>
    <row r="769" spans="1:6" ht="12.75">
      <c r="A769" s="31" t="s">
        <v>0</v>
      </c>
      <c r="B769" s="31">
        <v>3</v>
      </c>
      <c r="C769">
        <v>2004</v>
      </c>
      <c r="D769">
        <v>9</v>
      </c>
      <c r="E769" s="28">
        <v>0.006894753802</v>
      </c>
      <c r="F769" s="28">
        <v>1.33719937272</v>
      </c>
    </row>
    <row r="770" spans="1:6" ht="12.75">
      <c r="A770" s="31" t="s">
        <v>0</v>
      </c>
      <c r="B770" s="31">
        <v>3</v>
      </c>
      <c r="C770">
        <v>2004</v>
      </c>
      <c r="D770">
        <v>10</v>
      </c>
      <c r="E770" s="28">
        <v>0.038757186831</v>
      </c>
      <c r="F770" s="28">
        <v>4.387313467289999</v>
      </c>
    </row>
    <row r="771" spans="1:6" ht="12.75">
      <c r="A771" s="31" t="s">
        <v>0</v>
      </c>
      <c r="B771" s="31">
        <v>3</v>
      </c>
      <c r="C771">
        <v>2004</v>
      </c>
      <c r="D771">
        <v>11</v>
      </c>
      <c r="E771" s="28">
        <v>0.018411766455</v>
      </c>
      <c r="F771" s="28">
        <v>1.7225228786790001</v>
      </c>
    </row>
    <row r="772" spans="1:6" ht="12.75">
      <c r="A772" s="31" t="s">
        <v>0</v>
      </c>
      <c r="B772" s="31">
        <v>3</v>
      </c>
      <c r="C772">
        <v>2004</v>
      </c>
      <c r="D772">
        <v>12</v>
      </c>
      <c r="E772" s="28">
        <v>0.01622238559</v>
      </c>
      <c r="F772" s="28">
        <v>1.83132681896</v>
      </c>
    </row>
    <row r="773" spans="1:6" ht="12.75">
      <c r="A773" s="31" t="s">
        <v>0</v>
      </c>
      <c r="B773" s="31">
        <v>3</v>
      </c>
      <c r="C773">
        <v>2005</v>
      </c>
      <c r="D773">
        <v>1</v>
      </c>
      <c r="E773" s="28">
        <v>0.00938449642</v>
      </c>
      <c r="F773" s="28">
        <v>1.1737838076120002</v>
      </c>
    </row>
    <row r="774" spans="1:6" ht="12.75">
      <c r="A774" s="31" t="s">
        <v>0</v>
      </c>
      <c r="B774" s="31">
        <v>3</v>
      </c>
      <c r="C774">
        <v>2005</v>
      </c>
      <c r="D774">
        <v>2</v>
      </c>
      <c r="E774" s="28">
        <v>0.006949876516</v>
      </c>
      <c r="F774" s="28">
        <v>0.7760696045059999</v>
      </c>
    </row>
    <row r="775" spans="1:6" ht="12.75">
      <c r="A775" s="31" t="s">
        <v>0</v>
      </c>
      <c r="B775" s="31">
        <v>3</v>
      </c>
      <c r="C775">
        <v>2005</v>
      </c>
      <c r="D775">
        <v>3</v>
      </c>
      <c r="E775" s="28">
        <v>0.01360282392</v>
      </c>
      <c r="F775" s="28">
        <v>1.2064657288199998</v>
      </c>
    </row>
    <row r="776" spans="1:6" ht="12.75">
      <c r="A776" s="31" t="s">
        <v>0</v>
      </c>
      <c r="B776" s="31">
        <v>3</v>
      </c>
      <c r="C776">
        <v>2005</v>
      </c>
      <c r="D776">
        <v>4</v>
      </c>
      <c r="E776" s="28">
        <v>0.0193025196</v>
      </c>
      <c r="F776" s="28">
        <v>1.25707677732</v>
      </c>
    </row>
    <row r="777" spans="1:6" ht="12.75">
      <c r="A777" s="31" t="s">
        <v>0</v>
      </c>
      <c r="B777" s="31">
        <v>3</v>
      </c>
      <c r="C777">
        <v>2005</v>
      </c>
      <c r="D777">
        <v>5</v>
      </c>
      <c r="E777" s="28">
        <v>0.014334952359</v>
      </c>
      <c r="F777" s="28">
        <v>0.809503268119</v>
      </c>
    </row>
    <row r="778" spans="1:6" ht="12.75">
      <c r="A778" s="31" t="s">
        <v>0</v>
      </c>
      <c r="B778" s="31">
        <v>3</v>
      </c>
      <c r="C778">
        <v>2005</v>
      </c>
      <c r="D778">
        <v>6</v>
      </c>
      <c r="E778" s="28">
        <v>0.010512457241</v>
      </c>
      <c r="F778" s="28">
        <v>0.605517554904</v>
      </c>
    </row>
    <row r="779" spans="1:6" ht="12.75">
      <c r="A779" s="31" t="s">
        <v>0</v>
      </c>
      <c r="B779" s="31">
        <v>3</v>
      </c>
      <c r="C779">
        <v>2005</v>
      </c>
      <c r="D779">
        <v>7</v>
      </c>
      <c r="E779" s="28">
        <v>0.008255848052</v>
      </c>
      <c r="F779" s="28">
        <v>0.41537239703600004</v>
      </c>
    </row>
    <row r="780" spans="1:6" ht="12.75">
      <c r="A780" s="31" t="s">
        <v>0</v>
      </c>
      <c r="B780" s="31">
        <v>3</v>
      </c>
      <c r="C780">
        <v>2005</v>
      </c>
      <c r="D780">
        <v>8</v>
      </c>
      <c r="E780" s="28">
        <v>0.005779296817</v>
      </c>
      <c r="F780" s="28">
        <v>0.30217463931200006</v>
      </c>
    </row>
    <row r="781" spans="1:6" ht="12.75">
      <c r="A781" s="31" t="s">
        <v>0</v>
      </c>
      <c r="B781" s="31">
        <v>3</v>
      </c>
      <c r="C781">
        <v>2005</v>
      </c>
      <c r="D781">
        <v>9</v>
      </c>
      <c r="E781" s="28">
        <v>0.003536144352</v>
      </c>
      <c r="F781" s="28">
        <v>0.20509638533</v>
      </c>
    </row>
    <row r="782" spans="1:6" ht="12.75">
      <c r="A782" s="31" t="s">
        <v>0</v>
      </c>
      <c r="B782" s="31">
        <v>3</v>
      </c>
      <c r="C782">
        <v>2005</v>
      </c>
      <c r="D782">
        <v>10</v>
      </c>
      <c r="E782" s="28">
        <v>0.08764720776</v>
      </c>
      <c r="F782" s="28">
        <v>2.0584572099839997</v>
      </c>
    </row>
    <row r="783" spans="1:6" ht="12.75">
      <c r="A783" s="31" t="s">
        <v>0</v>
      </c>
      <c r="B783" s="31">
        <v>3</v>
      </c>
      <c r="C783">
        <v>2005</v>
      </c>
      <c r="D783">
        <v>11</v>
      </c>
      <c r="E783" s="28">
        <v>0.058594993616</v>
      </c>
      <c r="F783" s="28">
        <v>1.445679856006</v>
      </c>
    </row>
    <row r="784" spans="1:6" ht="12.75">
      <c r="A784" s="31" t="s">
        <v>0</v>
      </c>
      <c r="B784" s="31">
        <v>3</v>
      </c>
      <c r="C784">
        <v>2005</v>
      </c>
      <c r="D784">
        <v>12</v>
      </c>
      <c r="E784" s="28">
        <v>0.077076999758</v>
      </c>
      <c r="F784" s="28">
        <v>1.594332388406</v>
      </c>
    </row>
    <row r="785" spans="1:6" ht="12.75">
      <c r="A785" s="31" t="s">
        <v>0</v>
      </c>
      <c r="B785" s="31">
        <v>3</v>
      </c>
      <c r="C785">
        <v>2006</v>
      </c>
      <c r="D785">
        <v>1</v>
      </c>
      <c r="E785" s="28">
        <v>0.028527039735</v>
      </c>
      <c r="F785" s="28">
        <v>0.8201523239070001</v>
      </c>
    </row>
    <row r="786" spans="1:6" ht="12.75">
      <c r="A786" s="31" t="s">
        <v>0</v>
      </c>
      <c r="B786" s="31">
        <v>3</v>
      </c>
      <c r="C786">
        <v>2006</v>
      </c>
      <c r="D786">
        <v>2</v>
      </c>
      <c r="E786" s="28">
        <v>0.051450334299</v>
      </c>
      <c r="F786" s="28">
        <v>1.209725963775</v>
      </c>
    </row>
    <row r="787" spans="1:6" ht="12.75">
      <c r="A787" s="31" t="s">
        <v>0</v>
      </c>
      <c r="B787" s="31">
        <v>3</v>
      </c>
      <c r="C787">
        <v>2006</v>
      </c>
      <c r="D787">
        <v>3</v>
      </c>
      <c r="E787" s="28">
        <v>0.749138133068</v>
      </c>
      <c r="F787" s="28">
        <v>3.067410328849</v>
      </c>
    </row>
    <row r="788" spans="1:6" ht="12.75">
      <c r="A788" s="31" t="s">
        <v>0</v>
      </c>
      <c r="B788" s="31">
        <v>3</v>
      </c>
      <c r="C788">
        <v>2006</v>
      </c>
      <c r="D788">
        <v>4</v>
      </c>
      <c r="E788" s="28">
        <v>0.081882696629</v>
      </c>
      <c r="F788" s="28">
        <v>1.909764126769</v>
      </c>
    </row>
    <row r="789" spans="1:6" ht="12.75">
      <c r="A789" s="31" t="s">
        <v>0</v>
      </c>
      <c r="B789" s="31">
        <v>3</v>
      </c>
      <c r="C789">
        <v>2006</v>
      </c>
      <c r="D789">
        <v>5</v>
      </c>
      <c r="E789" s="28">
        <v>0.041297090656</v>
      </c>
      <c r="F789" s="28">
        <v>1.564643606836</v>
      </c>
    </row>
    <row r="790" spans="1:6" ht="12.75">
      <c r="A790" s="31" t="s">
        <v>0</v>
      </c>
      <c r="B790" s="31">
        <v>3</v>
      </c>
      <c r="C790">
        <v>2006</v>
      </c>
      <c r="D790">
        <v>6</v>
      </c>
      <c r="E790" s="28">
        <v>0.047414127348</v>
      </c>
      <c r="F790" s="28">
        <v>2.0288656505460003</v>
      </c>
    </row>
    <row r="791" spans="1:6" ht="12.75">
      <c r="A791" s="31" t="s">
        <v>0</v>
      </c>
      <c r="B791" s="31">
        <v>3</v>
      </c>
      <c r="C791">
        <v>2006</v>
      </c>
      <c r="D791">
        <v>7</v>
      </c>
      <c r="E791" s="28">
        <v>0.022937743972</v>
      </c>
      <c r="F791" s="28">
        <v>1.033080761856</v>
      </c>
    </row>
    <row r="792" spans="1:6" ht="12.75">
      <c r="A792" s="31" t="s">
        <v>0</v>
      </c>
      <c r="B792" s="31">
        <v>3</v>
      </c>
      <c r="C792">
        <v>2006</v>
      </c>
      <c r="D792">
        <v>8</v>
      </c>
      <c r="E792" s="28">
        <v>0.011527272612</v>
      </c>
      <c r="F792" s="28">
        <v>0.777267531216</v>
      </c>
    </row>
    <row r="793" spans="1:6" ht="12.75">
      <c r="A793" s="31" t="s">
        <v>0</v>
      </c>
      <c r="B793" s="31">
        <v>3</v>
      </c>
      <c r="C793">
        <v>2006</v>
      </c>
      <c r="D793">
        <v>9</v>
      </c>
      <c r="E793" s="28">
        <v>0.006945991696</v>
      </c>
      <c r="F793" s="28">
        <v>0.548038679384</v>
      </c>
    </row>
    <row r="794" spans="5:7" ht="12.75">
      <c r="E794" s="27">
        <f>AVERAGE(E2:E793)*12</f>
        <v>1.4796273271019724</v>
      </c>
      <c r="F794" s="27">
        <f>AVERAGE(F2:F793)*12</f>
        <v>56.95548364475799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433 - Río Escalote desde Berlanga de Duero hasta confluencia con río Duero.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433</v>
      </c>
      <c r="B6" s="30">
        <f>'De la BASE'!B2</f>
        <v>3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0.10668016663</v>
      </c>
      <c r="F6" s="9">
        <f>IF('De la BASE'!F2&gt;0,'De la BASE'!F2,'De la BASE'!F2+0.001)</f>
        <v>8.269790186875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433</v>
      </c>
      <c r="B7" s="30">
        <f>'De la BASE'!B3</f>
        <v>3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0.104851069035</v>
      </c>
      <c r="F7" s="9">
        <f>IF('De la BASE'!F3&gt;0,'De la BASE'!F3,'De la BASE'!F3+0.001)</f>
        <v>8.953864749693</v>
      </c>
      <c r="G7" s="15">
        <v>14916</v>
      </c>
      <c r="H7" s="8">
        <f>CORREL(E6:E796,E7:E797)</f>
        <v>0.6741217038192058</v>
      </c>
      <c r="I7" s="8" t="s">
        <v>119</v>
      </c>
      <c r="J7" s="8"/>
      <c r="K7" s="8"/>
      <c r="L7" s="24"/>
    </row>
    <row r="8" spans="1:13" ht="12.75">
      <c r="A8" s="30" t="str">
        <f>'De la BASE'!A4</f>
        <v>433</v>
      </c>
      <c r="B8" s="30">
        <f>'De la BASE'!B4</f>
        <v>3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0.054524195704</v>
      </c>
      <c r="F8" s="9">
        <f>IF('De la BASE'!F4&gt;0,'De la BASE'!F4,'De la BASE'!F4+0.001)</f>
        <v>3.29311181932</v>
      </c>
      <c r="G8" s="15">
        <v>14946</v>
      </c>
      <c r="H8" s="8">
        <f>CORREL(E486:E796,E487:E797)</f>
        <v>0.4759413954960535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433</v>
      </c>
      <c r="B9" s="30">
        <f>'De la BASE'!B5</f>
        <v>3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0.42242705456</v>
      </c>
      <c r="F9" s="9">
        <f>IF('De la BASE'!F5&gt;0,'De la BASE'!F5,'De la BASE'!F5+0.001)</f>
        <v>15.436061515263999</v>
      </c>
      <c r="G9" s="15">
        <v>14977</v>
      </c>
    </row>
    <row r="10" spans="1:11" ht="12.75">
      <c r="A10" s="30" t="str">
        <f>'De la BASE'!A6</f>
        <v>433</v>
      </c>
      <c r="B10" s="30">
        <f>'De la BASE'!B6</f>
        <v>3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2.460122410005</v>
      </c>
      <c r="F10" s="9">
        <f>IF('De la BASE'!F6&gt;0,'De la BASE'!F6,'De la BASE'!F6+0.001)</f>
        <v>59.928194074905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433</v>
      </c>
      <c r="B11" s="30">
        <f>'De la BASE'!B7</f>
        <v>3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2.26249012459</v>
      </c>
      <c r="F11" s="9">
        <f>IF('De la BASE'!F7&gt;0,'De la BASE'!F7,'De la BASE'!F7+0.001)</f>
        <v>59.80760634326501</v>
      </c>
      <c r="G11" s="15">
        <v>15036</v>
      </c>
      <c r="H11" s="8">
        <f>CORREL(F6:F796,F7:F797)</f>
        <v>0.7354168389601689</v>
      </c>
      <c r="I11" s="8" t="s">
        <v>119</v>
      </c>
      <c r="J11" s="8"/>
      <c r="K11" s="8"/>
    </row>
    <row r="12" spans="1:11" ht="12.75">
      <c r="A12" s="30" t="str">
        <f>'De la BASE'!A8</f>
        <v>433</v>
      </c>
      <c r="B12" s="30">
        <f>'De la BASE'!B8</f>
        <v>3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1.687592356968</v>
      </c>
      <c r="F12" s="9">
        <f>IF('De la BASE'!F8&gt;0,'De la BASE'!F8,'De la BASE'!F8+0.001)</f>
        <v>49.881837015942</v>
      </c>
      <c r="G12" s="15">
        <v>15067</v>
      </c>
      <c r="H12" s="8">
        <f>CORREL(F486:F796,F487:F797)</f>
        <v>0.6261571209664808</v>
      </c>
      <c r="I12" s="8" t="s">
        <v>120</v>
      </c>
      <c r="J12" s="8"/>
      <c r="K12" s="8"/>
    </row>
    <row r="13" spans="1:9" ht="12.75">
      <c r="A13" s="30" t="str">
        <f>'De la BASE'!A9</f>
        <v>433</v>
      </c>
      <c r="B13" s="30">
        <f>'De la BASE'!B9</f>
        <v>3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2.20932389219</v>
      </c>
      <c r="F13" s="9">
        <f>IF('De la BASE'!F9&gt;0,'De la BASE'!F9,'De la BASE'!F9+0.001)</f>
        <v>60.68594509972</v>
      </c>
      <c r="G13" s="15">
        <v>15097</v>
      </c>
      <c r="H13" s="6"/>
      <c r="I13" s="6"/>
    </row>
    <row r="14" spans="1:13" ht="12.75">
      <c r="A14" s="30" t="str">
        <f>'De la BASE'!A10</f>
        <v>433</v>
      </c>
      <c r="B14" s="30">
        <f>'De la BASE'!B10</f>
        <v>3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0.822705241664</v>
      </c>
      <c r="F14" s="9">
        <f>IF('De la BASE'!F10&gt;0,'De la BASE'!F10,'De la BASE'!F10+0.001)</f>
        <v>34.94882386292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433</v>
      </c>
      <c r="B15" s="30">
        <f>'De la BASE'!B11</f>
        <v>3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0.372738846396</v>
      </c>
      <c r="F15" s="9">
        <f>IF('De la BASE'!F11&gt;0,'De la BASE'!F11,'De la BASE'!F11+0.001)</f>
        <v>28.878591507192</v>
      </c>
      <c r="G15" s="15">
        <v>15158</v>
      </c>
      <c r="I15" s="7"/>
    </row>
    <row r="16" spans="1:9" ht="12.75">
      <c r="A16" s="30" t="str">
        <f>'De la BASE'!A12</f>
        <v>433</v>
      </c>
      <c r="B16" s="30">
        <f>'De la BASE'!B12</f>
        <v>3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0.13356171636</v>
      </c>
      <c r="F16" s="9">
        <f>IF('De la BASE'!F12&gt;0,'De la BASE'!F12,'De la BASE'!F12+0.001)</f>
        <v>20.549723594799996</v>
      </c>
      <c r="G16" s="15">
        <v>15189</v>
      </c>
      <c r="H16" s="7"/>
      <c r="I16" s="7"/>
    </row>
    <row r="17" spans="1:9" ht="12.75">
      <c r="A17" s="30" t="str">
        <f>'De la BASE'!A13</f>
        <v>433</v>
      </c>
      <c r="B17" s="30">
        <f>'De la BASE'!B13</f>
        <v>3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0.073459839264</v>
      </c>
      <c r="F17" s="9">
        <f>IF('De la BASE'!F13&gt;0,'De la BASE'!F13,'De la BASE'!F13+0.001)</f>
        <v>17.256170230068</v>
      </c>
      <c r="G17" s="15">
        <v>15220</v>
      </c>
      <c r="H17" s="7"/>
      <c r="I17" s="7"/>
    </row>
    <row r="18" spans="1:9" ht="12.75">
      <c r="A18" s="30" t="str">
        <f>'De la BASE'!A14</f>
        <v>433</v>
      </c>
      <c r="B18" s="30">
        <f>'De la BASE'!B14</f>
        <v>3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0.038018962929</v>
      </c>
      <c r="F18" s="9">
        <f>IF('De la BASE'!F14&gt;0,'De la BASE'!F14,'De la BASE'!F14+0.001)</f>
        <v>10.547550093461998</v>
      </c>
      <c r="G18" s="15">
        <v>15250</v>
      </c>
      <c r="H18" s="7"/>
      <c r="I18" s="7"/>
    </row>
    <row r="19" spans="1:8" ht="12.75">
      <c r="A19" s="30" t="str">
        <f>'De la BASE'!A15</f>
        <v>433</v>
      </c>
      <c r="B19" s="30">
        <f>'De la BASE'!B15</f>
        <v>3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0.088945205712</v>
      </c>
      <c r="F19" s="9">
        <f>IF('De la BASE'!F15&gt;0,'De la BASE'!F15,'De la BASE'!F15+0.001)</f>
        <v>25.372584131840004</v>
      </c>
      <c r="G19" s="15">
        <v>15281</v>
      </c>
      <c r="H19" s="7"/>
    </row>
    <row r="20" spans="1:7" ht="12.75">
      <c r="A20" s="30" t="str">
        <f>'De la BASE'!A16</f>
        <v>433</v>
      </c>
      <c r="B20" s="30">
        <f>'De la BASE'!B16</f>
        <v>3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0.0469617616</v>
      </c>
      <c r="F20" s="9">
        <f>IF('De la BASE'!F16&gt;0,'De la BASE'!F16,'De la BASE'!F16+0.001)</f>
        <v>9.6529906208</v>
      </c>
      <c r="G20" s="15">
        <v>15311</v>
      </c>
    </row>
    <row r="21" spans="1:7" ht="12.75">
      <c r="A21" s="30" t="str">
        <f>'De la BASE'!A17</f>
        <v>433</v>
      </c>
      <c r="B21" s="30">
        <f>'De la BASE'!B17</f>
        <v>3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0.06269416272</v>
      </c>
      <c r="F21" s="9">
        <f>IF('De la BASE'!F17&gt;0,'De la BASE'!F17,'De la BASE'!F17+0.001)</f>
        <v>10.45201455384</v>
      </c>
      <c r="G21" s="15">
        <v>15342</v>
      </c>
    </row>
    <row r="22" spans="1:7" ht="12.75">
      <c r="A22" s="30" t="str">
        <f>'De la BASE'!A18</f>
        <v>433</v>
      </c>
      <c r="B22" s="30">
        <f>'De la BASE'!B18</f>
        <v>3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0.074201203845</v>
      </c>
      <c r="F22" s="9">
        <f>IF('De la BASE'!F18&gt;0,'De la BASE'!F18,'De la BASE'!F18+0.001)</f>
        <v>9.872135113461</v>
      </c>
      <c r="G22" s="15">
        <v>15373</v>
      </c>
    </row>
    <row r="23" spans="1:7" ht="12.75">
      <c r="A23" s="30" t="str">
        <f>'De la BASE'!A19</f>
        <v>433</v>
      </c>
      <c r="B23" s="30">
        <f>'De la BASE'!B19</f>
        <v>3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0.216009735588</v>
      </c>
      <c r="F23" s="9">
        <f>IF('De la BASE'!F19&gt;0,'De la BASE'!F19,'De la BASE'!F19+0.001)</f>
        <v>30.206795827935</v>
      </c>
      <c r="G23" s="15">
        <v>15401</v>
      </c>
    </row>
    <row r="24" spans="1:7" ht="12.75">
      <c r="A24" s="30" t="str">
        <f>'De la BASE'!A20</f>
        <v>433</v>
      </c>
      <c r="B24" s="30">
        <f>'De la BASE'!B20</f>
        <v>3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0.55744556923</v>
      </c>
      <c r="F24" s="9">
        <f>IF('De la BASE'!F20&gt;0,'De la BASE'!F20,'De la BASE'!F20+0.001)</f>
        <v>28.17634004372</v>
      </c>
      <c r="G24" s="15">
        <v>15432</v>
      </c>
    </row>
    <row r="25" spans="1:7" ht="12.75">
      <c r="A25" s="30" t="str">
        <f>'De la BASE'!A21</f>
        <v>433</v>
      </c>
      <c r="B25" s="30">
        <f>'De la BASE'!B21</f>
        <v>3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0.301977300388</v>
      </c>
      <c r="F25" s="9">
        <f>IF('De la BASE'!F21&gt;0,'De la BASE'!F21,'De la BASE'!F21+0.001)</f>
        <v>16.866537711623</v>
      </c>
      <c r="G25" s="15">
        <v>15462</v>
      </c>
    </row>
    <row r="26" spans="1:7" ht="12.75">
      <c r="A26" s="30" t="str">
        <f>'De la BASE'!A22</f>
        <v>433</v>
      </c>
      <c r="B26" s="30">
        <f>'De la BASE'!B22</f>
        <v>3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0.2066887776</v>
      </c>
      <c r="F26" s="9">
        <f>IF('De la BASE'!F22&gt;0,'De la BASE'!F22,'De la BASE'!F22+0.001)</f>
        <v>17.80888236633</v>
      </c>
      <c r="G26" s="15">
        <v>15493</v>
      </c>
    </row>
    <row r="27" spans="1:7" ht="12.75">
      <c r="A27" s="30" t="str">
        <f>'De la BASE'!A23</f>
        <v>433</v>
      </c>
      <c r="B27" s="30">
        <f>'De la BASE'!B23</f>
        <v>3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0.104258168896</v>
      </c>
      <c r="F27" s="9">
        <f>IF('De la BASE'!F23&gt;0,'De la BASE'!F23,'De la BASE'!F23+0.001)</f>
        <v>11.626714047616</v>
      </c>
      <c r="G27" s="15">
        <v>15523</v>
      </c>
    </row>
    <row r="28" spans="1:7" ht="12.75">
      <c r="A28" s="30" t="str">
        <f>'De la BASE'!A24</f>
        <v>433</v>
      </c>
      <c r="B28" s="30">
        <f>'De la BASE'!B24</f>
        <v>3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0.084590188029</v>
      </c>
      <c r="F28" s="9">
        <f>IF('De la BASE'!F24&gt;0,'De la BASE'!F24,'De la BASE'!F24+0.001)</f>
        <v>8.260557572622002</v>
      </c>
      <c r="G28" s="15">
        <v>15554</v>
      </c>
    </row>
    <row r="29" spans="1:7" ht="12.75">
      <c r="A29" s="30" t="str">
        <f>'De la BASE'!A25</f>
        <v>433</v>
      </c>
      <c r="B29" s="30">
        <f>'De la BASE'!B25</f>
        <v>3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0.129736229808</v>
      </c>
      <c r="F29" s="9">
        <f>IF('De la BASE'!F25&gt;0,'De la BASE'!F25,'De la BASE'!F25+0.001)</f>
        <v>10.554967297365</v>
      </c>
      <c r="G29" s="15">
        <v>15585</v>
      </c>
    </row>
    <row r="30" spans="1:7" ht="12.75">
      <c r="A30" s="30" t="str">
        <f>'De la BASE'!A26</f>
        <v>433</v>
      </c>
      <c r="B30" s="30">
        <f>'De la BASE'!B26</f>
        <v>3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0.297100438176</v>
      </c>
      <c r="F30" s="9">
        <f>IF('De la BASE'!F26&gt;0,'De la BASE'!F26,'De la BASE'!F26+0.001)</f>
        <v>22.330452348383997</v>
      </c>
      <c r="G30" s="15">
        <v>15615</v>
      </c>
    </row>
    <row r="31" spans="1:7" ht="12.75">
      <c r="A31" s="30" t="str">
        <f>'De la BASE'!A27</f>
        <v>433</v>
      </c>
      <c r="B31" s="30">
        <f>'De la BASE'!B27</f>
        <v>3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0.17173865592</v>
      </c>
      <c r="F31" s="9">
        <f>IF('De la BASE'!F27&gt;0,'De la BASE'!F27,'De la BASE'!F27+0.001)</f>
        <v>12.900213326520001</v>
      </c>
      <c r="G31" s="15">
        <v>15646</v>
      </c>
    </row>
    <row r="32" spans="1:7" ht="12.75">
      <c r="A32" s="30" t="str">
        <f>'De la BASE'!A28</f>
        <v>433</v>
      </c>
      <c r="B32" s="30">
        <f>'De la BASE'!B28</f>
        <v>3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0.284803597512</v>
      </c>
      <c r="F32" s="9">
        <f>IF('De la BASE'!F28&gt;0,'De la BASE'!F28,'De la BASE'!F28+0.001)</f>
        <v>20.271913434634</v>
      </c>
      <c r="G32" s="15">
        <v>15676</v>
      </c>
    </row>
    <row r="33" spans="1:7" ht="12.75">
      <c r="A33" s="30" t="str">
        <f>'De la BASE'!A29</f>
        <v>433</v>
      </c>
      <c r="B33" s="30">
        <f>'De la BASE'!B29</f>
        <v>3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0.693759563376</v>
      </c>
      <c r="F33" s="9">
        <f>IF('De la BASE'!F29&gt;0,'De la BASE'!F29,'De la BASE'!F29+0.001)</f>
        <v>30.031236222828</v>
      </c>
      <c r="G33" s="15">
        <v>15707</v>
      </c>
    </row>
    <row r="34" spans="1:7" ht="12.75">
      <c r="A34" s="30" t="str">
        <f>'De la BASE'!A30</f>
        <v>433</v>
      </c>
      <c r="B34" s="30">
        <f>'De la BASE'!B30</f>
        <v>3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0.261168375006</v>
      </c>
      <c r="F34" s="9">
        <f>IF('De la BASE'!F30&gt;0,'De la BASE'!F30,'De la BASE'!F30+0.001)</f>
        <v>12.498169800528999</v>
      </c>
      <c r="G34" s="15">
        <v>15738</v>
      </c>
    </row>
    <row r="35" spans="1:7" ht="12.75">
      <c r="A35" s="30" t="str">
        <f>'De la BASE'!A31</f>
        <v>433</v>
      </c>
      <c r="B35" s="30">
        <f>'De la BASE'!B31</f>
        <v>3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0.180201333702</v>
      </c>
      <c r="F35" s="9">
        <f>IF('De la BASE'!F31&gt;0,'De la BASE'!F31,'De la BASE'!F31+0.001)</f>
        <v>13.994170748874</v>
      </c>
      <c r="G35" s="15">
        <v>15766</v>
      </c>
    </row>
    <row r="36" spans="1:7" ht="12.75">
      <c r="A36" s="30" t="str">
        <f>'De la BASE'!A32</f>
        <v>433</v>
      </c>
      <c r="B36" s="30">
        <f>'De la BASE'!B32</f>
        <v>3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1.074212530806</v>
      </c>
      <c r="F36" s="9">
        <f>IF('De la BASE'!F32&gt;0,'De la BASE'!F32,'De la BASE'!F32+0.001)</f>
        <v>23.464955609388</v>
      </c>
      <c r="G36" s="15">
        <v>15797</v>
      </c>
    </row>
    <row r="37" spans="1:7" ht="12.75">
      <c r="A37" s="30" t="str">
        <f>'De la BASE'!A33</f>
        <v>433</v>
      </c>
      <c r="B37" s="30">
        <f>'De la BASE'!B33</f>
        <v>3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0.268252316564</v>
      </c>
      <c r="F37" s="9">
        <f>IF('De la BASE'!F33&gt;0,'De la BASE'!F33,'De la BASE'!F33+0.001)</f>
        <v>12.084006322359</v>
      </c>
      <c r="G37" s="15">
        <v>15827</v>
      </c>
    </row>
    <row r="38" spans="1:7" ht="12.75">
      <c r="A38" s="30" t="str">
        <f>'De la BASE'!A34</f>
        <v>433</v>
      </c>
      <c r="B38" s="30">
        <f>'De la BASE'!B34</f>
        <v>3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0.104052592986</v>
      </c>
      <c r="F38" s="9">
        <f>IF('De la BASE'!F34&gt;0,'De la BASE'!F34,'De la BASE'!F34+0.001)</f>
        <v>8.875927792112998</v>
      </c>
      <c r="G38" s="15">
        <v>15858</v>
      </c>
    </row>
    <row r="39" spans="1:7" ht="12.75">
      <c r="A39" s="30" t="str">
        <f>'De la BASE'!A35</f>
        <v>433</v>
      </c>
      <c r="B39" s="30">
        <f>'De la BASE'!B35</f>
        <v>3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0.085326392256</v>
      </c>
      <c r="F39" s="9">
        <f>IF('De la BASE'!F35&gt;0,'De la BASE'!F35,'De la BASE'!F35+0.001)</f>
        <v>8.415315485424001</v>
      </c>
      <c r="G39" s="15">
        <v>15888</v>
      </c>
    </row>
    <row r="40" spans="1:7" ht="12.75">
      <c r="A40" s="30" t="str">
        <f>'De la BASE'!A36</f>
        <v>433</v>
      </c>
      <c r="B40" s="30">
        <f>'De la BASE'!B36</f>
        <v>3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0.05389014144</v>
      </c>
      <c r="F40" s="9">
        <f>IF('De la BASE'!F36&gt;0,'De la BASE'!F36,'De la BASE'!F36+0.001)</f>
        <v>4.76145526182</v>
      </c>
      <c r="G40" s="15">
        <v>15919</v>
      </c>
    </row>
    <row r="41" spans="1:7" ht="12.75">
      <c r="A41" s="30" t="str">
        <f>'De la BASE'!A37</f>
        <v>433</v>
      </c>
      <c r="B41" s="30">
        <f>'De la BASE'!B37</f>
        <v>3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0.050038936766</v>
      </c>
      <c r="F41" s="9">
        <f>IF('De la BASE'!F37&gt;0,'De la BASE'!F37,'De la BASE'!F37+0.001)</f>
        <v>4.375627290398</v>
      </c>
      <c r="G41" s="15">
        <v>15950</v>
      </c>
    </row>
    <row r="42" spans="1:7" ht="12.75">
      <c r="A42" s="30" t="str">
        <f>'De la BASE'!A38</f>
        <v>433</v>
      </c>
      <c r="B42" s="30">
        <f>'De la BASE'!B38</f>
        <v>3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0.0879533235</v>
      </c>
      <c r="F42" s="9">
        <f>IF('De la BASE'!F38&gt;0,'De la BASE'!F38,'De la BASE'!F38+0.001)</f>
        <v>7.2832105719</v>
      </c>
      <c r="G42" s="15">
        <v>15980</v>
      </c>
    </row>
    <row r="43" spans="1:7" ht="12.75">
      <c r="A43" s="30" t="str">
        <f>'De la BASE'!A39</f>
        <v>433</v>
      </c>
      <c r="B43" s="30">
        <f>'De la BASE'!B39</f>
        <v>3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0.117235908279</v>
      </c>
      <c r="F43" s="9">
        <f>IF('De la BASE'!F39&gt;0,'De la BASE'!F39,'De la BASE'!F39+0.001)</f>
        <v>9.317706054453</v>
      </c>
      <c r="G43" s="15">
        <v>16011</v>
      </c>
    </row>
    <row r="44" spans="1:7" ht="12.75">
      <c r="A44" s="30" t="str">
        <f>'De la BASE'!A40</f>
        <v>433</v>
      </c>
      <c r="B44" s="30">
        <f>'De la BASE'!B40</f>
        <v>3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0.099584673125</v>
      </c>
      <c r="F44" s="9">
        <f>IF('De la BASE'!F40&gt;0,'De la BASE'!F40,'De la BASE'!F40+0.001)</f>
        <v>7.090429435625</v>
      </c>
      <c r="G44" s="15">
        <v>16041</v>
      </c>
    </row>
    <row r="45" spans="1:7" ht="12.75">
      <c r="A45" s="30" t="str">
        <f>'De la BASE'!A41</f>
        <v>433</v>
      </c>
      <c r="B45" s="30">
        <f>'De la BASE'!B41</f>
        <v>3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0.095298568288</v>
      </c>
      <c r="F45" s="9">
        <f>IF('De la BASE'!F41&gt;0,'De la BASE'!F41,'De la BASE'!F41+0.001)</f>
        <v>7.299871097981</v>
      </c>
      <c r="G45" s="15">
        <v>16072</v>
      </c>
    </row>
    <row r="46" spans="1:7" ht="12.75">
      <c r="A46" s="30" t="str">
        <f>'De la BASE'!A42</f>
        <v>433</v>
      </c>
      <c r="B46" s="30">
        <f>'De la BASE'!B42</f>
        <v>3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0.048125944185</v>
      </c>
      <c r="F46" s="9">
        <f>IF('De la BASE'!F42&gt;0,'De la BASE'!F42,'De la BASE'!F42+0.001)</f>
        <v>4.41039977787</v>
      </c>
      <c r="G46" s="15">
        <v>16103</v>
      </c>
    </row>
    <row r="47" spans="1:7" ht="12.75">
      <c r="A47" s="30" t="str">
        <f>'De la BASE'!A43</f>
        <v>433</v>
      </c>
      <c r="B47" s="30">
        <f>'De la BASE'!B43</f>
        <v>3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0.10415891019</v>
      </c>
      <c r="F47" s="9">
        <f>IF('De la BASE'!F43&gt;0,'De la BASE'!F43,'De la BASE'!F43+0.001)</f>
        <v>8.19383365343</v>
      </c>
      <c r="G47" s="15">
        <v>16132</v>
      </c>
    </row>
    <row r="48" spans="1:7" ht="12.75">
      <c r="A48" s="30" t="str">
        <f>'De la BASE'!A44</f>
        <v>433</v>
      </c>
      <c r="B48" s="30">
        <f>'De la BASE'!B44</f>
        <v>3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0.258600493155</v>
      </c>
      <c r="F48" s="9">
        <f>IF('De la BASE'!F44&gt;0,'De la BASE'!F44,'De la BASE'!F44+0.001)</f>
        <v>16.667978652015</v>
      </c>
      <c r="G48" s="15">
        <v>16163</v>
      </c>
    </row>
    <row r="49" spans="1:7" ht="12.75">
      <c r="A49" s="30" t="str">
        <f>'De la BASE'!A45</f>
        <v>433</v>
      </c>
      <c r="B49" s="30">
        <f>'De la BASE'!B45</f>
        <v>3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0.183378004872</v>
      </c>
      <c r="F49" s="9">
        <f>IF('De la BASE'!F45&gt;0,'De la BASE'!F45,'De la BASE'!F45+0.001)</f>
        <v>12.09216336104</v>
      </c>
      <c r="G49" s="15">
        <v>16193</v>
      </c>
    </row>
    <row r="50" spans="1:7" ht="12.75">
      <c r="A50" s="30" t="str">
        <f>'De la BASE'!A46</f>
        <v>433</v>
      </c>
      <c r="B50" s="30">
        <f>'De la BASE'!B46</f>
        <v>3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0.14836833946</v>
      </c>
      <c r="F50" s="9">
        <f>IF('De la BASE'!F46&gt;0,'De la BASE'!F46,'De la BASE'!F46+0.001)</f>
        <v>8.608896340139</v>
      </c>
      <c r="G50" s="15">
        <v>16224</v>
      </c>
    </row>
    <row r="51" spans="1:7" ht="12.75">
      <c r="A51" s="30" t="str">
        <f>'De la BASE'!A47</f>
        <v>433</v>
      </c>
      <c r="B51" s="30">
        <f>'De la BASE'!B47</f>
        <v>3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0.086982366624</v>
      </c>
      <c r="F51" s="9">
        <f>IF('De la BASE'!F47&gt;0,'De la BASE'!F47,'De la BASE'!F47+0.001)</f>
        <v>6.565668492396001</v>
      </c>
      <c r="G51" s="15">
        <v>16254</v>
      </c>
    </row>
    <row r="52" spans="1:7" ht="12.75">
      <c r="A52" s="30" t="str">
        <f>'De la BASE'!A48</f>
        <v>433</v>
      </c>
      <c r="B52" s="30">
        <f>'De la BASE'!B48</f>
        <v>3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0.059957235772</v>
      </c>
      <c r="F52" s="9">
        <f>IF('De la BASE'!F48&gt;0,'De la BASE'!F48,'De la BASE'!F48+0.001)</f>
        <v>4.6516826078080005</v>
      </c>
      <c r="G52" s="15">
        <v>16285</v>
      </c>
    </row>
    <row r="53" spans="1:7" ht="12.75">
      <c r="A53" s="30" t="str">
        <f>'De la BASE'!A49</f>
        <v>433</v>
      </c>
      <c r="B53" s="30">
        <f>'De la BASE'!B49</f>
        <v>3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0.109152814292</v>
      </c>
      <c r="F53" s="9">
        <f>IF('De la BASE'!F49&gt;0,'De la BASE'!F49,'De la BASE'!F49+0.001)</f>
        <v>9.587254963304</v>
      </c>
      <c r="G53" s="15">
        <v>16316</v>
      </c>
    </row>
    <row r="54" spans="1:7" ht="12.75">
      <c r="A54" s="30" t="str">
        <f>'De la BASE'!A50</f>
        <v>433</v>
      </c>
      <c r="B54" s="30">
        <f>'De la BASE'!B50</f>
        <v>3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0.120794745206</v>
      </c>
      <c r="F54" s="9">
        <f>IF('De la BASE'!F50&gt;0,'De la BASE'!F50,'De la BASE'!F50+0.001)</f>
        <v>10.1709169557</v>
      </c>
      <c r="G54" s="15">
        <v>16346</v>
      </c>
    </row>
    <row r="55" spans="1:7" ht="12.75">
      <c r="A55" s="30" t="str">
        <f>'De la BASE'!A51</f>
        <v>433</v>
      </c>
      <c r="B55" s="30">
        <f>'De la BASE'!B51</f>
        <v>3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0.108309566504</v>
      </c>
      <c r="F55" s="9">
        <f>IF('De la BASE'!F51&gt;0,'De la BASE'!F51,'De la BASE'!F51+0.001)</f>
        <v>10.282188077968</v>
      </c>
      <c r="G55" s="15">
        <v>16377</v>
      </c>
    </row>
    <row r="56" spans="1:7" ht="12.75">
      <c r="A56" s="30" t="str">
        <f>'De la BASE'!A52</f>
        <v>433</v>
      </c>
      <c r="B56" s="30">
        <f>'De la BASE'!B52</f>
        <v>3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0.207832838598</v>
      </c>
      <c r="F56" s="9">
        <f>IF('De la BASE'!F52&gt;0,'De la BASE'!F52,'De la BASE'!F52+0.001)</f>
        <v>15.379627077296998</v>
      </c>
      <c r="G56" s="15">
        <v>16407</v>
      </c>
    </row>
    <row r="57" spans="1:7" ht="12.75">
      <c r="A57" s="30" t="str">
        <f>'De la BASE'!A53</f>
        <v>433</v>
      </c>
      <c r="B57" s="30">
        <f>'De la BASE'!B53</f>
        <v>3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0.045009330288</v>
      </c>
      <c r="F57" s="9">
        <f>IF('De la BASE'!F53&gt;0,'De la BASE'!F53,'De la BASE'!F53+0.001)</f>
        <v>3.125897774064</v>
      </c>
      <c r="G57" s="15">
        <v>16438</v>
      </c>
    </row>
    <row r="58" spans="1:7" ht="12.75">
      <c r="A58" s="30" t="str">
        <f>'De la BASE'!A54</f>
        <v>433</v>
      </c>
      <c r="B58" s="30">
        <f>'De la BASE'!B54</f>
        <v>3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0.158119533522</v>
      </c>
      <c r="F58" s="9">
        <f>IF('De la BASE'!F54&gt;0,'De la BASE'!F54,'De la BASE'!F54+0.001)</f>
        <v>11.366003413205998</v>
      </c>
      <c r="G58" s="15">
        <v>16469</v>
      </c>
    </row>
    <row r="59" spans="1:7" ht="12.75">
      <c r="A59" s="30" t="str">
        <f>'De la BASE'!A55</f>
        <v>433</v>
      </c>
      <c r="B59" s="30">
        <f>'De la BASE'!B55</f>
        <v>3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0.132741772119</v>
      </c>
      <c r="F59" s="9">
        <f>IF('De la BASE'!F55&gt;0,'De la BASE'!F55,'De la BASE'!F55+0.001)</f>
        <v>8.649175531176</v>
      </c>
      <c r="G59" s="15">
        <v>16497</v>
      </c>
    </row>
    <row r="60" spans="1:7" ht="12.75">
      <c r="A60" s="30" t="str">
        <f>'De la BASE'!A56</f>
        <v>433</v>
      </c>
      <c r="B60" s="30">
        <f>'De la BASE'!B56</f>
        <v>3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0.110878881239</v>
      </c>
      <c r="F60" s="9">
        <f>IF('De la BASE'!F56&gt;0,'De la BASE'!F56,'De la BASE'!F56+0.001)</f>
        <v>7.578897278421</v>
      </c>
      <c r="G60" s="15">
        <v>16528</v>
      </c>
    </row>
    <row r="61" spans="1:7" ht="12.75">
      <c r="A61" s="30" t="str">
        <f>'De la BASE'!A57</f>
        <v>433</v>
      </c>
      <c r="B61" s="30">
        <f>'De la BASE'!B57</f>
        <v>3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0.07579448232</v>
      </c>
      <c r="F61" s="9">
        <f>IF('De la BASE'!F57&gt;0,'De la BASE'!F57,'De la BASE'!F57+0.001)</f>
        <v>5.38140712612</v>
      </c>
      <c r="G61" s="15">
        <v>16558</v>
      </c>
    </row>
    <row r="62" spans="1:7" ht="12.75">
      <c r="A62" s="30" t="str">
        <f>'De la BASE'!A58</f>
        <v>433</v>
      </c>
      <c r="B62" s="30">
        <f>'De la BASE'!B58</f>
        <v>3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0.068238537192</v>
      </c>
      <c r="F62" s="9">
        <f>IF('De la BASE'!F58&gt;0,'De la BASE'!F58,'De la BASE'!F58+0.001)</f>
        <v>4.319098214634</v>
      </c>
      <c r="G62" s="15">
        <v>16589</v>
      </c>
    </row>
    <row r="63" spans="1:7" ht="12.75">
      <c r="A63" s="30" t="str">
        <f>'De la BASE'!A59</f>
        <v>433</v>
      </c>
      <c r="B63" s="30">
        <f>'De la BASE'!B59</f>
        <v>3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0.047963587969</v>
      </c>
      <c r="F63" s="9">
        <f>IF('De la BASE'!F59&gt;0,'De la BASE'!F59,'De la BASE'!F59+0.001)</f>
        <v>2.715271895963</v>
      </c>
      <c r="G63" s="15">
        <v>16619</v>
      </c>
    </row>
    <row r="64" spans="1:7" ht="12.75">
      <c r="A64" s="30" t="str">
        <f>'De la BASE'!A60</f>
        <v>433</v>
      </c>
      <c r="B64" s="30">
        <f>'De la BASE'!B60</f>
        <v>3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0.045180108096</v>
      </c>
      <c r="F64" s="9">
        <f>IF('De la BASE'!F60&gt;0,'De la BASE'!F60,'De la BASE'!F60+0.001)</f>
        <v>2.597856449056</v>
      </c>
      <c r="G64" s="15">
        <v>16650</v>
      </c>
    </row>
    <row r="65" spans="1:7" ht="12.75">
      <c r="A65" s="30" t="str">
        <f>'De la BASE'!A61</f>
        <v>433</v>
      </c>
      <c r="B65" s="30">
        <f>'De la BASE'!B61</f>
        <v>3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0.030836638784</v>
      </c>
      <c r="F65" s="9">
        <f>IF('De la BASE'!F61&gt;0,'De la BASE'!F61,'De la BASE'!F61+0.001)</f>
        <v>1.890523131456</v>
      </c>
      <c r="G65" s="15">
        <v>16681</v>
      </c>
    </row>
    <row r="66" spans="1:7" ht="12.75">
      <c r="A66" s="30" t="str">
        <f>'De la BASE'!A62</f>
        <v>433</v>
      </c>
      <c r="B66" s="30">
        <f>'De la BASE'!B62</f>
        <v>3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0.03809445762</v>
      </c>
      <c r="F66" s="9">
        <f>IF('De la BASE'!F62&gt;0,'De la BASE'!F62,'De la BASE'!F62+0.001)</f>
        <v>2.81898986388</v>
      </c>
      <c r="G66" s="15">
        <v>16711</v>
      </c>
    </row>
    <row r="67" spans="1:7" ht="12.75">
      <c r="A67" s="30" t="str">
        <f>'De la BASE'!A63</f>
        <v>433</v>
      </c>
      <c r="B67" s="30">
        <f>'De la BASE'!B63</f>
        <v>3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0.06345981281</v>
      </c>
      <c r="F67" s="9">
        <f>IF('De la BASE'!F63&gt;0,'De la BASE'!F63,'De la BASE'!F63+0.001)</f>
        <v>5.21560380688</v>
      </c>
      <c r="G67" s="15">
        <v>16742</v>
      </c>
    </row>
    <row r="68" spans="1:7" ht="12.75">
      <c r="A68" s="30" t="str">
        <f>'De la BASE'!A64</f>
        <v>433</v>
      </c>
      <c r="B68" s="30">
        <f>'De la BASE'!B64</f>
        <v>3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0.849353520483</v>
      </c>
      <c r="F68" s="9">
        <f>IF('De la BASE'!F64&gt;0,'De la BASE'!F64,'De la BASE'!F64+0.001)</f>
        <v>23.954734028823</v>
      </c>
      <c r="G68" s="15">
        <v>16772</v>
      </c>
    </row>
    <row r="69" spans="1:7" ht="12.75">
      <c r="A69" s="30" t="str">
        <f>'De la BASE'!A65</f>
        <v>433</v>
      </c>
      <c r="B69" s="30">
        <f>'De la BASE'!B65</f>
        <v>3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0.21913357144</v>
      </c>
      <c r="F69" s="9">
        <f>IF('De la BASE'!F65&gt;0,'De la BASE'!F65,'De la BASE'!F65+0.001)</f>
        <v>6.637181264176</v>
      </c>
      <c r="G69" s="15">
        <v>16803</v>
      </c>
    </row>
    <row r="70" spans="1:7" ht="12.75">
      <c r="A70" s="30" t="str">
        <f>'De la BASE'!A66</f>
        <v>433</v>
      </c>
      <c r="B70" s="30">
        <f>'De la BASE'!B66</f>
        <v>3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0.138446589425</v>
      </c>
      <c r="F70" s="9">
        <f>IF('De la BASE'!F66&gt;0,'De la BASE'!F66,'De la BASE'!F66+0.001)</f>
        <v>8.196667320485</v>
      </c>
      <c r="G70" s="15">
        <v>16834</v>
      </c>
    </row>
    <row r="71" spans="1:7" ht="12.75">
      <c r="A71" s="30" t="str">
        <f>'De la BASE'!A67</f>
        <v>433</v>
      </c>
      <c r="B71" s="30">
        <f>'De la BASE'!B67</f>
        <v>3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0.15519931992</v>
      </c>
      <c r="F71" s="9">
        <f>IF('De la BASE'!F67&gt;0,'De la BASE'!F67,'De la BASE'!F67+0.001)</f>
        <v>12.459400375859998</v>
      </c>
      <c r="G71" s="15">
        <v>16862</v>
      </c>
    </row>
    <row r="72" spans="1:7" ht="12.75">
      <c r="A72" s="30" t="str">
        <f>'De la BASE'!A68</f>
        <v>433</v>
      </c>
      <c r="B72" s="30">
        <f>'De la BASE'!B68</f>
        <v>3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0.523215461085</v>
      </c>
      <c r="F72" s="9">
        <f>IF('De la BASE'!F68&gt;0,'De la BASE'!F68,'De la BASE'!F68+0.001)</f>
        <v>23.72317489852</v>
      </c>
      <c r="G72" s="15">
        <v>16893</v>
      </c>
    </row>
    <row r="73" spans="1:7" ht="12.75">
      <c r="A73" s="30" t="str">
        <f>'De la BASE'!A69</f>
        <v>433</v>
      </c>
      <c r="B73" s="30">
        <f>'De la BASE'!B69</f>
        <v>3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1.057410478406</v>
      </c>
      <c r="F73" s="9">
        <f>IF('De la BASE'!F69&gt;0,'De la BASE'!F69,'De la BASE'!F69+0.001)</f>
        <v>29.544968462888</v>
      </c>
      <c r="G73" s="15">
        <v>16923</v>
      </c>
    </row>
    <row r="74" spans="1:7" ht="12.75">
      <c r="A74" s="30" t="str">
        <f>'De la BASE'!A70</f>
        <v>433</v>
      </c>
      <c r="B74" s="30">
        <f>'De la BASE'!B70</f>
        <v>3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0.391688366499</v>
      </c>
      <c r="F74" s="9">
        <f>IF('De la BASE'!F70&gt;0,'De la BASE'!F70,'De la BASE'!F70+0.001)</f>
        <v>13.839656432668</v>
      </c>
      <c r="G74" s="15">
        <v>16954</v>
      </c>
    </row>
    <row r="75" spans="1:7" ht="12.75">
      <c r="A75" s="30" t="str">
        <f>'De la BASE'!A71</f>
        <v>433</v>
      </c>
      <c r="B75" s="30">
        <f>'De la BASE'!B71</f>
        <v>3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0.1544733291</v>
      </c>
      <c r="F75" s="9">
        <f>IF('De la BASE'!F71&gt;0,'De la BASE'!F71,'De la BASE'!F71+0.001)</f>
        <v>11.2705526369</v>
      </c>
      <c r="G75" s="15">
        <v>16984</v>
      </c>
    </row>
    <row r="76" spans="1:7" ht="12.75">
      <c r="A76" s="30" t="str">
        <f>'De la BASE'!A72</f>
        <v>433</v>
      </c>
      <c r="B76" s="30">
        <f>'De la BASE'!B72</f>
        <v>3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0.067514827094</v>
      </c>
      <c r="F76" s="9">
        <f>IF('De la BASE'!F72&gt;0,'De la BASE'!F72,'De la BASE'!F72+0.001)</f>
        <v>8.137690329846</v>
      </c>
      <c r="G76" s="15">
        <v>17015</v>
      </c>
    </row>
    <row r="77" spans="1:7" ht="12.75">
      <c r="A77" s="30" t="str">
        <f>'De la BASE'!A73</f>
        <v>433</v>
      </c>
      <c r="B77" s="30">
        <f>'De la BASE'!B73</f>
        <v>3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0.033543220634</v>
      </c>
      <c r="F77" s="9">
        <f>IF('De la BASE'!F73&gt;0,'De la BASE'!F73,'De la BASE'!F73+0.001)</f>
        <v>5.863354889238</v>
      </c>
      <c r="G77" s="15">
        <v>17046</v>
      </c>
    </row>
    <row r="78" spans="1:7" ht="12.75">
      <c r="A78" s="30" t="str">
        <f>'De la BASE'!A74</f>
        <v>433</v>
      </c>
      <c r="B78" s="30">
        <f>'De la BASE'!B74</f>
        <v>3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0.027176177816</v>
      </c>
      <c r="F78" s="9">
        <f>IF('De la BASE'!F74&gt;0,'De la BASE'!F74,'De la BASE'!F74+0.001)</f>
        <v>6.12913311585</v>
      </c>
      <c r="G78" s="15">
        <v>17076</v>
      </c>
    </row>
    <row r="79" spans="1:7" ht="12.75">
      <c r="A79" s="30" t="str">
        <f>'De la BASE'!A75</f>
        <v>433</v>
      </c>
      <c r="B79" s="30">
        <f>'De la BASE'!B75</f>
        <v>3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0.047655125565</v>
      </c>
      <c r="F79" s="9">
        <f>IF('De la BASE'!F75&gt;0,'De la BASE'!F75,'De la BASE'!F75+0.001)</f>
        <v>9.868278341586</v>
      </c>
      <c r="G79" s="15">
        <v>17107</v>
      </c>
    </row>
    <row r="80" spans="1:7" ht="12.75">
      <c r="A80" s="30" t="str">
        <f>'De la BASE'!A76</f>
        <v>433</v>
      </c>
      <c r="B80" s="30">
        <f>'De la BASE'!B76</f>
        <v>3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0.05286630322</v>
      </c>
      <c r="F80" s="9">
        <f>IF('De la BASE'!F76&gt;0,'De la BASE'!F76,'De la BASE'!F76+0.001)</f>
        <v>5.74983873962</v>
      </c>
      <c r="G80" s="15">
        <v>17137</v>
      </c>
    </row>
    <row r="81" spans="1:7" ht="12.75">
      <c r="A81" s="30" t="str">
        <f>'De la BASE'!A77</f>
        <v>433</v>
      </c>
      <c r="B81" s="30">
        <f>'De la BASE'!B77</f>
        <v>3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0.062067141106</v>
      </c>
      <c r="F81" s="9">
        <f>IF('De la BASE'!F77&gt;0,'De la BASE'!F77,'De la BASE'!F77+0.001)</f>
        <v>4.726298138962</v>
      </c>
      <c r="G81" s="15">
        <v>17168</v>
      </c>
    </row>
    <row r="82" spans="1:7" ht="12.75">
      <c r="A82" s="30" t="str">
        <f>'De la BASE'!A78</f>
        <v>433</v>
      </c>
      <c r="B82" s="30">
        <f>'De la BASE'!B78</f>
        <v>3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1.314136189939</v>
      </c>
      <c r="F82" s="9">
        <f>IF('De la BASE'!F78&gt;0,'De la BASE'!F78,'De la BASE'!F78+0.001)</f>
        <v>15.306046616417</v>
      </c>
      <c r="G82" s="15">
        <v>17199</v>
      </c>
    </row>
    <row r="83" spans="1:7" ht="12.75">
      <c r="A83" s="30" t="str">
        <f>'De la BASE'!A79</f>
        <v>433</v>
      </c>
      <c r="B83" s="30">
        <f>'De la BASE'!B79</f>
        <v>3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1.69388174043</v>
      </c>
      <c r="F83" s="9">
        <f>IF('De la BASE'!F79&gt;0,'De la BASE'!F79,'De la BASE'!F79+0.001)</f>
        <v>30.68310450029</v>
      </c>
      <c r="G83" s="15">
        <v>17227</v>
      </c>
    </row>
    <row r="84" spans="1:7" ht="12.75">
      <c r="A84" s="30" t="str">
        <f>'De la BASE'!A80</f>
        <v>433</v>
      </c>
      <c r="B84" s="30">
        <f>'De la BASE'!B80</f>
        <v>3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0.661314075565</v>
      </c>
      <c r="F84" s="9">
        <f>IF('De la BASE'!F80&gt;0,'De la BASE'!F80,'De la BASE'!F80+0.001)</f>
        <v>17.21940673943</v>
      </c>
      <c r="G84" s="15">
        <v>17258</v>
      </c>
    </row>
    <row r="85" spans="1:7" ht="12.75">
      <c r="A85" s="30" t="str">
        <f>'De la BASE'!A81</f>
        <v>433</v>
      </c>
      <c r="B85" s="30">
        <f>'De la BASE'!B81</f>
        <v>3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0.529992123717</v>
      </c>
      <c r="F85" s="9">
        <f>IF('De la BASE'!F81&gt;0,'De la BASE'!F81,'De la BASE'!F81+0.001)</f>
        <v>16.236032983386</v>
      </c>
      <c r="G85" s="15">
        <v>17288</v>
      </c>
    </row>
    <row r="86" spans="1:7" ht="12.75">
      <c r="A86" s="30" t="str">
        <f>'De la BASE'!A82</f>
        <v>433</v>
      </c>
      <c r="B86" s="30">
        <f>'De la BASE'!B82</f>
        <v>3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0.2351881788</v>
      </c>
      <c r="F86" s="9">
        <f>IF('De la BASE'!F82&gt;0,'De la BASE'!F82,'De la BASE'!F82+0.001)</f>
        <v>9.8420514273</v>
      </c>
      <c r="G86" s="15">
        <v>17319</v>
      </c>
    </row>
    <row r="87" spans="1:7" ht="12.75">
      <c r="A87" s="30" t="str">
        <f>'De la BASE'!A83</f>
        <v>433</v>
      </c>
      <c r="B87" s="30">
        <f>'De la BASE'!B83</f>
        <v>3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0.09520187646</v>
      </c>
      <c r="F87" s="9">
        <f>IF('De la BASE'!F83&gt;0,'De la BASE'!F83,'De la BASE'!F83+0.001)</f>
        <v>7.6614835653</v>
      </c>
      <c r="G87" s="15">
        <v>17349</v>
      </c>
    </row>
    <row r="88" spans="1:7" ht="12.75">
      <c r="A88" s="30" t="str">
        <f>'De la BASE'!A84</f>
        <v>433</v>
      </c>
      <c r="B88" s="30">
        <f>'De la BASE'!B84</f>
        <v>3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0.060428484963</v>
      </c>
      <c r="F88" s="9">
        <f>IF('De la BASE'!F84&gt;0,'De la BASE'!F84,'De la BASE'!F84+0.001)</f>
        <v>6.006002136156</v>
      </c>
      <c r="G88" s="15">
        <v>17380</v>
      </c>
    </row>
    <row r="89" spans="1:7" ht="12.75">
      <c r="A89" s="30" t="str">
        <f>'De la BASE'!A85</f>
        <v>433</v>
      </c>
      <c r="B89" s="30">
        <f>'De la BASE'!B85</f>
        <v>3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0.075619557789</v>
      </c>
      <c r="F89" s="9">
        <f>IF('De la BASE'!F85&gt;0,'De la BASE'!F85,'De la BASE'!F85+0.001)</f>
        <v>7.499682190126</v>
      </c>
      <c r="G89" s="15">
        <v>17411</v>
      </c>
    </row>
    <row r="90" spans="1:7" ht="12.75">
      <c r="A90" s="30" t="str">
        <f>'De la BASE'!A86</f>
        <v>433</v>
      </c>
      <c r="B90" s="30">
        <f>'De la BASE'!B86</f>
        <v>3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0.038539562464</v>
      </c>
      <c r="F90" s="9">
        <f>IF('De la BASE'!F86&gt;0,'De la BASE'!F86,'De la BASE'!F86+0.001)</f>
        <v>4.890853186921</v>
      </c>
      <c r="G90" s="15">
        <v>17441</v>
      </c>
    </row>
    <row r="91" spans="1:7" ht="12.75">
      <c r="A91" s="30" t="str">
        <f>'De la BASE'!A87</f>
        <v>433</v>
      </c>
      <c r="B91" s="30">
        <f>'De la BASE'!B87</f>
        <v>3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0.0426087025</v>
      </c>
      <c r="F91" s="9">
        <f>IF('De la BASE'!F87&gt;0,'De la BASE'!F87,'De la BASE'!F87+0.001)</f>
        <v>6.531304363219999</v>
      </c>
      <c r="G91" s="15">
        <v>17472</v>
      </c>
    </row>
    <row r="92" spans="1:7" ht="12.75">
      <c r="A92" s="30" t="str">
        <f>'De la BASE'!A88</f>
        <v>433</v>
      </c>
      <c r="B92" s="30">
        <f>'De la BASE'!B88</f>
        <v>3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0.112578814198</v>
      </c>
      <c r="F92" s="9">
        <f>IF('De la BASE'!F88&gt;0,'De la BASE'!F88,'De la BASE'!F88+0.001)</f>
        <v>9.618147822254</v>
      </c>
      <c r="G92" s="15">
        <v>17502</v>
      </c>
    </row>
    <row r="93" spans="1:7" ht="12.75">
      <c r="A93" s="30" t="str">
        <f>'De la BASE'!A89</f>
        <v>433</v>
      </c>
      <c r="B93" s="30">
        <f>'De la BASE'!B89</f>
        <v>3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0.785414261244</v>
      </c>
      <c r="F93" s="9">
        <f>IF('De la BASE'!F89&gt;0,'De la BASE'!F89,'De la BASE'!F89+0.001)</f>
        <v>14.336392380546002</v>
      </c>
      <c r="G93" s="15">
        <v>17533</v>
      </c>
    </row>
    <row r="94" spans="1:7" ht="12.75">
      <c r="A94" s="30" t="str">
        <f>'De la BASE'!A90</f>
        <v>433</v>
      </c>
      <c r="B94" s="30">
        <f>'De la BASE'!B90</f>
        <v>3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0.311216684121</v>
      </c>
      <c r="F94" s="9">
        <f>IF('De la BASE'!F90&gt;0,'De la BASE'!F90,'De la BASE'!F90+0.001)</f>
        <v>6.678403603207</v>
      </c>
      <c r="G94" s="15">
        <v>17564</v>
      </c>
    </row>
    <row r="95" spans="1:7" ht="12.75">
      <c r="A95" s="30" t="str">
        <f>'De la BASE'!A91</f>
        <v>433</v>
      </c>
      <c r="B95" s="30">
        <f>'De la BASE'!B91</f>
        <v>3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0.204459714564</v>
      </c>
      <c r="F95" s="9">
        <f>IF('De la BASE'!F91&gt;0,'De la BASE'!F91,'De la BASE'!F91+0.001)</f>
        <v>7.066967377596001</v>
      </c>
      <c r="G95" s="15">
        <v>17593</v>
      </c>
    </row>
    <row r="96" spans="1:7" ht="12.75">
      <c r="A96" s="30" t="str">
        <f>'De la BASE'!A92</f>
        <v>433</v>
      </c>
      <c r="B96" s="30">
        <f>'De la BASE'!B92</f>
        <v>3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0.164861828325</v>
      </c>
      <c r="F96" s="9">
        <f>IF('De la BASE'!F92&gt;0,'De la BASE'!F92,'De la BASE'!F92+0.001)</f>
        <v>6.674061322404</v>
      </c>
      <c r="G96" s="15">
        <v>17624</v>
      </c>
    </row>
    <row r="97" spans="1:7" ht="12.75">
      <c r="A97" s="30" t="str">
        <f>'De la BASE'!A93</f>
        <v>433</v>
      </c>
      <c r="B97" s="30">
        <f>'De la BASE'!B93</f>
        <v>3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0.224724684044</v>
      </c>
      <c r="F97" s="9">
        <f>IF('De la BASE'!F93&gt;0,'De la BASE'!F93,'De la BASE'!F93+0.001)</f>
        <v>6.6157800079</v>
      </c>
      <c r="G97" s="15">
        <v>17654</v>
      </c>
    </row>
    <row r="98" spans="1:7" ht="12.75">
      <c r="A98" s="30" t="str">
        <f>'De la BASE'!A94</f>
        <v>433</v>
      </c>
      <c r="B98" s="30">
        <f>'De la BASE'!B94</f>
        <v>3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0.09568511933</v>
      </c>
      <c r="F98" s="9">
        <f>IF('De la BASE'!F94&gt;0,'De la BASE'!F94,'De la BASE'!F94+0.001)</f>
        <v>4.171651389898999</v>
      </c>
      <c r="G98" s="15">
        <v>17685</v>
      </c>
    </row>
    <row r="99" spans="1:7" ht="12.75">
      <c r="A99" s="30" t="str">
        <f>'De la BASE'!A95</f>
        <v>433</v>
      </c>
      <c r="B99" s="30">
        <f>'De la BASE'!B95</f>
        <v>3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0.046849598692</v>
      </c>
      <c r="F99" s="9">
        <f>IF('De la BASE'!F95&gt;0,'De la BASE'!F95,'De la BASE'!F95+0.001)</f>
        <v>3.73365257746</v>
      </c>
      <c r="G99" s="15">
        <v>17715</v>
      </c>
    </row>
    <row r="100" spans="1:7" ht="12.75">
      <c r="A100" s="30" t="str">
        <f>'De la BASE'!A96</f>
        <v>433</v>
      </c>
      <c r="B100" s="30">
        <f>'De la BASE'!B96</f>
        <v>3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0.024079655109</v>
      </c>
      <c r="F100" s="9">
        <f>IF('De la BASE'!F96&gt;0,'De la BASE'!F96,'De la BASE'!F96+0.001)</f>
        <v>2.3447563947</v>
      </c>
      <c r="G100" s="15">
        <v>17746</v>
      </c>
    </row>
    <row r="101" spans="1:7" ht="12.75">
      <c r="A101" s="30" t="str">
        <f>'De la BASE'!A97</f>
        <v>433</v>
      </c>
      <c r="B101" s="30">
        <f>'De la BASE'!B97</f>
        <v>3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0.014109380262</v>
      </c>
      <c r="F101" s="9">
        <f>IF('De la BASE'!F97&gt;0,'De la BASE'!F97,'De la BASE'!F97+0.001)</f>
        <v>1.5877204337700002</v>
      </c>
      <c r="G101" s="15">
        <v>17777</v>
      </c>
    </row>
    <row r="102" spans="1:7" ht="12.75">
      <c r="A102" s="30" t="str">
        <f>'De la BASE'!A98</f>
        <v>433</v>
      </c>
      <c r="B102" s="30">
        <f>'De la BASE'!B98</f>
        <v>3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0.022915432975</v>
      </c>
      <c r="F102" s="9">
        <f>IF('De la BASE'!F98&gt;0,'De la BASE'!F98,'De la BASE'!F98+0.001)</f>
        <v>2.617270027422</v>
      </c>
      <c r="G102" s="15">
        <v>17807</v>
      </c>
    </row>
    <row r="103" spans="1:7" ht="12.75">
      <c r="A103" s="30" t="str">
        <f>'De la BASE'!A99</f>
        <v>433</v>
      </c>
      <c r="B103" s="30">
        <f>'De la BASE'!B99</f>
        <v>3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0.013547047656</v>
      </c>
      <c r="F103" s="9">
        <f>IF('De la BASE'!F99&gt;0,'De la BASE'!F99,'De la BASE'!F99+0.001)</f>
        <v>1.512753566232</v>
      </c>
      <c r="G103" s="15">
        <v>17838</v>
      </c>
    </row>
    <row r="104" spans="1:7" ht="12.75">
      <c r="A104" s="30" t="str">
        <f>'De la BASE'!A100</f>
        <v>433</v>
      </c>
      <c r="B104" s="30">
        <f>'De la BASE'!B100</f>
        <v>3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0.059412229272</v>
      </c>
      <c r="F104" s="9">
        <f>IF('De la BASE'!F100&gt;0,'De la BASE'!F100,'De la BASE'!F100+0.001)</f>
        <v>5.28344386416</v>
      </c>
      <c r="G104" s="15">
        <v>17868</v>
      </c>
    </row>
    <row r="105" spans="1:7" ht="12.75">
      <c r="A105" s="30" t="str">
        <f>'De la BASE'!A101</f>
        <v>433</v>
      </c>
      <c r="B105" s="30">
        <f>'De la BASE'!B101</f>
        <v>3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0.021433912129</v>
      </c>
      <c r="F105" s="9">
        <f>IF('De la BASE'!F101&gt;0,'De la BASE'!F101,'De la BASE'!F101+0.001)</f>
        <v>1.599505669549</v>
      </c>
      <c r="G105" s="15">
        <v>17899</v>
      </c>
    </row>
    <row r="106" spans="1:7" ht="12.75">
      <c r="A106" s="30" t="str">
        <f>'De la BASE'!A102</f>
        <v>433</v>
      </c>
      <c r="B106" s="30">
        <f>'De la BASE'!B102</f>
        <v>3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0.018141868866</v>
      </c>
      <c r="F106" s="9">
        <f>IF('De la BASE'!F102&gt;0,'De la BASE'!F102,'De la BASE'!F102+0.001)</f>
        <v>1.26993088296</v>
      </c>
      <c r="G106" s="15">
        <v>17930</v>
      </c>
    </row>
    <row r="107" spans="1:7" ht="12.75">
      <c r="A107" s="30" t="str">
        <f>'De la BASE'!A103</f>
        <v>433</v>
      </c>
      <c r="B107" s="30">
        <f>'De la BASE'!B103</f>
        <v>3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0.02837124752</v>
      </c>
      <c r="F107" s="9">
        <f>IF('De la BASE'!F103&gt;0,'De la BASE'!F103,'De la BASE'!F103+0.001)</f>
        <v>1.719838098</v>
      </c>
      <c r="G107" s="15">
        <v>17958</v>
      </c>
    </row>
    <row r="108" spans="1:7" ht="12.75">
      <c r="A108" s="30" t="str">
        <f>'De la BASE'!A104</f>
        <v>433</v>
      </c>
      <c r="B108" s="30">
        <f>'De la BASE'!B104</f>
        <v>3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0.02700408035</v>
      </c>
      <c r="F108" s="9">
        <f>IF('De la BASE'!F104&gt;0,'De la BASE'!F104,'De la BASE'!F104+0.001)</f>
        <v>1.773741526124</v>
      </c>
      <c r="G108" s="15">
        <v>17989</v>
      </c>
    </row>
    <row r="109" spans="1:7" ht="12.75">
      <c r="A109" s="30" t="str">
        <f>'De la BASE'!A105</f>
        <v>433</v>
      </c>
      <c r="B109" s="30">
        <f>'De la BASE'!B105</f>
        <v>3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0.039698461651</v>
      </c>
      <c r="F109" s="9">
        <f>IF('De la BASE'!F105&gt;0,'De la BASE'!F105,'De la BASE'!F105+0.001)</f>
        <v>1.873271352243</v>
      </c>
      <c r="G109" s="15">
        <v>18019</v>
      </c>
    </row>
    <row r="110" spans="1:7" ht="12.75">
      <c r="A110" s="30" t="str">
        <f>'De la BASE'!A106</f>
        <v>433</v>
      </c>
      <c r="B110" s="30">
        <f>'De la BASE'!B106</f>
        <v>3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0.031663139648</v>
      </c>
      <c r="F110" s="9">
        <f>IF('De la BASE'!F106&gt;0,'De la BASE'!F106,'De la BASE'!F106+0.001)</f>
        <v>1.305495679904</v>
      </c>
      <c r="G110" s="15">
        <v>18050</v>
      </c>
    </row>
    <row r="111" spans="1:7" ht="12.75">
      <c r="A111" s="30" t="str">
        <f>'De la BASE'!A107</f>
        <v>433</v>
      </c>
      <c r="B111" s="30">
        <f>'De la BASE'!B107</f>
        <v>3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0.020842568904</v>
      </c>
      <c r="F111" s="9">
        <f>IF('De la BASE'!F107&gt;0,'De la BASE'!F107,'De la BASE'!F107+0.001)</f>
        <v>0.9849794567100001</v>
      </c>
      <c r="G111" s="15">
        <v>18080</v>
      </c>
    </row>
    <row r="112" spans="1:7" ht="12.75">
      <c r="A112" s="30" t="str">
        <f>'De la BASE'!A108</f>
        <v>433</v>
      </c>
      <c r="B112" s="30">
        <f>'De la BASE'!B108</f>
        <v>3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0.013060924322</v>
      </c>
      <c r="F112" s="9">
        <f>IF('De la BASE'!F108&gt;0,'De la BASE'!F108,'De la BASE'!F108+0.001)</f>
        <v>0.730275946643</v>
      </c>
      <c r="G112" s="15">
        <v>18111</v>
      </c>
    </row>
    <row r="113" spans="1:7" ht="12.75">
      <c r="A113" s="30" t="str">
        <f>'De la BASE'!A109</f>
        <v>433</v>
      </c>
      <c r="B113" s="30">
        <f>'De la BASE'!B109</f>
        <v>3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0.091356589152</v>
      </c>
      <c r="F113" s="9">
        <f>IF('De la BASE'!F109&gt;0,'De la BASE'!F109,'De la BASE'!F109+0.001)</f>
        <v>2.706438694752</v>
      </c>
      <c r="G113" s="15">
        <v>18142</v>
      </c>
    </row>
    <row r="114" spans="1:7" ht="12.75">
      <c r="A114" s="30" t="str">
        <f>'De la BASE'!A110</f>
        <v>433</v>
      </c>
      <c r="B114" s="30">
        <f>'De la BASE'!B110</f>
        <v>3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0.048107027085</v>
      </c>
      <c r="F114" s="9">
        <f>IF('De la BASE'!F110&gt;0,'De la BASE'!F110,'De la BASE'!F110+0.001)</f>
        <v>1.500226652184</v>
      </c>
      <c r="G114" s="15">
        <v>18172</v>
      </c>
    </row>
    <row r="115" spans="1:7" ht="12.75">
      <c r="A115" s="30" t="str">
        <f>'De la BASE'!A111</f>
        <v>433</v>
      </c>
      <c r="B115" s="30">
        <f>'De la BASE'!B111</f>
        <v>3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0.121860037156</v>
      </c>
      <c r="F115" s="9">
        <f>IF('De la BASE'!F111&gt;0,'De la BASE'!F111,'De la BASE'!F111+0.001)</f>
        <v>5.483701133625</v>
      </c>
      <c r="G115" s="15">
        <v>18203</v>
      </c>
    </row>
    <row r="116" spans="1:7" ht="12.75">
      <c r="A116" s="30" t="str">
        <f>'De la BASE'!A112</f>
        <v>433</v>
      </c>
      <c r="B116" s="30">
        <f>'De la BASE'!B112</f>
        <v>3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0.059204159217</v>
      </c>
      <c r="F116" s="9">
        <f>IF('De la BASE'!F112&gt;0,'De la BASE'!F112,'De la BASE'!F112+0.001)</f>
        <v>2.4493609796229996</v>
      </c>
      <c r="G116" s="15">
        <v>18233</v>
      </c>
    </row>
    <row r="117" spans="1:7" ht="12.75">
      <c r="A117" s="30" t="str">
        <f>'De la BASE'!A113</f>
        <v>433</v>
      </c>
      <c r="B117" s="30">
        <f>'De la BASE'!B113</f>
        <v>3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0.022783762653</v>
      </c>
      <c r="F117" s="9">
        <f>IF('De la BASE'!F113&gt;0,'De la BASE'!F113,'De la BASE'!F113+0.001)</f>
        <v>1.1980462091010002</v>
      </c>
      <c r="G117" s="15">
        <v>18264</v>
      </c>
    </row>
    <row r="118" spans="1:7" ht="12.75">
      <c r="A118" s="30" t="str">
        <f>'De la BASE'!A114</f>
        <v>433</v>
      </c>
      <c r="B118" s="30">
        <f>'De la BASE'!B114</f>
        <v>3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0.07076793105</v>
      </c>
      <c r="F118" s="9">
        <f>IF('De la BASE'!F114&gt;0,'De la BASE'!F114,'De la BASE'!F114+0.001)</f>
        <v>2.816563613952</v>
      </c>
      <c r="G118" s="15">
        <v>18295</v>
      </c>
    </row>
    <row r="119" spans="1:7" ht="12.75">
      <c r="A119" s="30" t="str">
        <f>'De la BASE'!A115</f>
        <v>433</v>
      </c>
      <c r="B119" s="30">
        <f>'De la BASE'!B115</f>
        <v>3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0.04682618304</v>
      </c>
      <c r="F119" s="9">
        <f>IF('De la BASE'!F115&gt;0,'De la BASE'!F115,'De la BASE'!F115+0.001)</f>
        <v>1.856992746516</v>
      </c>
      <c r="G119" s="15">
        <v>18323</v>
      </c>
    </row>
    <row r="120" spans="1:7" ht="12.75">
      <c r="A120" s="30" t="str">
        <f>'De la BASE'!A116</f>
        <v>433</v>
      </c>
      <c r="B120" s="30">
        <f>'De la BASE'!B116</f>
        <v>3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0.037495665732</v>
      </c>
      <c r="F120" s="9">
        <f>IF('De la BASE'!F116&gt;0,'De la BASE'!F116,'De la BASE'!F116+0.001)</f>
        <v>1.909154091705</v>
      </c>
      <c r="G120" s="15">
        <v>18354</v>
      </c>
    </row>
    <row r="121" spans="1:7" ht="12.75">
      <c r="A121" s="30" t="str">
        <f>'De la BASE'!A117</f>
        <v>433</v>
      </c>
      <c r="B121" s="30">
        <f>'De la BASE'!B117</f>
        <v>3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0.104412771494</v>
      </c>
      <c r="F121" s="9">
        <f>IF('De la BASE'!F117&gt;0,'De la BASE'!F117,'De la BASE'!F117+0.001)</f>
        <v>2.893499258178</v>
      </c>
      <c r="G121" s="15">
        <v>18384</v>
      </c>
    </row>
    <row r="122" spans="1:7" ht="12.75">
      <c r="A122" s="30" t="str">
        <f>'De la BASE'!A118</f>
        <v>433</v>
      </c>
      <c r="B122" s="30">
        <f>'De la BASE'!B118</f>
        <v>3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0.056620153734</v>
      </c>
      <c r="F122" s="9">
        <f>IF('De la BASE'!F118&gt;0,'De la BASE'!F118,'De la BASE'!F118+0.001)</f>
        <v>1.5322830589640002</v>
      </c>
      <c r="G122" s="15">
        <v>18415</v>
      </c>
    </row>
    <row r="123" spans="1:7" ht="12.75">
      <c r="A123" s="30" t="str">
        <f>'De la BASE'!A119</f>
        <v>433</v>
      </c>
      <c r="B123" s="30">
        <f>'De la BASE'!B119</f>
        <v>3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0.028960237236</v>
      </c>
      <c r="F123" s="9">
        <f>IF('De la BASE'!F119&gt;0,'De la BASE'!F119,'De la BASE'!F119+0.001)</f>
        <v>1.199294522328</v>
      </c>
      <c r="G123" s="15">
        <v>18445</v>
      </c>
    </row>
    <row r="124" spans="1:7" ht="12.75">
      <c r="A124" s="30" t="str">
        <f>'De la BASE'!A120</f>
        <v>433</v>
      </c>
      <c r="B124" s="30">
        <f>'De la BASE'!B120</f>
        <v>3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0.015559249203</v>
      </c>
      <c r="F124" s="9">
        <f>IF('De la BASE'!F120&gt;0,'De la BASE'!F120,'De la BASE'!F120+0.001)</f>
        <v>0.875763342612</v>
      </c>
      <c r="G124" s="15">
        <v>18476</v>
      </c>
    </row>
    <row r="125" spans="1:7" ht="12.75">
      <c r="A125" s="30" t="str">
        <f>'De la BASE'!A121</f>
        <v>433</v>
      </c>
      <c r="B125" s="30">
        <f>'De la BASE'!B121</f>
        <v>3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0.010510817708</v>
      </c>
      <c r="F125" s="9">
        <f>IF('De la BASE'!F121&gt;0,'De la BASE'!F121,'De la BASE'!F121+0.001)</f>
        <v>0.741012583795</v>
      </c>
      <c r="G125" s="15">
        <v>18507</v>
      </c>
    </row>
    <row r="126" spans="1:7" ht="12.75">
      <c r="A126" s="30" t="str">
        <f>'De la BASE'!A122</f>
        <v>433</v>
      </c>
      <c r="B126" s="30">
        <f>'De la BASE'!B122</f>
        <v>3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0.01124902714</v>
      </c>
      <c r="F126" s="9">
        <f>IF('De la BASE'!F122&gt;0,'De la BASE'!F122,'De la BASE'!F122+0.001)</f>
        <v>0.7864944188999999</v>
      </c>
      <c r="G126" s="15">
        <v>18537</v>
      </c>
    </row>
    <row r="127" spans="1:7" ht="12.75">
      <c r="A127" s="30" t="str">
        <f>'De la BASE'!A123</f>
        <v>433</v>
      </c>
      <c r="B127" s="30">
        <f>'De la BASE'!B123</f>
        <v>3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0.056355008066</v>
      </c>
      <c r="F127" s="9">
        <f>IF('De la BASE'!F123&gt;0,'De la BASE'!F123,'De la BASE'!F123+0.001)</f>
        <v>3.0844978935539995</v>
      </c>
      <c r="G127" s="15">
        <v>18568</v>
      </c>
    </row>
    <row r="128" spans="1:7" ht="12.75">
      <c r="A128" s="30" t="str">
        <f>'De la BASE'!A124</f>
        <v>433</v>
      </c>
      <c r="B128" s="30">
        <f>'De la BASE'!B124</f>
        <v>3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0.033884162808</v>
      </c>
      <c r="F128" s="9">
        <f>IF('De la BASE'!F124&gt;0,'De la BASE'!F124,'De la BASE'!F124+0.001)</f>
        <v>1.236258654204</v>
      </c>
      <c r="G128" s="15">
        <v>18598</v>
      </c>
    </row>
    <row r="129" spans="1:7" ht="12.75">
      <c r="A129" s="30" t="str">
        <f>'De la BASE'!A125</f>
        <v>433</v>
      </c>
      <c r="B129" s="30">
        <f>'De la BASE'!B125</f>
        <v>3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0.212621195521</v>
      </c>
      <c r="F129" s="9">
        <f>IF('De la BASE'!F125&gt;0,'De la BASE'!F125,'De la BASE'!F125+0.001)</f>
        <v>4.139571461904</v>
      </c>
      <c r="G129" s="15">
        <v>18629</v>
      </c>
    </row>
    <row r="130" spans="1:7" ht="12.75">
      <c r="A130" s="30" t="str">
        <f>'De la BASE'!A126</f>
        <v>433</v>
      </c>
      <c r="B130" s="30">
        <f>'De la BASE'!B126</f>
        <v>3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0.359800328225</v>
      </c>
      <c r="F130" s="9">
        <f>IF('De la BASE'!F126&gt;0,'De la BASE'!F126,'De la BASE'!F126+0.001)</f>
        <v>5.165039401925</v>
      </c>
      <c r="G130" s="15">
        <v>18660</v>
      </c>
    </row>
    <row r="131" spans="1:7" ht="12.75">
      <c r="A131" s="30" t="str">
        <f>'De la BASE'!A127</f>
        <v>433</v>
      </c>
      <c r="B131" s="30">
        <f>'De la BASE'!B127</f>
        <v>3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0.50324994725</v>
      </c>
      <c r="F131" s="9">
        <f>IF('De la BASE'!F127&gt;0,'De la BASE'!F127,'De la BASE'!F127+0.001)</f>
        <v>9.555722729874999</v>
      </c>
      <c r="G131" s="15">
        <v>18688</v>
      </c>
    </row>
    <row r="132" spans="1:7" ht="12.75">
      <c r="A132" s="30" t="str">
        <f>'De la BASE'!A128</f>
        <v>433</v>
      </c>
      <c r="B132" s="30">
        <f>'De la BASE'!B128</f>
        <v>3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0.240400641126</v>
      </c>
      <c r="F132" s="9">
        <f>IF('De la BASE'!F128&gt;0,'De la BASE'!F128,'De la BASE'!F128+0.001)</f>
        <v>6.358947228753</v>
      </c>
      <c r="G132" s="15">
        <v>18719</v>
      </c>
    </row>
    <row r="133" spans="1:7" ht="12.75">
      <c r="A133" s="30" t="str">
        <f>'De la BASE'!A129</f>
        <v>433</v>
      </c>
      <c r="B133" s="30">
        <f>'De la BASE'!B129</f>
        <v>3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0.19166822425</v>
      </c>
      <c r="F133" s="9">
        <f>IF('De la BASE'!F129&gt;0,'De la BASE'!F129,'De la BASE'!F129+0.001)</f>
        <v>7.07698112146</v>
      </c>
      <c r="G133" s="15">
        <v>18749</v>
      </c>
    </row>
    <row r="134" spans="1:7" ht="12.75">
      <c r="A134" s="30" t="str">
        <f>'De la BASE'!A130</f>
        <v>433</v>
      </c>
      <c r="B134" s="30">
        <f>'De la BASE'!B130</f>
        <v>3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0.147988682352</v>
      </c>
      <c r="F134" s="9">
        <f>IF('De la BASE'!F130&gt;0,'De la BASE'!F130,'De la BASE'!F130+0.001)</f>
        <v>5.253597598031999</v>
      </c>
      <c r="G134" s="15">
        <v>18780</v>
      </c>
    </row>
    <row r="135" spans="1:7" ht="12.75">
      <c r="A135" s="30" t="str">
        <f>'De la BASE'!A131</f>
        <v>433</v>
      </c>
      <c r="B135" s="30">
        <f>'De la BASE'!B131</f>
        <v>3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0.079097140967</v>
      </c>
      <c r="F135" s="9">
        <f>IF('De la BASE'!F131&gt;0,'De la BASE'!F131,'De la BASE'!F131+0.001)</f>
        <v>3.6527633141869997</v>
      </c>
      <c r="G135" s="15">
        <v>18810</v>
      </c>
    </row>
    <row r="136" spans="1:7" ht="12.75">
      <c r="A136" s="30" t="str">
        <f>'De la BASE'!A132</f>
        <v>433</v>
      </c>
      <c r="B136" s="30">
        <f>'De la BASE'!B132</f>
        <v>3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0.032545009746</v>
      </c>
      <c r="F136" s="9">
        <f>IF('De la BASE'!F132&gt;0,'De la BASE'!F132,'De la BASE'!F132+0.001)</f>
        <v>2.6804435423309996</v>
      </c>
      <c r="G136" s="15">
        <v>18841</v>
      </c>
    </row>
    <row r="137" spans="1:7" ht="12.75">
      <c r="A137" s="30" t="str">
        <f>'De la BASE'!A133</f>
        <v>433</v>
      </c>
      <c r="B137" s="30">
        <f>'De la BASE'!B133</f>
        <v>3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0.01772411564</v>
      </c>
      <c r="F137" s="9">
        <f>IF('De la BASE'!F133&gt;0,'De la BASE'!F133,'De la BASE'!F133+0.001)</f>
        <v>1.939985198148</v>
      </c>
      <c r="G137" s="15">
        <v>18872</v>
      </c>
    </row>
    <row r="138" spans="1:7" ht="12.75">
      <c r="A138" s="30" t="str">
        <f>'De la BASE'!A134</f>
        <v>433</v>
      </c>
      <c r="B138" s="30">
        <f>'De la BASE'!B134</f>
        <v>3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0.019118806123</v>
      </c>
      <c r="F138" s="9">
        <f>IF('De la BASE'!F134&gt;0,'De la BASE'!F134,'De la BASE'!F134+0.001)</f>
        <v>2.177531154069</v>
      </c>
      <c r="G138" s="15">
        <v>18902</v>
      </c>
    </row>
    <row r="139" spans="1:7" ht="12.75">
      <c r="A139" s="30" t="str">
        <f>'De la BASE'!A135</f>
        <v>433</v>
      </c>
      <c r="B139" s="30">
        <f>'De la BASE'!B135</f>
        <v>3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0.073232816518</v>
      </c>
      <c r="F139" s="9">
        <f>IF('De la BASE'!F135&gt;0,'De la BASE'!F135,'De la BASE'!F135+0.001)</f>
        <v>15.584504176048</v>
      </c>
      <c r="G139" s="15">
        <v>18933</v>
      </c>
    </row>
    <row r="140" spans="1:7" ht="12.75">
      <c r="A140" s="30" t="str">
        <f>'De la BASE'!A136</f>
        <v>433</v>
      </c>
      <c r="B140" s="30">
        <f>'De la BASE'!B136</f>
        <v>3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0.05935396737</v>
      </c>
      <c r="F140" s="9">
        <f>IF('De la BASE'!F136&gt;0,'De la BASE'!F136,'De la BASE'!F136+0.001)</f>
        <v>6.258546908295</v>
      </c>
      <c r="G140" s="15">
        <v>18963</v>
      </c>
    </row>
    <row r="141" spans="1:7" ht="12.75">
      <c r="A141" s="30" t="str">
        <f>'De la BASE'!A137</f>
        <v>433</v>
      </c>
      <c r="B141" s="30">
        <f>'De la BASE'!B137</f>
        <v>3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0.021137604075</v>
      </c>
      <c r="F141" s="9">
        <f>IF('De la BASE'!F137&gt;0,'De la BASE'!F137,'De la BASE'!F137+0.001)</f>
        <v>2.000321702925</v>
      </c>
      <c r="G141" s="15">
        <v>18994</v>
      </c>
    </row>
    <row r="142" spans="1:7" ht="12.75">
      <c r="A142" s="30" t="str">
        <f>'De la BASE'!A138</f>
        <v>433</v>
      </c>
      <c r="B142" s="30">
        <f>'De la BASE'!B138</f>
        <v>3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0.025855882608</v>
      </c>
      <c r="F142" s="9">
        <f>IF('De la BASE'!F138&gt;0,'De la BASE'!F138,'De la BASE'!F138+0.001)</f>
        <v>2.205256682592</v>
      </c>
      <c r="G142" s="15">
        <v>19025</v>
      </c>
    </row>
    <row r="143" spans="1:7" ht="12.75">
      <c r="A143" s="30" t="str">
        <f>'De la BASE'!A139</f>
        <v>433</v>
      </c>
      <c r="B143" s="30">
        <f>'De la BASE'!B139</f>
        <v>3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0.15908827204</v>
      </c>
      <c r="F143" s="9">
        <f>IF('De la BASE'!F139&gt;0,'De la BASE'!F139,'De la BASE'!F139+0.001)</f>
        <v>5.981390972006</v>
      </c>
      <c r="G143" s="15">
        <v>19054</v>
      </c>
    </row>
    <row r="144" spans="1:7" ht="12.75">
      <c r="A144" s="30" t="str">
        <f>'De la BASE'!A140</f>
        <v>433</v>
      </c>
      <c r="B144" s="30">
        <f>'De la BASE'!B140</f>
        <v>3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0.142967770998</v>
      </c>
      <c r="F144" s="9">
        <f>IF('De la BASE'!F140&gt;0,'De la BASE'!F140,'De la BASE'!F140+0.001)</f>
        <v>4.155001010638</v>
      </c>
      <c r="G144" s="15">
        <v>19085</v>
      </c>
    </row>
    <row r="145" spans="1:7" ht="12.75">
      <c r="A145" s="30" t="str">
        <f>'De la BASE'!A141</f>
        <v>433</v>
      </c>
      <c r="B145" s="30">
        <f>'De la BASE'!B141</f>
        <v>3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0.118101885492</v>
      </c>
      <c r="F145" s="9">
        <f>IF('De la BASE'!F141&gt;0,'De la BASE'!F141,'De la BASE'!F141+0.001)</f>
        <v>4.080946020081</v>
      </c>
      <c r="G145" s="15">
        <v>19115</v>
      </c>
    </row>
    <row r="146" spans="1:7" ht="12.75">
      <c r="A146" s="30" t="str">
        <f>'De la BASE'!A142</f>
        <v>433</v>
      </c>
      <c r="B146" s="30">
        <f>'De la BASE'!B142</f>
        <v>3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0.055324753344</v>
      </c>
      <c r="F146" s="9">
        <f>IF('De la BASE'!F142&gt;0,'De la BASE'!F142,'De la BASE'!F142+0.001)</f>
        <v>2.776117076145</v>
      </c>
      <c r="G146" s="15">
        <v>19146</v>
      </c>
    </row>
    <row r="147" spans="1:7" ht="12.75">
      <c r="A147" s="30" t="str">
        <f>'De la BASE'!A143</f>
        <v>433</v>
      </c>
      <c r="B147" s="30">
        <f>'De la BASE'!B143</f>
        <v>3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0.104189101713</v>
      </c>
      <c r="F147" s="9">
        <f>IF('De la BASE'!F143&gt;0,'De la BASE'!F143,'De la BASE'!F143+0.001)</f>
        <v>3.4382400736860004</v>
      </c>
      <c r="G147" s="15">
        <v>19176</v>
      </c>
    </row>
    <row r="148" spans="1:7" ht="12.75">
      <c r="A148" s="30" t="str">
        <f>'De la BASE'!A144</f>
        <v>433</v>
      </c>
      <c r="B148" s="30">
        <f>'De la BASE'!B144</f>
        <v>3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0.05338188841</v>
      </c>
      <c r="F148" s="9">
        <f>IF('De la BASE'!F144&gt;0,'De la BASE'!F144,'De la BASE'!F144+0.001)</f>
        <v>1.896983387855</v>
      </c>
      <c r="G148" s="15">
        <v>19207</v>
      </c>
    </row>
    <row r="149" spans="1:7" ht="12.75">
      <c r="A149" s="30" t="str">
        <f>'De la BASE'!A145</f>
        <v>433</v>
      </c>
      <c r="B149" s="30">
        <f>'De la BASE'!B145</f>
        <v>3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0.029959705957</v>
      </c>
      <c r="F149" s="9">
        <f>IF('De la BASE'!F145&gt;0,'De la BASE'!F145,'De la BASE'!F145+0.001)</f>
        <v>1.909931414209</v>
      </c>
      <c r="G149" s="15">
        <v>19238</v>
      </c>
    </row>
    <row r="150" spans="1:7" ht="12.75">
      <c r="A150" s="30" t="str">
        <f>'De la BASE'!A146</f>
        <v>433</v>
      </c>
      <c r="B150" s="30">
        <f>'De la BASE'!B146</f>
        <v>3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0.029788203448</v>
      </c>
      <c r="F150" s="9">
        <f>IF('De la BASE'!F146&gt;0,'De la BASE'!F146,'De la BASE'!F146+0.001)</f>
        <v>2.802927778536</v>
      </c>
      <c r="G150" s="15">
        <v>19268</v>
      </c>
    </row>
    <row r="151" spans="1:7" ht="12.75">
      <c r="A151" s="30" t="str">
        <f>'De la BASE'!A147</f>
        <v>433</v>
      </c>
      <c r="B151" s="30">
        <f>'De la BASE'!B147</f>
        <v>3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0.076161189648</v>
      </c>
      <c r="F151" s="9">
        <f>IF('De la BASE'!F147&gt;0,'De la BASE'!F147,'De la BASE'!F147+0.001)</f>
        <v>5.445525777664</v>
      </c>
      <c r="G151" s="15">
        <v>19299</v>
      </c>
    </row>
    <row r="152" spans="1:7" ht="12.75">
      <c r="A152" s="30" t="str">
        <f>'De la BASE'!A148</f>
        <v>433</v>
      </c>
      <c r="B152" s="30">
        <f>'De la BASE'!B148</f>
        <v>3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0.107962167391</v>
      </c>
      <c r="F152" s="9">
        <f>IF('De la BASE'!F148&gt;0,'De la BASE'!F148,'De la BASE'!F148+0.001)</f>
        <v>4.630105059537001</v>
      </c>
      <c r="G152" s="15">
        <v>19329</v>
      </c>
    </row>
    <row r="153" spans="1:7" ht="12.75">
      <c r="A153" s="30" t="str">
        <f>'De la BASE'!A149</f>
        <v>433</v>
      </c>
      <c r="B153" s="30">
        <f>'De la BASE'!B149</f>
        <v>3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0.04699428349</v>
      </c>
      <c r="F153" s="9">
        <f>IF('De la BASE'!F149&gt;0,'De la BASE'!F149,'De la BASE'!F149+0.001)</f>
        <v>2.024192947315</v>
      </c>
      <c r="G153" s="15">
        <v>19360</v>
      </c>
    </row>
    <row r="154" spans="1:7" ht="12.75">
      <c r="A154" s="30" t="str">
        <f>'De la BASE'!A150</f>
        <v>433</v>
      </c>
      <c r="B154" s="30">
        <f>'De la BASE'!B150</f>
        <v>3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0.034312202145</v>
      </c>
      <c r="F154" s="9">
        <f>IF('De la BASE'!F150&gt;0,'De la BASE'!F150,'De la BASE'!F150+0.001)</f>
        <v>2.0739819126910004</v>
      </c>
      <c r="G154" s="15">
        <v>19391</v>
      </c>
    </row>
    <row r="155" spans="1:7" ht="12.75">
      <c r="A155" s="30" t="str">
        <f>'De la BASE'!A151</f>
        <v>433</v>
      </c>
      <c r="B155" s="30">
        <f>'De la BASE'!B151</f>
        <v>3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0.035875043788</v>
      </c>
      <c r="F155" s="9">
        <f>IF('De la BASE'!F151&gt;0,'De la BASE'!F151,'De la BASE'!F151+0.001)</f>
        <v>2.690628682096</v>
      </c>
      <c r="G155" s="15">
        <v>19419</v>
      </c>
    </row>
    <row r="156" spans="1:7" ht="12.75">
      <c r="A156" s="30" t="str">
        <f>'De la BASE'!A152</f>
        <v>433</v>
      </c>
      <c r="B156" s="30">
        <f>'De la BASE'!B152</f>
        <v>3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0.1126522957</v>
      </c>
      <c r="F156" s="9">
        <f>IF('De la BASE'!F152&gt;0,'De la BASE'!F152,'De la BASE'!F152+0.001)</f>
        <v>5.739338725820001</v>
      </c>
      <c r="G156" s="15">
        <v>19450</v>
      </c>
    </row>
    <row r="157" spans="1:7" ht="12.75">
      <c r="A157" s="30" t="str">
        <f>'De la BASE'!A153</f>
        <v>433</v>
      </c>
      <c r="B157" s="30">
        <f>'De la BASE'!B153</f>
        <v>3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0.046818139088</v>
      </c>
      <c r="F157" s="9">
        <f>IF('De la BASE'!F153&gt;0,'De la BASE'!F153,'De la BASE'!F153+0.001)</f>
        <v>2.280712154469</v>
      </c>
      <c r="G157" s="15">
        <v>19480</v>
      </c>
    </row>
    <row r="158" spans="1:7" ht="12.75">
      <c r="A158" s="30" t="str">
        <f>'De la BASE'!A154</f>
        <v>433</v>
      </c>
      <c r="B158" s="30">
        <f>'De la BASE'!B154</f>
        <v>3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0.05835827934</v>
      </c>
      <c r="F158" s="9">
        <f>IF('De la BASE'!F154&gt;0,'De la BASE'!F154,'De la BASE'!F154+0.001)</f>
        <v>1.9302160199</v>
      </c>
      <c r="G158" s="15">
        <v>19511</v>
      </c>
    </row>
    <row r="159" spans="1:7" ht="12.75">
      <c r="A159" s="30" t="str">
        <f>'De la BASE'!A155</f>
        <v>433</v>
      </c>
      <c r="B159" s="30">
        <f>'De la BASE'!B155</f>
        <v>3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0.041256772685</v>
      </c>
      <c r="F159" s="9">
        <f>IF('De la BASE'!F155&gt;0,'De la BASE'!F155,'De la BASE'!F155+0.001)</f>
        <v>1.245290733623</v>
      </c>
      <c r="G159" s="15">
        <v>19541</v>
      </c>
    </row>
    <row r="160" spans="1:7" ht="12.75">
      <c r="A160" s="30" t="str">
        <f>'De la BASE'!A156</f>
        <v>433</v>
      </c>
      <c r="B160" s="30">
        <f>'De la BASE'!B156</f>
        <v>3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0.019576617632</v>
      </c>
      <c r="F160" s="9">
        <f>IF('De la BASE'!F156&gt;0,'De la BASE'!F156,'De la BASE'!F156+0.001)</f>
        <v>0.989598048264</v>
      </c>
      <c r="G160" s="15">
        <v>19572</v>
      </c>
    </row>
    <row r="161" spans="1:7" ht="12.75">
      <c r="A161" s="30" t="str">
        <f>'De la BASE'!A157</f>
        <v>433</v>
      </c>
      <c r="B161" s="30">
        <f>'De la BASE'!B157</f>
        <v>3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0.01041457536</v>
      </c>
      <c r="F161" s="9">
        <f>IF('De la BASE'!F157&gt;0,'De la BASE'!F157,'De la BASE'!F157+0.001)</f>
        <v>0.769258294164</v>
      </c>
      <c r="G161" s="15">
        <v>19603</v>
      </c>
    </row>
    <row r="162" spans="1:7" ht="12.75">
      <c r="A162" s="30" t="str">
        <f>'De la BASE'!A158</f>
        <v>433</v>
      </c>
      <c r="B162" s="30">
        <f>'De la BASE'!B158</f>
        <v>3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0.10077844818</v>
      </c>
      <c r="F162" s="9">
        <f>IF('De la BASE'!F158&gt;0,'De la BASE'!F158,'De la BASE'!F158+0.001)</f>
        <v>4.43022090618</v>
      </c>
      <c r="G162" s="15">
        <v>19633</v>
      </c>
    </row>
    <row r="163" spans="1:7" ht="12.75">
      <c r="A163" s="30" t="str">
        <f>'De la BASE'!A159</f>
        <v>433</v>
      </c>
      <c r="B163" s="30">
        <f>'De la BASE'!B159</f>
        <v>3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0.032798765808</v>
      </c>
      <c r="F163" s="9">
        <f>IF('De la BASE'!F159&gt;0,'De la BASE'!F159,'De la BASE'!F159+0.001)</f>
        <v>1.14510478833</v>
      </c>
      <c r="G163" s="15">
        <v>19664</v>
      </c>
    </row>
    <row r="164" spans="1:7" ht="12.75">
      <c r="A164" s="30" t="str">
        <f>'De la BASE'!A160</f>
        <v>433</v>
      </c>
      <c r="B164" s="30">
        <f>'De la BASE'!B160</f>
        <v>3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0.053019235647</v>
      </c>
      <c r="F164" s="9">
        <f>IF('De la BASE'!F160&gt;0,'De la BASE'!F160,'De la BASE'!F160+0.001)</f>
        <v>3.1767355941720004</v>
      </c>
      <c r="G164" s="15">
        <v>19694</v>
      </c>
    </row>
    <row r="165" spans="1:7" ht="12.75">
      <c r="A165" s="30" t="str">
        <f>'De la BASE'!A161</f>
        <v>433</v>
      </c>
      <c r="B165" s="30">
        <f>'De la BASE'!B161</f>
        <v>3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0.020953772422</v>
      </c>
      <c r="F165" s="9">
        <f>IF('De la BASE'!F161&gt;0,'De la BASE'!F161,'De la BASE'!F161+0.001)</f>
        <v>1.305419797275</v>
      </c>
      <c r="G165" s="15">
        <v>19725</v>
      </c>
    </row>
    <row r="166" spans="1:7" ht="12.75">
      <c r="A166" s="30" t="str">
        <f>'De la BASE'!A162</f>
        <v>433</v>
      </c>
      <c r="B166" s="30">
        <f>'De la BASE'!B162</f>
        <v>3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0.058315459167</v>
      </c>
      <c r="F166" s="9">
        <f>IF('De la BASE'!F162&gt;0,'De la BASE'!F162,'De la BASE'!F162+0.001)</f>
        <v>2.449249142942</v>
      </c>
      <c r="G166" s="15">
        <v>19756</v>
      </c>
    </row>
    <row r="167" spans="1:7" ht="12.75">
      <c r="A167" s="30" t="str">
        <f>'De la BASE'!A163</f>
        <v>433</v>
      </c>
      <c r="B167" s="30">
        <f>'De la BASE'!B163</f>
        <v>3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0.223791565312</v>
      </c>
      <c r="F167" s="9">
        <f>IF('De la BASE'!F163&gt;0,'De la BASE'!F163,'De la BASE'!F163+0.001)</f>
        <v>5.168776075968</v>
      </c>
      <c r="G167" s="15">
        <v>19784</v>
      </c>
    </row>
    <row r="168" spans="1:7" ht="12.75">
      <c r="A168" s="30" t="str">
        <f>'De la BASE'!A164</f>
        <v>433</v>
      </c>
      <c r="B168" s="30">
        <f>'De la BASE'!B164</f>
        <v>3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0.110157852645</v>
      </c>
      <c r="F168" s="9">
        <f>IF('De la BASE'!F164&gt;0,'De la BASE'!F164,'De la BASE'!F164+0.001)</f>
        <v>2.92071328086</v>
      </c>
      <c r="G168" s="15">
        <v>19815</v>
      </c>
    </row>
    <row r="169" spans="1:7" ht="12.75">
      <c r="A169" s="30" t="str">
        <f>'De la BASE'!A165</f>
        <v>433</v>
      </c>
      <c r="B169" s="30">
        <f>'De la BASE'!B165</f>
        <v>3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0.186671489982</v>
      </c>
      <c r="F169" s="9">
        <f>IF('De la BASE'!F165&gt;0,'De la BASE'!F165,'De la BASE'!F165+0.001)</f>
        <v>4.498064980788</v>
      </c>
      <c r="G169" s="15">
        <v>19845</v>
      </c>
    </row>
    <row r="170" spans="1:7" ht="12.75">
      <c r="A170" s="30" t="str">
        <f>'De la BASE'!A166</f>
        <v>433</v>
      </c>
      <c r="B170" s="30">
        <f>'De la BASE'!B166</f>
        <v>3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0.14233424816</v>
      </c>
      <c r="F170" s="9">
        <f>IF('De la BASE'!F166&gt;0,'De la BASE'!F166,'De la BASE'!F166+0.001)</f>
        <v>3.143052473632</v>
      </c>
      <c r="G170" s="15">
        <v>19876</v>
      </c>
    </row>
    <row r="171" spans="1:7" ht="12.75">
      <c r="A171" s="30" t="str">
        <f>'De la BASE'!A167</f>
        <v>433</v>
      </c>
      <c r="B171" s="30">
        <f>'De la BASE'!B167</f>
        <v>3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0.070907033755</v>
      </c>
      <c r="F171" s="9">
        <f>IF('De la BASE'!F167&gt;0,'De la BASE'!F167,'De la BASE'!F167+0.001)</f>
        <v>1.940489316844</v>
      </c>
      <c r="G171" s="15">
        <v>19906</v>
      </c>
    </row>
    <row r="172" spans="1:7" ht="12.75">
      <c r="A172" s="30" t="str">
        <f>'De la BASE'!A168</f>
        <v>433</v>
      </c>
      <c r="B172" s="30">
        <f>'De la BASE'!B168</f>
        <v>3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0.031740564978</v>
      </c>
      <c r="F172" s="9">
        <f>IF('De la BASE'!F168&gt;0,'De la BASE'!F168,'De la BASE'!F168+0.001)</f>
        <v>1.5681554039760002</v>
      </c>
      <c r="G172" s="15">
        <v>19937</v>
      </c>
    </row>
    <row r="173" spans="1:7" ht="12.75">
      <c r="A173" s="30" t="str">
        <f>'De la BASE'!A169</f>
        <v>433</v>
      </c>
      <c r="B173" s="30">
        <f>'De la BASE'!B169</f>
        <v>3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0.01708386216</v>
      </c>
      <c r="F173" s="9">
        <f>IF('De la BASE'!F169&gt;0,'De la BASE'!F169,'De la BASE'!F169+0.001)</f>
        <v>1.23943431024</v>
      </c>
      <c r="G173" s="15">
        <v>19968</v>
      </c>
    </row>
    <row r="174" spans="1:7" ht="12.75">
      <c r="A174" s="30" t="str">
        <f>'De la BASE'!A170</f>
        <v>433</v>
      </c>
      <c r="B174" s="30">
        <f>'De la BASE'!B170</f>
        <v>3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0.020489234392</v>
      </c>
      <c r="F174" s="9">
        <f>IF('De la BASE'!F170&gt;0,'De la BASE'!F170,'De la BASE'!F170+0.001)</f>
        <v>1.6609941246139999</v>
      </c>
      <c r="G174" s="15">
        <v>19998</v>
      </c>
    </row>
    <row r="175" spans="1:7" ht="12.75">
      <c r="A175" s="30" t="str">
        <f>'De la BASE'!A171</f>
        <v>433</v>
      </c>
      <c r="B175" s="30">
        <f>'De la BASE'!B171</f>
        <v>3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0.20714542024</v>
      </c>
      <c r="F175" s="9">
        <f>IF('De la BASE'!F171&gt;0,'De la BASE'!F171,'De la BASE'!F171+0.001)</f>
        <v>7.9075514008</v>
      </c>
      <c r="G175" s="15">
        <v>20029</v>
      </c>
    </row>
    <row r="176" spans="1:7" ht="12.75">
      <c r="A176" s="30" t="str">
        <f>'De la BASE'!A172</f>
        <v>433</v>
      </c>
      <c r="B176" s="30">
        <f>'De la BASE'!B172</f>
        <v>3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0.066903074436</v>
      </c>
      <c r="F176" s="9">
        <f>IF('De la BASE'!F172&gt;0,'De la BASE'!F172,'De la BASE'!F172+0.001)</f>
        <v>1.9387024122729999</v>
      </c>
      <c r="G176" s="15">
        <v>20059</v>
      </c>
    </row>
    <row r="177" spans="1:7" ht="12.75">
      <c r="A177" s="30" t="str">
        <f>'De la BASE'!A173</f>
        <v>433</v>
      </c>
      <c r="B177" s="30">
        <f>'De la BASE'!B173</f>
        <v>3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0.664648063443</v>
      </c>
      <c r="F177" s="9">
        <f>IF('De la BASE'!F173&gt;0,'De la BASE'!F173,'De la BASE'!F173+0.001)</f>
        <v>11.514412239642</v>
      </c>
      <c r="G177" s="15">
        <v>20090</v>
      </c>
    </row>
    <row r="178" spans="1:7" ht="12.75">
      <c r="A178" s="30" t="str">
        <f>'De la BASE'!A174</f>
        <v>433</v>
      </c>
      <c r="B178" s="30">
        <f>'De la BASE'!B174</f>
        <v>3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0.506342989864</v>
      </c>
      <c r="F178" s="9">
        <f>IF('De la BASE'!F174&gt;0,'De la BASE'!F174,'De la BASE'!F174+0.001)</f>
        <v>8.961434528400002</v>
      </c>
      <c r="G178" s="15">
        <v>20121</v>
      </c>
    </row>
    <row r="179" spans="1:7" ht="12.75">
      <c r="A179" s="30" t="str">
        <f>'De la BASE'!A175</f>
        <v>433</v>
      </c>
      <c r="B179" s="30">
        <f>'De la BASE'!B175</f>
        <v>3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0.240432162696</v>
      </c>
      <c r="F179" s="9">
        <f>IF('De la BASE'!F175&gt;0,'De la BASE'!F175,'De la BASE'!F175+0.001)</f>
        <v>5.3595610620939995</v>
      </c>
      <c r="G179" s="15">
        <v>20149</v>
      </c>
    </row>
    <row r="180" spans="1:7" ht="12.75">
      <c r="A180" s="30" t="str">
        <f>'De la BASE'!A176</f>
        <v>433</v>
      </c>
      <c r="B180" s="30">
        <f>'De la BASE'!B176</f>
        <v>3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0.219119550428</v>
      </c>
      <c r="F180" s="9">
        <f>IF('De la BASE'!F176&gt;0,'De la BASE'!F176,'De la BASE'!F176+0.001)</f>
        <v>6.926611820968</v>
      </c>
      <c r="G180" s="15">
        <v>20180</v>
      </c>
    </row>
    <row r="181" spans="1:7" ht="12.75">
      <c r="A181" s="30" t="str">
        <f>'De la BASE'!A177</f>
        <v>433</v>
      </c>
      <c r="B181" s="30">
        <f>'De la BASE'!B177</f>
        <v>3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0.129121506696</v>
      </c>
      <c r="F181" s="9">
        <f>IF('De la BASE'!F177&gt;0,'De la BASE'!F177,'De la BASE'!F177+0.001)</f>
        <v>4.818225434568</v>
      </c>
      <c r="G181" s="15">
        <v>20210</v>
      </c>
    </row>
    <row r="182" spans="1:7" ht="12.75">
      <c r="A182" s="30" t="str">
        <f>'De la BASE'!A178</f>
        <v>433</v>
      </c>
      <c r="B182" s="30">
        <f>'De la BASE'!B178</f>
        <v>3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0.1360282676</v>
      </c>
      <c r="F182" s="9">
        <f>IF('De la BASE'!F178&gt;0,'De la BASE'!F178,'De la BASE'!F178+0.001)</f>
        <v>5.395787548044</v>
      </c>
      <c r="G182" s="15">
        <v>20241</v>
      </c>
    </row>
    <row r="183" spans="1:7" ht="12.75">
      <c r="A183" s="30" t="str">
        <f>'De la BASE'!A179</f>
        <v>433</v>
      </c>
      <c r="B183" s="30">
        <f>'De la BASE'!B179</f>
        <v>3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0.062218812864</v>
      </c>
      <c r="F183" s="9">
        <f>IF('De la BASE'!F179&gt;0,'De la BASE'!F179,'De la BASE'!F179+0.001)</f>
        <v>3.155382673248</v>
      </c>
      <c r="G183" s="15">
        <v>20271</v>
      </c>
    </row>
    <row r="184" spans="1:7" ht="12.75">
      <c r="A184" s="30" t="str">
        <f>'De la BASE'!A180</f>
        <v>433</v>
      </c>
      <c r="B184" s="30">
        <f>'De la BASE'!B180</f>
        <v>3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0.030169631954</v>
      </c>
      <c r="F184" s="9">
        <f>IF('De la BASE'!F180&gt;0,'De la BASE'!F180,'De la BASE'!F180+0.001)</f>
        <v>2.3773667700090004</v>
      </c>
      <c r="G184" s="15">
        <v>20302</v>
      </c>
    </row>
    <row r="185" spans="1:7" ht="12.75">
      <c r="A185" s="30" t="str">
        <f>'De la BASE'!A181</f>
        <v>433</v>
      </c>
      <c r="B185" s="30">
        <f>'De la BASE'!B181</f>
        <v>3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0.0190460292</v>
      </c>
      <c r="F185" s="9">
        <f>IF('De la BASE'!F181&gt;0,'De la BASE'!F181,'De la BASE'!F181+0.001)</f>
        <v>1.8907512465600003</v>
      </c>
      <c r="G185" s="15">
        <v>20333</v>
      </c>
    </row>
    <row r="186" spans="1:7" ht="12.75">
      <c r="A186" s="30" t="str">
        <f>'De la BASE'!A182</f>
        <v>433</v>
      </c>
      <c r="B186" s="30">
        <f>'De la BASE'!B182</f>
        <v>3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0.038799995829</v>
      </c>
      <c r="F186" s="9">
        <f>IF('De la BASE'!F182&gt;0,'De la BASE'!F182,'De la BASE'!F182+0.001)</f>
        <v>3.659545457235</v>
      </c>
      <c r="G186" s="15">
        <v>20363</v>
      </c>
    </row>
    <row r="187" spans="1:7" ht="12.75">
      <c r="A187" s="30" t="str">
        <f>'De la BASE'!A183</f>
        <v>433</v>
      </c>
      <c r="B187" s="30">
        <f>'De la BASE'!B183</f>
        <v>3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0.042454413616</v>
      </c>
      <c r="F187" s="9">
        <f>IF('De la BASE'!F183&gt;0,'De la BASE'!F183,'De la BASE'!F183+0.001)</f>
        <v>3.6033178078479997</v>
      </c>
      <c r="G187" s="15">
        <v>20394</v>
      </c>
    </row>
    <row r="188" spans="1:7" ht="12.75">
      <c r="A188" s="30" t="str">
        <f>'De la BASE'!A184</f>
        <v>433</v>
      </c>
      <c r="B188" s="30">
        <f>'De la BASE'!B184</f>
        <v>3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0.42708388554</v>
      </c>
      <c r="F188" s="9">
        <f>IF('De la BASE'!F184&gt;0,'De la BASE'!F184,'De la BASE'!F184+0.001)</f>
        <v>12.51120081501</v>
      </c>
      <c r="G188" s="15">
        <v>20424</v>
      </c>
    </row>
    <row r="189" spans="1:7" ht="12.75">
      <c r="A189" s="30" t="str">
        <f>'De la BASE'!A185</f>
        <v>433</v>
      </c>
      <c r="B189" s="30">
        <f>'De la BASE'!B185</f>
        <v>3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0.36575285334</v>
      </c>
      <c r="F189" s="9">
        <f>IF('De la BASE'!F185&gt;0,'De la BASE'!F185,'De la BASE'!F185+0.001)</f>
        <v>7.556043577428</v>
      </c>
      <c r="G189" s="15">
        <v>20455</v>
      </c>
    </row>
    <row r="190" spans="1:7" ht="12.75">
      <c r="A190" s="30" t="str">
        <f>'De la BASE'!A186</f>
        <v>433</v>
      </c>
      <c r="B190" s="30">
        <f>'De la BASE'!B186</f>
        <v>3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0.14128289112</v>
      </c>
      <c r="F190" s="9">
        <f>IF('De la BASE'!F186&gt;0,'De la BASE'!F186,'De la BASE'!F186+0.001)</f>
        <v>3.798155134445</v>
      </c>
      <c r="G190" s="15">
        <v>20486</v>
      </c>
    </row>
    <row r="191" spans="1:7" ht="12.75">
      <c r="A191" s="30" t="str">
        <f>'De la BASE'!A187</f>
        <v>433</v>
      </c>
      <c r="B191" s="30">
        <f>'De la BASE'!B187</f>
        <v>3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0.823271565474</v>
      </c>
      <c r="F191" s="9">
        <f>IF('De la BASE'!F187&gt;0,'De la BASE'!F187,'De la BASE'!F187+0.001)</f>
        <v>19.924943277483</v>
      </c>
      <c r="G191" s="15">
        <v>20515</v>
      </c>
    </row>
    <row r="192" spans="1:7" ht="12.75">
      <c r="A192" s="30" t="str">
        <f>'De la BASE'!A188</f>
        <v>433</v>
      </c>
      <c r="B192" s="30">
        <f>'De la BASE'!B188</f>
        <v>3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0.587057211392</v>
      </c>
      <c r="F192" s="9">
        <f>IF('De la BASE'!F188&gt;0,'De la BASE'!F188,'De la BASE'!F188+0.001)</f>
        <v>12.543524402720001</v>
      </c>
      <c r="G192" s="15">
        <v>20546</v>
      </c>
    </row>
    <row r="193" spans="1:7" ht="12.75">
      <c r="A193" s="30" t="str">
        <f>'De la BASE'!A189</f>
        <v>433</v>
      </c>
      <c r="B193" s="30">
        <f>'De la BASE'!B189</f>
        <v>3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0.393327194936</v>
      </c>
      <c r="F193" s="9">
        <f>IF('De la BASE'!F189&gt;0,'De la BASE'!F189,'De la BASE'!F189+0.001)</f>
        <v>11.031854787616002</v>
      </c>
      <c r="G193" s="15">
        <v>20576</v>
      </c>
    </row>
    <row r="194" spans="1:7" ht="12.75">
      <c r="A194" s="30" t="str">
        <f>'De la BASE'!A190</f>
        <v>433</v>
      </c>
      <c r="B194" s="30">
        <f>'De la BASE'!B190</f>
        <v>3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0.191093579019</v>
      </c>
      <c r="F194" s="9">
        <f>IF('De la BASE'!F190&gt;0,'De la BASE'!F190,'De la BASE'!F190+0.001)</f>
        <v>6.782822770098</v>
      </c>
      <c r="G194" s="15">
        <v>20607</v>
      </c>
    </row>
    <row r="195" spans="1:7" ht="12.75">
      <c r="A195" s="30" t="str">
        <f>'De la BASE'!A191</f>
        <v>433</v>
      </c>
      <c r="B195" s="30">
        <f>'De la BASE'!B191</f>
        <v>3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0.086353794838</v>
      </c>
      <c r="F195" s="9">
        <f>IF('De la BASE'!F191&gt;0,'De la BASE'!F191,'De la BASE'!F191+0.001)</f>
        <v>5.931011605977999</v>
      </c>
      <c r="G195" s="15">
        <v>20637</v>
      </c>
    </row>
    <row r="196" spans="1:7" ht="12.75">
      <c r="A196" s="30" t="str">
        <f>'De la BASE'!A192</f>
        <v>433</v>
      </c>
      <c r="B196" s="30">
        <f>'De la BASE'!B192</f>
        <v>3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0.033588736344</v>
      </c>
      <c r="F196" s="9">
        <f>IF('De la BASE'!F192&gt;0,'De la BASE'!F192,'De la BASE'!F192+0.001)</f>
        <v>3.964217310808</v>
      </c>
      <c r="G196" s="15">
        <v>20668</v>
      </c>
    </row>
    <row r="197" spans="1:7" ht="12.75">
      <c r="A197" s="30" t="str">
        <f>'De la BASE'!A193</f>
        <v>433</v>
      </c>
      <c r="B197" s="30">
        <f>'De la BASE'!B193</f>
        <v>3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0.032124261531</v>
      </c>
      <c r="F197" s="9">
        <f>IF('De la BASE'!F193&gt;0,'De la BASE'!F193,'De la BASE'!F193+0.001)</f>
        <v>3.4509484846380003</v>
      </c>
      <c r="G197" s="15">
        <v>20699</v>
      </c>
    </row>
    <row r="198" spans="1:7" ht="12.75">
      <c r="A198" s="30" t="str">
        <f>'De la BASE'!A194</f>
        <v>433</v>
      </c>
      <c r="B198" s="30">
        <f>'De la BASE'!B194</f>
        <v>3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0.025126344498</v>
      </c>
      <c r="F198" s="9">
        <f>IF('De la BASE'!F194&gt;0,'De la BASE'!F194,'De la BASE'!F194+0.001)</f>
        <v>2.7363396696419997</v>
      </c>
      <c r="G198" s="15">
        <v>20729</v>
      </c>
    </row>
    <row r="199" spans="1:7" ht="12.75">
      <c r="A199" s="30" t="str">
        <f>'De la BASE'!A195</f>
        <v>433</v>
      </c>
      <c r="B199" s="30">
        <f>'De la BASE'!B195</f>
        <v>3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0.018306539688</v>
      </c>
      <c r="F199" s="9">
        <f>IF('De la BASE'!F195&gt;0,'De la BASE'!F195,'De la BASE'!F195+0.001)</f>
        <v>2.535937606586</v>
      </c>
      <c r="G199" s="15">
        <v>20760</v>
      </c>
    </row>
    <row r="200" spans="1:7" ht="12.75">
      <c r="A200" s="30" t="str">
        <f>'De la BASE'!A196</f>
        <v>433</v>
      </c>
      <c r="B200" s="30">
        <f>'De la BASE'!B196</f>
        <v>3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0.013901018252</v>
      </c>
      <c r="F200" s="9">
        <f>IF('De la BASE'!F196&gt;0,'De la BASE'!F196,'De la BASE'!F196+0.001)</f>
        <v>1.9452157759870001</v>
      </c>
      <c r="G200" s="15">
        <v>20790</v>
      </c>
    </row>
    <row r="201" spans="1:7" ht="12.75">
      <c r="A201" s="30" t="str">
        <f>'De la BASE'!A197</f>
        <v>433</v>
      </c>
      <c r="B201" s="30">
        <f>'De la BASE'!B197</f>
        <v>3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0.012712401405</v>
      </c>
      <c r="F201" s="9">
        <f>IF('De la BASE'!F197&gt;0,'De la BASE'!F197,'De la BASE'!F197+0.001)</f>
        <v>2.114072299449</v>
      </c>
      <c r="G201" s="15">
        <v>20821</v>
      </c>
    </row>
    <row r="202" spans="1:7" ht="12.75">
      <c r="A202" s="30" t="str">
        <f>'De la BASE'!A198</f>
        <v>433</v>
      </c>
      <c r="B202" s="30">
        <f>'De la BASE'!B198</f>
        <v>3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0.112244235992</v>
      </c>
      <c r="F202" s="9">
        <f>IF('De la BASE'!F198&gt;0,'De la BASE'!F198,'De la BASE'!F198+0.001)</f>
        <v>9.197791230487999</v>
      </c>
      <c r="G202" s="15">
        <v>20852</v>
      </c>
    </row>
    <row r="203" spans="1:7" ht="12.75">
      <c r="A203" s="30" t="str">
        <f>'De la BASE'!A199</f>
        <v>433</v>
      </c>
      <c r="B203" s="30">
        <f>'De la BASE'!B199</f>
        <v>3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0.090676560695</v>
      </c>
      <c r="F203" s="9">
        <f>IF('De la BASE'!F199&gt;0,'De la BASE'!F199,'De la BASE'!F199+0.001)</f>
        <v>5.786028201496</v>
      </c>
      <c r="G203" s="15">
        <v>20880</v>
      </c>
    </row>
    <row r="204" spans="1:7" ht="12.75">
      <c r="A204" s="30" t="str">
        <f>'De la BASE'!A200</f>
        <v>433</v>
      </c>
      <c r="B204" s="30">
        <f>'De la BASE'!B200</f>
        <v>3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0.069527427168</v>
      </c>
      <c r="F204" s="9">
        <f>IF('De la BASE'!F200&gt;0,'De la BASE'!F200,'De la BASE'!F200+0.001)</f>
        <v>4.293319219080001</v>
      </c>
      <c r="G204" s="15">
        <v>20911</v>
      </c>
    </row>
    <row r="205" spans="1:7" ht="12.75">
      <c r="A205" s="30" t="str">
        <f>'De la BASE'!A201</f>
        <v>433</v>
      </c>
      <c r="B205" s="30">
        <f>'De la BASE'!B201</f>
        <v>3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0.148057638106</v>
      </c>
      <c r="F205" s="9">
        <f>IF('De la BASE'!F201&gt;0,'De la BASE'!F201,'De la BASE'!F201+0.001)</f>
        <v>5.41890979154</v>
      </c>
      <c r="G205" s="15">
        <v>20941</v>
      </c>
    </row>
    <row r="206" spans="1:7" ht="12.75">
      <c r="A206" s="30" t="str">
        <f>'De la BASE'!A202</f>
        <v>433</v>
      </c>
      <c r="B206" s="30">
        <f>'De la BASE'!B202</f>
        <v>3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0.130536131622</v>
      </c>
      <c r="F206" s="9">
        <f>IF('De la BASE'!F202&gt;0,'De la BASE'!F202,'De la BASE'!F202+0.001)</f>
        <v>4.362082170888</v>
      </c>
      <c r="G206" s="15">
        <v>20972</v>
      </c>
    </row>
    <row r="207" spans="1:7" ht="12.75">
      <c r="A207" s="30" t="str">
        <f>'De la BASE'!A203</f>
        <v>433</v>
      </c>
      <c r="B207" s="30">
        <f>'De la BASE'!B203</f>
        <v>3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0.073952433328</v>
      </c>
      <c r="F207" s="9">
        <f>IF('De la BASE'!F203&gt;0,'De la BASE'!F203,'De la BASE'!F203+0.001)</f>
        <v>3.0628635675680003</v>
      </c>
      <c r="G207" s="15">
        <v>21002</v>
      </c>
    </row>
    <row r="208" spans="1:7" ht="12.75">
      <c r="A208" s="30" t="str">
        <f>'De la BASE'!A204</f>
        <v>433</v>
      </c>
      <c r="B208" s="30">
        <f>'De la BASE'!B204</f>
        <v>3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0.042955218831</v>
      </c>
      <c r="F208" s="9">
        <f>IF('De la BASE'!F204&gt;0,'De la BASE'!F204,'De la BASE'!F204+0.001)</f>
        <v>2.219925635004</v>
      </c>
      <c r="G208" s="15">
        <v>21033</v>
      </c>
    </row>
    <row r="209" spans="1:7" ht="12.75">
      <c r="A209" s="30" t="str">
        <f>'De la BASE'!A205</f>
        <v>433</v>
      </c>
      <c r="B209" s="30">
        <f>'De la BASE'!B205</f>
        <v>3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0.02964189201</v>
      </c>
      <c r="F209" s="9">
        <f>IF('De la BASE'!F205&gt;0,'De la BASE'!F205,'De la BASE'!F205+0.001)</f>
        <v>1.82791644936</v>
      </c>
      <c r="G209" s="15">
        <v>21064</v>
      </c>
    </row>
    <row r="210" spans="1:7" ht="12.75">
      <c r="A210" s="30" t="str">
        <f>'De la BASE'!A206</f>
        <v>433</v>
      </c>
      <c r="B210" s="30">
        <f>'De la BASE'!B206</f>
        <v>3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0.042632418518</v>
      </c>
      <c r="F210" s="9">
        <f>IF('De la BASE'!F206&gt;0,'De la BASE'!F206,'De la BASE'!F206+0.001)</f>
        <v>2.670795612392</v>
      </c>
      <c r="G210" s="15">
        <v>21094</v>
      </c>
    </row>
    <row r="211" spans="1:7" ht="12.75">
      <c r="A211" s="30" t="str">
        <f>'De la BASE'!A207</f>
        <v>433</v>
      </c>
      <c r="B211" s="30">
        <f>'De la BASE'!B207</f>
        <v>3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0.032280155712</v>
      </c>
      <c r="F211" s="9">
        <f>IF('De la BASE'!F207&gt;0,'De la BASE'!F207,'De la BASE'!F207+0.001)</f>
        <v>2.037953527074</v>
      </c>
      <c r="G211" s="15">
        <v>21125</v>
      </c>
    </row>
    <row r="212" spans="1:7" ht="12.75">
      <c r="A212" s="30" t="str">
        <f>'De la BASE'!A208</f>
        <v>433</v>
      </c>
      <c r="B212" s="30">
        <f>'De la BASE'!B208</f>
        <v>3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0.028439067384</v>
      </c>
      <c r="F212" s="9">
        <f>IF('De la BASE'!F208&gt;0,'De la BASE'!F208,'De la BASE'!F208+0.001)</f>
        <v>1.806974849472</v>
      </c>
      <c r="G212" s="15">
        <v>21155</v>
      </c>
    </row>
    <row r="213" spans="1:7" ht="12.75">
      <c r="A213" s="30" t="str">
        <f>'De la BASE'!A209</f>
        <v>433</v>
      </c>
      <c r="B213" s="30">
        <f>'De la BASE'!B209</f>
        <v>3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0.0278821631</v>
      </c>
      <c r="F213" s="9">
        <f>IF('De la BASE'!F209&gt;0,'De la BASE'!F209,'De la BASE'!F209+0.001)</f>
        <v>0.940874724812</v>
      </c>
      <c r="G213" s="15">
        <v>21186</v>
      </c>
    </row>
    <row r="214" spans="1:7" ht="12.75">
      <c r="A214" s="30" t="str">
        <f>'De la BASE'!A210</f>
        <v>433</v>
      </c>
      <c r="B214" s="30">
        <f>'De la BASE'!B210</f>
        <v>3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0.069951250785</v>
      </c>
      <c r="F214" s="9">
        <f>IF('De la BASE'!F210&gt;0,'De la BASE'!F210,'De la BASE'!F210+0.001)</f>
        <v>2.042038515712</v>
      </c>
      <c r="G214" s="15">
        <v>21217</v>
      </c>
    </row>
    <row r="215" spans="1:7" ht="12.75">
      <c r="A215" s="30" t="str">
        <f>'De la BASE'!A211</f>
        <v>433</v>
      </c>
      <c r="B215" s="30">
        <f>'De la BASE'!B211</f>
        <v>3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0.118162600273</v>
      </c>
      <c r="F215" s="9">
        <f>IF('De la BASE'!F211&gt;0,'De la BASE'!F211,'De la BASE'!F211+0.001)</f>
        <v>3.708992339859</v>
      </c>
      <c r="G215" s="15">
        <v>21245</v>
      </c>
    </row>
    <row r="216" spans="1:7" ht="12.75">
      <c r="A216" s="30" t="str">
        <f>'De la BASE'!A212</f>
        <v>433</v>
      </c>
      <c r="B216" s="30">
        <f>'De la BASE'!B212</f>
        <v>3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0.074121179544</v>
      </c>
      <c r="F216" s="9">
        <f>IF('De la BASE'!F212&gt;0,'De la BASE'!F212,'De la BASE'!F212+0.001)</f>
        <v>2.433954318914</v>
      </c>
      <c r="G216" s="15">
        <v>21276</v>
      </c>
    </row>
    <row r="217" spans="1:7" ht="12.75">
      <c r="A217" s="30" t="str">
        <f>'De la BASE'!A213</f>
        <v>433</v>
      </c>
      <c r="B217" s="30">
        <f>'De la BASE'!B213</f>
        <v>3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0.0520732335</v>
      </c>
      <c r="F217" s="9">
        <f>IF('De la BASE'!F213&gt;0,'De la BASE'!F213,'De la BASE'!F213+0.001)</f>
        <v>2.41768587975</v>
      </c>
      <c r="G217" s="15">
        <v>21306</v>
      </c>
    </row>
    <row r="218" spans="1:7" ht="12.75">
      <c r="A218" s="30" t="str">
        <f>'De la BASE'!A214</f>
        <v>433</v>
      </c>
      <c r="B218" s="30">
        <f>'De la BASE'!B214</f>
        <v>3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0.082946914492</v>
      </c>
      <c r="F218" s="9">
        <f>IF('De la BASE'!F214&gt;0,'De la BASE'!F214,'De la BASE'!F214+0.001)</f>
        <v>2.9171609495600004</v>
      </c>
      <c r="G218" s="15">
        <v>21337</v>
      </c>
    </row>
    <row r="219" spans="1:7" ht="12.75">
      <c r="A219" s="30" t="str">
        <f>'De la BASE'!A215</f>
        <v>433</v>
      </c>
      <c r="B219" s="30">
        <f>'De la BASE'!B215</f>
        <v>3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0.038101208782</v>
      </c>
      <c r="F219" s="9">
        <f>IF('De la BASE'!F215&gt;0,'De la BASE'!F215,'De la BASE'!F215+0.001)</f>
        <v>1.42485383326</v>
      </c>
      <c r="G219" s="15">
        <v>21367</v>
      </c>
    </row>
    <row r="220" spans="1:7" ht="12.75">
      <c r="A220" s="30" t="str">
        <f>'De la BASE'!A216</f>
        <v>433</v>
      </c>
      <c r="B220" s="30">
        <f>'De la BASE'!B216</f>
        <v>3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0.020697807102</v>
      </c>
      <c r="F220" s="9">
        <f>IF('De la BASE'!F216&gt;0,'De la BASE'!F216,'De la BASE'!F216+0.001)</f>
        <v>1.200472817957</v>
      </c>
      <c r="G220" s="15">
        <v>21398</v>
      </c>
    </row>
    <row r="221" spans="1:7" ht="12.75">
      <c r="A221" s="30" t="str">
        <f>'De la BASE'!A217</f>
        <v>433</v>
      </c>
      <c r="B221" s="30">
        <f>'De la BASE'!B217</f>
        <v>3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0.014477518475</v>
      </c>
      <c r="F221" s="9">
        <f>IF('De la BASE'!F217&gt;0,'De la BASE'!F217,'De la BASE'!F217+0.001)</f>
        <v>0.980522902443</v>
      </c>
      <c r="G221" s="15">
        <v>21429</v>
      </c>
    </row>
    <row r="222" spans="1:7" ht="12.75">
      <c r="A222" s="30" t="str">
        <f>'De la BASE'!A218</f>
        <v>433</v>
      </c>
      <c r="B222" s="30">
        <f>'De la BASE'!B218</f>
        <v>3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0.01518160903</v>
      </c>
      <c r="F222" s="9">
        <f>IF('De la BASE'!F218&gt;0,'De la BASE'!F218,'De la BASE'!F218+0.001)</f>
        <v>1.1065706813300002</v>
      </c>
      <c r="G222" s="15">
        <v>21459</v>
      </c>
    </row>
    <row r="223" spans="1:7" ht="12.75">
      <c r="A223" s="30" t="str">
        <f>'De la BASE'!A219</f>
        <v>433</v>
      </c>
      <c r="B223" s="30">
        <f>'De la BASE'!B219</f>
        <v>3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0.01119354423</v>
      </c>
      <c r="F223" s="9">
        <f>IF('De la BASE'!F219&gt;0,'De la BASE'!F219,'De la BASE'!F219+0.001)</f>
        <v>0.75194268435</v>
      </c>
      <c r="G223" s="15">
        <v>21490</v>
      </c>
    </row>
    <row r="224" spans="1:7" ht="12.75">
      <c r="A224" s="30" t="str">
        <f>'De la BASE'!A220</f>
        <v>433</v>
      </c>
      <c r="B224" s="30">
        <f>'De la BASE'!B220</f>
        <v>3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0.241091994205</v>
      </c>
      <c r="F224" s="9">
        <f>IF('De la BASE'!F220&gt;0,'De la BASE'!F220,'De la BASE'!F220+0.001)</f>
        <v>7.129191623339</v>
      </c>
      <c r="G224" s="15">
        <v>21520</v>
      </c>
    </row>
    <row r="225" spans="1:7" ht="12.75">
      <c r="A225" s="30" t="str">
        <f>'De la BASE'!A221</f>
        <v>433</v>
      </c>
      <c r="B225" s="30">
        <f>'De la BASE'!B221</f>
        <v>3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0.121259586276</v>
      </c>
      <c r="F225" s="9">
        <f>IF('De la BASE'!F221&gt;0,'De la BASE'!F221,'De la BASE'!F221+0.001)</f>
        <v>3.366736581172</v>
      </c>
      <c r="G225" s="15">
        <v>21551</v>
      </c>
    </row>
    <row r="226" spans="1:7" ht="12.75">
      <c r="A226" s="30" t="str">
        <f>'De la BASE'!A222</f>
        <v>433</v>
      </c>
      <c r="B226" s="30">
        <f>'De la BASE'!B222</f>
        <v>3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0.055773906204</v>
      </c>
      <c r="F226" s="9">
        <f>IF('De la BASE'!F222&gt;0,'De la BASE'!F222,'De la BASE'!F222+0.001)</f>
        <v>2.675043034336</v>
      </c>
      <c r="G226" s="15">
        <v>21582</v>
      </c>
    </row>
    <row r="227" spans="1:7" ht="12.75">
      <c r="A227" s="30" t="str">
        <f>'De la BASE'!A223</f>
        <v>433</v>
      </c>
      <c r="B227" s="30">
        <f>'De la BASE'!B223</f>
        <v>3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0.13946613552</v>
      </c>
      <c r="F227" s="9">
        <f>IF('De la BASE'!F223&gt;0,'De la BASE'!F223,'De la BASE'!F223+0.001)</f>
        <v>6.72373607088</v>
      </c>
      <c r="G227" s="15">
        <v>21610</v>
      </c>
    </row>
    <row r="228" spans="1:7" ht="12.75">
      <c r="A228" s="30" t="str">
        <f>'De la BASE'!A224</f>
        <v>433</v>
      </c>
      <c r="B228" s="30">
        <f>'De la BASE'!B224</f>
        <v>3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0.162412166085</v>
      </c>
      <c r="F228" s="9">
        <f>IF('De la BASE'!F224&gt;0,'De la BASE'!F224,'De la BASE'!F224+0.001)</f>
        <v>4.8233836403999995</v>
      </c>
      <c r="G228" s="15">
        <v>21641</v>
      </c>
    </row>
    <row r="229" spans="1:7" ht="12.75">
      <c r="A229" s="30" t="str">
        <f>'De la BASE'!A225</f>
        <v>433</v>
      </c>
      <c r="B229" s="30">
        <f>'De la BASE'!B225</f>
        <v>3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0.15793535604</v>
      </c>
      <c r="F229" s="9">
        <f>IF('De la BASE'!F225&gt;0,'De la BASE'!F225,'De la BASE'!F225+0.001)</f>
        <v>5.11246737969</v>
      </c>
      <c r="G229" s="15">
        <v>21671</v>
      </c>
    </row>
    <row r="230" spans="1:7" ht="12.75">
      <c r="A230" s="30" t="str">
        <f>'De la BASE'!A226</f>
        <v>433</v>
      </c>
      <c r="B230" s="30">
        <f>'De la BASE'!B226</f>
        <v>3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0.10071275376</v>
      </c>
      <c r="F230" s="9">
        <f>IF('De la BASE'!F226&gt;0,'De la BASE'!F226,'De la BASE'!F226+0.001)</f>
        <v>3.71327908212</v>
      </c>
      <c r="G230" s="15">
        <v>21702</v>
      </c>
    </row>
    <row r="231" spans="1:7" ht="12.75">
      <c r="A231" s="30" t="str">
        <f>'De la BASE'!A227</f>
        <v>433</v>
      </c>
      <c r="B231" s="30">
        <f>'De la BASE'!B227</f>
        <v>3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0.050215281795</v>
      </c>
      <c r="F231" s="9">
        <f>IF('De la BASE'!F227&gt;0,'De la BASE'!F227,'De la BASE'!F227+0.001)</f>
        <v>2.931957345615</v>
      </c>
      <c r="G231" s="15">
        <v>21732</v>
      </c>
    </row>
    <row r="232" spans="1:7" ht="12.75">
      <c r="A232" s="30" t="str">
        <f>'De la BASE'!A228</f>
        <v>433</v>
      </c>
      <c r="B232" s="30">
        <f>'De la BASE'!B228</f>
        <v>3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0.024992889834</v>
      </c>
      <c r="F232" s="9">
        <f>IF('De la BASE'!F228&gt;0,'De la BASE'!F228,'De la BASE'!F228+0.001)</f>
        <v>1.9813328568759998</v>
      </c>
      <c r="G232" s="15">
        <v>21763</v>
      </c>
    </row>
    <row r="233" spans="1:7" ht="12.75">
      <c r="A233" s="30" t="str">
        <f>'De la BASE'!A229</f>
        <v>433</v>
      </c>
      <c r="B233" s="30">
        <f>'De la BASE'!B229</f>
        <v>3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0.051518098968</v>
      </c>
      <c r="F233" s="9">
        <f>IF('De la BASE'!F229&gt;0,'De la BASE'!F229,'De la BASE'!F229+0.001)</f>
        <v>2.255555763594</v>
      </c>
      <c r="G233" s="15">
        <v>21794</v>
      </c>
    </row>
    <row r="234" spans="1:7" ht="12.75">
      <c r="A234" s="30" t="str">
        <f>'De la BASE'!A230</f>
        <v>433</v>
      </c>
      <c r="B234" s="30">
        <f>'De la BASE'!B230</f>
        <v>3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0.108908299071</v>
      </c>
      <c r="F234" s="9">
        <f>IF('De la BASE'!F230&gt;0,'De la BASE'!F230,'De la BASE'!F230+0.001)</f>
        <v>3.819433083147</v>
      </c>
      <c r="G234" s="15">
        <v>21824</v>
      </c>
    </row>
    <row r="235" spans="1:7" ht="12.75">
      <c r="A235" s="30" t="str">
        <f>'De la BASE'!A231</f>
        <v>433</v>
      </c>
      <c r="B235" s="30">
        <f>'De la BASE'!B231</f>
        <v>3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0.135890690256</v>
      </c>
      <c r="F235" s="9">
        <f>IF('De la BASE'!F231&gt;0,'De la BASE'!F231,'De la BASE'!F231+0.001)</f>
        <v>5.102599341167999</v>
      </c>
      <c r="G235" s="15">
        <v>21855</v>
      </c>
    </row>
    <row r="236" spans="1:7" ht="12.75">
      <c r="A236" s="30" t="str">
        <f>'De la BASE'!A232</f>
        <v>433</v>
      </c>
      <c r="B236" s="30">
        <f>'De la BASE'!B232</f>
        <v>3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0.497189457864</v>
      </c>
      <c r="F236" s="9">
        <f>IF('De la BASE'!F232&gt;0,'De la BASE'!F232,'De la BASE'!F232+0.001)</f>
        <v>7.930914740495999</v>
      </c>
      <c r="G236" s="15">
        <v>21885</v>
      </c>
    </row>
    <row r="237" spans="1:7" ht="12.75">
      <c r="A237" s="30" t="str">
        <f>'De la BASE'!A233</f>
        <v>433</v>
      </c>
      <c r="B237" s="30">
        <f>'De la BASE'!B233</f>
        <v>3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0.431979919245</v>
      </c>
      <c r="F237" s="9">
        <f>IF('De la BASE'!F233&gt;0,'De la BASE'!F233,'De la BASE'!F233+0.001)</f>
        <v>6.098397551435</v>
      </c>
      <c r="G237" s="15">
        <v>21916</v>
      </c>
    </row>
    <row r="238" spans="1:7" ht="12.75">
      <c r="A238" s="30" t="str">
        <f>'De la BASE'!A234</f>
        <v>433</v>
      </c>
      <c r="B238" s="30">
        <f>'De la BASE'!B234</f>
        <v>3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0.68392608788</v>
      </c>
      <c r="F238" s="9">
        <f>IF('De la BASE'!F234&gt;0,'De la BASE'!F234,'De la BASE'!F234+0.001)</f>
        <v>9.289163401762</v>
      </c>
      <c r="G238" s="15">
        <v>21947</v>
      </c>
    </row>
    <row r="239" spans="1:7" ht="12.75">
      <c r="A239" s="30" t="str">
        <f>'De la BASE'!A235</f>
        <v>433</v>
      </c>
      <c r="B239" s="30">
        <f>'De la BASE'!B235</f>
        <v>3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0.701561731563</v>
      </c>
      <c r="F239" s="9">
        <f>IF('De la BASE'!F235&gt;0,'De la BASE'!F235,'De la BASE'!F235+0.001)</f>
        <v>11.405878799931001</v>
      </c>
      <c r="G239" s="15">
        <v>21976</v>
      </c>
    </row>
    <row r="240" spans="1:7" ht="12.75">
      <c r="A240" s="30" t="str">
        <f>'De la BASE'!A236</f>
        <v>433</v>
      </c>
      <c r="B240" s="30">
        <f>'De la BASE'!B236</f>
        <v>3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0.375165680424</v>
      </c>
      <c r="F240" s="9">
        <f>IF('De la BASE'!F236&gt;0,'De la BASE'!F236,'De la BASE'!F236+0.001)</f>
        <v>7.7000469097919995</v>
      </c>
      <c r="G240" s="15">
        <v>22007</v>
      </c>
    </row>
    <row r="241" spans="1:7" ht="12.75">
      <c r="A241" s="30" t="str">
        <f>'De la BASE'!A237</f>
        <v>433</v>
      </c>
      <c r="B241" s="30">
        <f>'De la BASE'!B237</f>
        <v>3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0.263281594284</v>
      </c>
      <c r="F241" s="9">
        <f>IF('De la BASE'!F237&gt;0,'De la BASE'!F237,'De la BASE'!F237+0.001)</f>
        <v>9.373194014454</v>
      </c>
      <c r="G241" s="15">
        <v>22037</v>
      </c>
    </row>
    <row r="242" spans="1:7" ht="12.75">
      <c r="A242" s="30" t="str">
        <f>'De la BASE'!A238</f>
        <v>433</v>
      </c>
      <c r="B242" s="30">
        <f>'De la BASE'!B238</f>
        <v>3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0.11304781663</v>
      </c>
      <c r="F242" s="9">
        <f>IF('De la BASE'!F238&gt;0,'De la BASE'!F238,'De la BASE'!F238+0.001)</f>
        <v>5.62195444293</v>
      </c>
      <c r="G242" s="15">
        <v>22068</v>
      </c>
    </row>
    <row r="243" spans="1:7" ht="12.75">
      <c r="A243" s="30" t="str">
        <f>'De la BASE'!A239</f>
        <v>433</v>
      </c>
      <c r="B243" s="30">
        <f>'De la BASE'!B239</f>
        <v>3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0.049249034532</v>
      </c>
      <c r="F243" s="9">
        <f>IF('De la BASE'!F239&gt;0,'De la BASE'!F239,'De la BASE'!F239+0.001)</f>
        <v>3.9851788008419997</v>
      </c>
      <c r="G243" s="15">
        <v>22098</v>
      </c>
    </row>
    <row r="244" spans="1:7" ht="12.75">
      <c r="A244" s="30" t="str">
        <f>'De la BASE'!A240</f>
        <v>433</v>
      </c>
      <c r="B244" s="30">
        <f>'De la BASE'!B240</f>
        <v>3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0.025143140958</v>
      </c>
      <c r="F244" s="9">
        <f>IF('De la BASE'!F240&gt;0,'De la BASE'!F240,'De la BASE'!F240+0.001)</f>
        <v>2.6203523048779997</v>
      </c>
      <c r="G244" s="15">
        <v>22129</v>
      </c>
    </row>
    <row r="245" spans="1:7" ht="12.75">
      <c r="A245" s="30" t="str">
        <f>'De la BASE'!A241</f>
        <v>433</v>
      </c>
      <c r="B245" s="30">
        <f>'De la BASE'!B241</f>
        <v>3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0.02266592307</v>
      </c>
      <c r="F245" s="9">
        <f>IF('De la BASE'!F241&gt;0,'De la BASE'!F241,'De la BASE'!F241+0.001)</f>
        <v>2.61324780591</v>
      </c>
      <c r="G245" s="15">
        <v>22160</v>
      </c>
    </row>
    <row r="246" spans="1:7" ht="12.75">
      <c r="A246" s="30" t="str">
        <f>'De la BASE'!A242</f>
        <v>433</v>
      </c>
      <c r="B246" s="30">
        <f>'De la BASE'!B242</f>
        <v>3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0.659239507353</v>
      </c>
      <c r="F246" s="9">
        <f>IF('De la BASE'!F242&gt;0,'De la BASE'!F242,'De la BASE'!F242+0.001)</f>
        <v>14.971947301962</v>
      </c>
      <c r="G246" s="15">
        <v>22190</v>
      </c>
    </row>
    <row r="247" spans="1:7" ht="12.75">
      <c r="A247" s="30" t="str">
        <f>'De la BASE'!A243</f>
        <v>433</v>
      </c>
      <c r="B247" s="30">
        <f>'De la BASE'!B243</f>
        <v>3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0.5412771365</v>
      </c>
      <c r="F247" s="9">
        <f>IF('De la BASE'!F243&gt;0,'De la BASE'!F243,'De la BASE'!F243+0.001)</f>
        <v>9.53902842898</v>
      </c>
      <c r="G247" s="15">
        <v>22221</v>
      </c>
    </row>
    <row r="248" spans="1:7" ht="12.75">
      <c r="A248" s="30" t="str">
        <f>'De la BASE'!A244</f>
        <v>433</v>
      </c>
      <c r="B248" s="30">
        <f>'De la BASE'!B244</f>
        <v>3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0.279668265576</v>
      </c>
      <c r="F248" s="9">
        <f>IF('De la BASE'!F244&gt;0,'De la BASE'!F244,'De la BASE'!F244+0.001)</f>
        <v>4.538105592141</v>
      </c>
      <c r="G248" s="15">
        <v>22251</v>
      </c>
    </row>
    <row r="249" spans="1:7" ht="12.75">
      <c r="A249" s="30" t="str">
        <f>'De la BASE'!A245</f>
        <v>433</v>
      </c>
      <c r="B249" s="30">
        <f>'De la BASE'!B245</f>
        <v>3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0.18909299136</v>
      </c>
      <c r="F249" s="9">
        <f>IF('De la BASE'!F245&gt;0,'De la BASE'!F245,'De la BASE'!F245+0.001)</f>
        <v>3.219056333584</v>
      </c>
      <c r="G249" s="15">
        <v>22282</v>
      </c>
    </row>
    <row r="250" spans="1:7" ht="12.75">
      <c r="A250" s="30" t="str">
        <f>'De la BASE'!A246</f>
        <v>433</v>
      </c>
      <c r="B250" s="30">
        <f>'De la BASE'!B246</f>
        <v>3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0.26019429305</v>
      </c>
      <c r="F250" s="9">
        <f>IF('De la BASE'!F246&gt;0,'De la BASE'!F246,'De la BASE'!F246+0.001)</f>
        <v>5.629081604066</v>
      </c>
      <c r="G250" s="15">
        <v>22313</v>
      </c>
    </row>
    <row r="251" spans="1:7" ht="12.75">
      <c r="A251" s="30" t="str">
        <f>'De la BASE'!A247</f>
        <v>433</v>
      </c>
      <c r="B251" s="30">
        <f>'De la BASE'!B247</f>
        <v>3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0.13314347777</v>
      </c>
      <c r="F251" s="9">
        <f>IF('De la BASE'!F247&gt;0,'De la BASE'!F247,'De la BASE'!F247+0.001)</f>
        <v>4.690412793376001</v>
      </c>
      <c r="G251" s="15">
        <v>22341</v>
      </c>
    </row>
    <row r="252" spans="1:7" ht="12.75">
      <c r="A252" s="30" t="str">
        <f>'De la BASE'!A248</f>
        <v>433</v>
      </c>
      <c r="B252" s="30">
        <f>'De la BASE'!B248</f>
        <v>3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0.157710225652</v>
      </c>
      <c r="F252" s="9">
        <f>IF('De la BASE'!F248&gt;0,'De la BASE'!F248,'De la BASE'!F248+0.001)</f>
        <v>5.484185142314</v>
      </c>
      <c r="G252" s="15">
        <v>22372</v>
      </c>
    </row>
    <row r="253" spans="1:7" ht="12.75">
      <c r="A253" s="30" t="str">
        <f>'De la BASE'!A249</f>
        <v>433</v>
      </c>
      <c r="B253" s="30">
        <f>'De la BASE'!B249</f>
        <v>3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0.123806208532</v>
      </c>
      <c r="F253" s="9">
        <f>IF('De la BASE'!F249&gt;0,'De la BASE'!F249,'De la BASE'!F249+0.001)</f>
        <v>4.229596578663999</v>
      </c>
      <c r="G253" s="15">
        <v>22402</v>
      </c>
    </row>
    <row r="254" spans="1:7" ht="12.75">
      <c r="A254" s="30" t="str">
        <f>'De la BASE'!A250</f>
        <v>433</v>
      </c>
      <c r="B254" s="30">
        <f>'De la BASE'!B250</f>
        <v>3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0.069273270683</v>
      </c>
      <c r="F254" s="9">
        <f>IF('De la BASE'!F250&gt;0,'De la BASE'!F250,'De la BASE'!F250+0.001)</f>
        <v>2.8311191164119998</v>
      </c>
      <c r="G254" s="15">
        <v>22433</v>
      </c>
    </row>
    <row r="255" spans="1:7" ht="12.75">
      <c r="A255" s="30" t="str">
        <f>'De la BASE'!A251</f>
        <v>433</v>
      </c>
      <c r="B255" s="30">
        <f>'De la BASE'!B251</f>
        <v>3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0.037262914845</v>
      </c>
      <c r="F255" s="9">
        <f>IF('De la BASE'!F251&gt;0,'De la BASE'!F251,'De la BASE'!F251+0.001)</f>
        <v>2.179348320655</v>
      </c>
      <c r="G255" s="15">
        <v>22463</v>
      </c>
    </row>
    <row r="256" spans="1:7" ht="12.75">
      <c r="A256" s="30" t="str">
        <f>'De la BASE'!A252</f>
        <v>433</v>
      </c>
      <c r="B256" s="30">
        <f>'De la BASE'!B252</f>
        <v>3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0.023638451</v>
      </c>
      <c r="F256" s="9">
        <f>IF('De la BASE'!F252&gt;0,'De la BASE'!F252,'De la BASE'!F252+0.001)</f>
        <v>1.53825021175</v>
      </c>
      <c r="G256" s="15">
        <v>22494</v>
      </c>
    </row>
    <row r="257" spans="1:7" ht="12.75">
      <c r="A257" s="30" t="str">
        <f>'De la BASE'!A253</f>
        <v>433</v>
      </c>
      <c r="B257" s="30">
        <f>'De la BASE'!B253</f>
        <v>3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0.048723243642</v>
      </c>
      <c r="F257" s="9">
        <f>IF('De la BASE'!F253&gt;0,'De la BASE'!F253,'De la BASE'!F253+0.001)</f>
        <v>2.3200557681180003</v>
      </c>
      <c r="G257" s="15">
        <v>22525</v>
      </c>
    </row>
    <row r="258" spans="1:7" ht="12.75">
      <c r="A258" s="30" t="str">
        <f>'De la BASE'!A254</f>
        <v>433</v>
      </c>
      <c r="B258" s="30">
        <f>'De la BASE'!B254</f>
        <v>3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0.056952053249</v>
      </c>
      <c r="F258" s="9">
        <f>IF('De la BASE'!F254&gt;0,'De la BASE'!F254,'De la BASE'!F254+0.001)</f>
        <v>2.158119394448</v>
      </c>
      <c r="G258" s="15">
        <v>22555</v>
      </c>
    </row>
    <row r="259" spans="1:7" ht="12.75">
      <c r="A259" s="30" t="str">
        <f>'De la BASE'!A255</f>
        <v>433</v>
      </c>
      <c r="B259" s="30">
        <f>'De la BASE'!B255</f>
        <v>3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0.2976301248</v>
      </c>
      <c r="F259" s="9">
        <f>IF('De la BASE'!F255&gt;0,'De la BASE'!F255,'De la BASE'!F255+0.001)</f>
        <v>12.620816570154998</v>
      </c>
      <c r="G259" s="15">
        <v>22586</v>
      </c>
    </row>
    <row r="260" spans="1:7" ht="12.75">
      <c r="A260" s="30" t="str">
        <f>'De la BASE'!A256</f>
        <v>433</v>
      </c>
      <c r="B260" s="30">
        <f>'De la BASE'!B256</f>
        <v>3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0.349624576264</v>
      </c>
      <c r="F260" s="9">
        <f>IF('De la BASE'!F256&gt;0,'De la BASE'!F256,'De la BASE'!F256+0.001)</f>
        <v>7.103309877806</v>
      </c>
      <c r="G260" s="15">
        <v>22616</v>
      </c>
    </row>
    <row r="261" spans="1:7" ht="12.75">
      <c r="A261" s="30" t="str">
        <f>'De la BASE'!A257</f>
        <v>433</v>
      </c>
      <c r="B261" s="30">
        <f>'De la BASE'!B257</f>
        <v>3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0.271554004836</v>
      </c>
      <c r="F261" s="9">
        <f>IF('De la BASE'!F257&gt;0,'De la BASE'!F257,'De la BASE'!F257+0.001)</f>
        <v>6.215319574362</v>
      </c>
      <c r="G261" s="15">
        <v>22647</v>
      </c>
    </row>
    <row r="262" spans="1:7" ht="12.75">
      <c r="A262" s="30" t="str">
        <f>'De la BASE'!A258</f>
        <v>433</v>
      </c>
      <c r="B262" s="30">
        <f>'De la BASE'!B258</f>
        <v>3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0.186468536837</v>
      </c>
      <c r="F262" s="9">
        <f>IF('De la BASE'!F258&gt;0,'De la BASE'!F258,'De la BASE'!F258+0.001)</f>
        <v>3.9833234322639997</v>
      </c>
      <c r="G262" s="15">
        <v>22678</v>
      </c>
    </row>
    <row r="263" spans="1:7" ht="12.75">
      <c r="A263" s="30" t="str">
        <f>'De la BASE'!A259</f>
        <v>433</v>
      </c>
      <c r="B263" s="30">
        <f>'De la BASE'!B259</f>
        <v>3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0.345749280624</v>
      </c>
      <c r="F263" s="9">
        <f>IF('De la BASE'!F259&gt;0,'De la BASE'!F259,'De la BASE'!F259+0.001)</f>
        <v>8.626595770903</v>
      </c>
      <c r="G263" s="15">
        <v>22706</v>
      </c>
    </row>
    <row r="264" spans="1:7" ht="12.75">
      <c r="A264" s="30" t="str">
        <f>'De la BASE'!A260</f>
        <v>433</v>
      </c>
      <c r="B264" s="30">
        <f>'De la BASE'!B260</f>
        <v>3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0.343795396896</v>
      </c>
      <c r="F264" s="9">
        <f>IF('De la BASE'!F260&gt;0,'De la BASE'!F260,'De la BASE'!F260+0.001)</f>
        <v>7.901911688664</v>
      </c>
      <c r="G264" s="15">
        <v>22737</v>
      </c>
    </row>
    <row r="265" spans="1:7" ht="12.75">
      <c r="A265" s="30" t="str">
        <f>'De la BASE'!A261</f>
        <v>433</v>
      </c>
      <c r="B265" s="30">
        <f>'De la BASE'!B261</f>
        <v>3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0.252390663889</v>
      </c>
      <c r="F265" s="9">
        <f>IF('De la BASE'!F261&gt;0,'De la BASE'!F261,'De la BASE'!F261+0.001)</f>
        <v>6.493943865136</v>
      </c>
      <c r="G265" s="15">
        <v>22767</v>
      </c>
    </row>
    <row r="266" spans="1:7" ht="12.75">
      <c r="A266" s="30" t="str">
        <f>'De la BASE'!A262</f>
        <v>433</v>
      </c>
      <c r="B266" s="30">
        <f>'De la BASE'!B262</f>
        <v>3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0.119122260422</v>
      </c>
      <c r="F266" s="9">
        <f>IF('De la BASE'!F262&gt;0,'De la BASE'!F262,'De la BASE'!F262+0.001)</f>
        <v>4.489499975024</v>
      </c>
      <c r="G266" s="15">
        <v>22798</v>
      </c>
    </row>
    <row r="267" spans="1:7" ht="12.75">
      <c r="A267" s="30" t="str">
        <f>'De la BASE'!A263</f>
        <v>433</v>
      </c>
      <c r="B267" s="30">
        <f>'De la BASE'!B263</f>
        <v>3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0.049570812436</v>
      </c>
      <c r="F267" s="9">
        <f>IF('De la BASE'!F263&gt;0,'De la BASE'!F263,'De la BASE'!F263+0.001)</f>
        <v>3.32972415438</v>
      </c>
      <c r="G267" s="15">
        <v>22828</v>
      </c>
    </row>
    <row r="268" spans="1:7" ht="12.75">
      <c r="A268" s="30" t="str">
        <f>'De la BASE'!A264</f>
        <v>433</v>
      </c>
      <c r="B268" s="30">
        <f>'De la BASE'!B264</f>
        <v>3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0.023164497474</v>
      </c>
      <c r="F268" s="9">
        <f>IF('De la BASE'!F264&gt;0,'De la BASE'!F264,'De la BASE'!F264+0.001)</f>
        <v>2.308341776512</v>
      </c>
      <c r="G268" s="15">
        <v>22859</v>
      </c>
    </row>
    <row r="269" spans="1:7" ht="12.75">
      <c r="A269" s="30" t="str">
        <f>'De la BASE'!A265</f>
        <v>433</v>
      </c>
      <c r="B269" s="30">
        <f>'De la BASE'!B265</f>
        <v>3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0.016284494388</v>
      </c>
      <c r="F269" s="9">
        <f>IF('De la BASE'!F265&gt;0,'De la BASE'!F265,'De la BASE'!F265+0.001)</f>
        <v>1.758725751872</v>
      </c>
      <c r="G269" s="15">
        <v>22890</v>
      </c>
    </row>
    <row r="270" spans="1:7" ht="12.75">
      <c r="A270" s="30" t="str">
        <f>'De la BASE'!A266</f>
        <v>433</v>
      </c>
      <c r="B270" s="30">
        <f>'De la BASE'!B266</f>
        <v>3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0.011032904025</v>
      </c>
      <c r="F270" s="9">
        <f>IF('De la BASE'!F266&gt;0,'De la BASE'!F266,'De la BASE'!F266+0.001)</f>
        <v>1.364927634675</v>
      </c>
      <c r="G270" s="15">
        <v>22920</v>
      </c>
    </row>
    <row r="271" spans="1:7" ht="12.75">
      <c r="A271" s="30" t="str">
        <f>'De la BASE'!A267</f>
        <v>433</v>
      </c>
      <c r="B271" s="30">
        <f>'De la BASE'!B267</f>
        <v>3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0.014106546751</v>
      </c>
      <c r="F271" s="9">
        <f>IF('De la BASE'!F267&gt;0,'De la BASE'!F267,'De la BASE'!F267+0.001)</f>
        <v>1.858537104941</v>
      </c>
      <c r="G271" s="15">
        <v>22951</v>
      </c>
    </row>
    <row r="272" spans="1:7" ht="12.75">
      <c r="A272" s="30" t="str">
        <f>'De la BASE'!A268</f>
        <v>433</v>
      </c>
      <c r="B272" s="30">
        <f>'De la BASE'!B268</f>
        <v>3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0.013248781884</v>
      </c>
      <c r="F272" s="9">
        <f>IF('De la BASE'!F268&gt;0,'De la BASE'!F268,'De la BASE'!F268+0.001)</f>
        <v>1.47972345963</v>
      </c>
      <c r="G272" s="15">
        <v>22981</v>
      </c>
    </row>
    <row r="273" spans="1:7" ht="12.75">
      <c r="A273" s="30" t="str">
        <f>'De la BASE'!A269</f>
        <v>433</v>
      </c>
      <c r="B273" s="30">
        <f>'De la BASE'!B269</f>
        <v>3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0.060022287808</v>
      </c>
      <c r="F273" s="9">
        <f>IF('De la BASE'!F269&gt;0,'De la BASE'!F269,'De la BASE'!F269+0.001)</f>
        <v>3.5760646822</v>
      </c>
      <c r="G273" s="15">
        <v>23012</v>
      </c>
    </row>
    <row r="274" spans="1:7" ht="12.75">
      <c r="A274" s="30" t="str">
        <f>'De la BASE'!A270</f>
        <v>433</v>
      </c>
      <c r="B274" s="30">
        <f>'De la BASE'!B270</f>
        <v>3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0.084046384595</v>
      </c>
      <c r="F274" s="9">
        <f>IF('De la BASE'!F270&gt;0,'De la BASE'!F270,'De la BASE'!F270+0.001)</f>
        <v>2.1830509331920003</v>
      </c>
      <c r="G274" s="15">
        <v>23043</v>
      </c>
    </row>
    <row r="275" spans="1:7" ht="12.75">
      <c r="A275" s="30" t="str">
        <f>'De la BASE'!A271</f>
        <v>433</v>
      </c>
      <c r="B275" s="30">
        <f>'De la BASE'!B271</f>
        <v>3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0.34294924812</v>
      </c>
      <c r="F275" s="9">
        <f>IF('De la BASE'!F271&gt;0,'De la BASE'!F271,'De la BASE'!F271+0.001)</f>
        <v>10.285734305105</v>
      </c>
      <c r="G275" s="15">
        <v>23071</v>
      </c>
    </row>
    <row r="276" spans="1:7" ht="12.75">
      <c r="A276" s="30" t="str">
        <f>'De la BASE'!A272</f>
        <v>433</v>
      </c>
      <c r="B276" s="30">
        <f>'De la BASE'!B272</f>
        <v>3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0.290487752688</v>
      </c>
      <c r="F276" s="9">
        <f>IF('De la BASE'!F272&gt;0,'De la BASE'!F272,'De la BASE'!F272+0.001)</f>
        <v>8.86201150704</v>
      </c>
      <c r="G276" s="15">
        <v>23102</v>
      </c>
    </row>
    <row r="277" spans="1:7" ht="12.75">
      <c r="A277" s="30" t="str">
        <f>'De la BASE'!A273</f>
        <v>433</v>
      </c>
      <c r="B277" s="30">
        <f>'De la BASE'!B273</f>
        <v>3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0.132060110728</v>
      </c>
      <c r="F277" s="9">
        <f>IF('De la BASE'!F273&gt;0,'De la BASE'!F273,'De la BASE'!F273+0.001)</f>
        <v>4.95078722697</v>
      </c>
      <c r="G277" s="15">
        <v>23132</v>
      </c>
    </row>
    <row r="278" spans="1:7" ht="12.75">
      <c r="A278" s="30" t="str">
        <f>'De la BASE'!A274</f>
        <v>433</v>
      </c>
      <c r="B278" s="30">
        <f>'De la BASE'!B274</f>
        <v>3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0.162877163776</v>
      </c>
      <c r="F278" s="9">
        <f>IF('De la BASE'!F274&gt;0,'De la BASE'!F274,'De la BASE'!F274+0.001)</f>
        <v>6.1872435266600005</v>
      </c>
      <c r="G278" s="15">
        <v>23163</v>
      </c>
    </row>
    <row r="279" spans="1:7" ht="12.75">
      <c r="A279" s="30" t="str">
        <f>'De la BASE'!A275</f>
        <v>433</v>
      </c>
      <c r="B279" s="30">
        <f>'De la BASE'!B275</f>
        <v>3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0.07781596088</v>
      </c>
      <c r="F279" s="9">
        <f>IF('De la BASE'!F275&gt;0,'De la BASE'!F275,'De la BASE'!F275+0.001)</f>
        <v>3.24020597752</v>
      </c>
      <c r="G279" s="15">
        <v>23193</v>
      </c>
    </row>
    <row r="280" spans="1:7" ht="12.75">
      <c r="A280" s="30" t="str">
        <f>'De la BASE'!A276</f>
        <v>433</v>
      </c>
      <c r="B280" s="30">
        <f>'De la BASE'!B276</f>
        <v>3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0.03476720874</v>
      </c>
      <c r="F280" s="9">
        <f>IF('De la BASE'!F276&gt;0,'De la BASE'!F276,'De la BASE'!F276+0.001)</f>
        <v>2.26547642265</v>
      </c>
      <c r="G280" s="15">
        <v>23224</v>
      </c>
    </row>
    <row r="281" spans="1:7" ht="12.75">
      <c r="A281" s="30" t="str">
        <f>'De la BASE'!A277</f>
        <v>433</v>
      </c>
      <c r="B281" s="30">
        <f>'De la BASE'!B277</f>
        <v>3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0.019969181792</v>
      </c>
      <c r="F281" s="9">
        <f>IF('De la BASE'!F277&gt;0,'De la BASE'!F277,'De la BASE'!F277+0.001)</f>
        <v>1.656491352276</v>
      </c>
      <c r="G281" s="15">
        <v>23255</v>
      </c>
    </row>
    <row r="282" spans="1:7" ht="12.75">
      <c r="A282" s="30" t="str">
        <f>'De la BASE'!A278</f>
        <v>433</v>
      </c>
      <c r="B282" s="30">
        <f>'De la BASE'!B278</f>
        <v>3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0.015413381863</v>
      </c>
      <c r="F282" s="9">
        <f>IF('De la BASE'!F278&gt;0,'De la BASE'!F278,'De la BASE'!F278+0.001)</f>
        <v>1.37949791441</v>
      </c>
      <c r="G282" s="15">
        <v>23285</v>
      </c>
    </row>
    <row r="283" spans="1:7" ht="12.75">
      <c r="A283" s="30" t="str">
        <f>'De la BASE'!A279</f>
        <v>433</v>
      </c>
      <c r="B283" s="30">
        <f>'De la BASE'!B279</f>
        <v>3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0.18257156451</v>
      </c>
      <c r="F283" s="9">
        <f>IF('De la BASE'!F279&gt;0,'De la BASE'!F279,'De la BASE'!F279+0.001)</f>
        <v>19.17333331416</v>
      </c>
      <c r="G283" s="15">
        <v>23316</v>
      </c>
    </row>
    <row r="284" spans="1:7" ht="12.75">
      <c r="A284" s="30" t="str">
        <f>'De la BASE'!A280</f>
        <v>433</v>
      </c>
      <c r="B284" s="30">
        <f>'De la BASE'!B280</f>
        <v>3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0.074531652168</v>
      </c>
      <c r="F284" s="9">
        <f>IF('De la BASE'!F280&gt;0,'De la BASE'!F280,'De la BASE'!F280+0.001)</f>
        <v>3.1102311989129996</v>
      </c>
      <c r="G284" s="15">
        <v>23346</v>
      </c>
    </row>
    <row r="285" spans="1:7" ht="12.75">
      <c r="A285" s="30" t="str">
        <f>'De la BASE'!A281</f>
        <v>433</v>
      </c>
      <c r="B285" s="30">
        <f>'De la BASE'!B281</f>
        <v>3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0.048624164001</v>
      </c>
      <c r="F285" s="9">
        <f>IF('De la BASE'!F281&gt;0,'De la BASE'!F281,'De la BASE'!F281+0.001)</f>
        <v>2.2941763323570004</v>
      </c>
      <c r="G285" s="15">
        <v>23377</v>
      </c>
    </row>
    <row r="286" spans="1:7" ht="12.75">
      <c r="A286" s="30" t="str">
        <f>'De la BASE'!A282</f>
        <v>433</v>
      </c>
      <c r="B286" s="30">
        <f>'De la BASE'!B282</f>
        <v>3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0.35814562905</v>
      </c>
      <c r="F286" s="9">
        <f>IF('De la BASE'!F282&gt;0,'De la BASE'!F282,'De la BASE'!F282+0.001)</f>
        <v>9.57360310687</v>
      </c>
      <c r="G286" s="15">
        <v>23408</v>
      </c>
    </row>
    <row r="287" spans="1:7" ht="12.75">
      <c r="A287" s="30" t="str">
        <f>'De la BASE'!A283</f>
        <v>433</v>
      </c>
      <c r="B287" s="30">
        <f>'De la BASE'!B283</f>
        <v>3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0.332471037797</v>
      </c>
      <c r="F287" s="9">
        <f>IF('De la BASE'!F283&gt;0,'De la BASE'!F283,'De la BASE'!F283+0.001)</f>
        <v>8.635138550327</v>
      </c>
      <c r="G287" s="15">
        <v>23437</v>
      </c>
    </row>
    <row r="288" spans="1:7" ht="12.75">
      <c r="A288" s="30" t="str">
        <f>'De la BASE'!A284</f>
        <v>433</v>
      </c>
      <c r="B288" s="30">
        <f>'De la BASE'!B284</f>
        <v>3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0.193684410284</v>
      </c>
      <c r="F288" s="9">
        <f>IF('De la BASE'!F284&gt;0,'De la BASE'!F284,'De la BASE'!F284+0.001)</f>
        <v>6.531038236636</v>
      </c>
      <c r="G288" s="15">
        <v>23468</v>
      </c>
    </row>
    <row r="289" spans="1:7" ht="12.75">
      <c r="A289" s="30" t="str">
        <f>'De la BASE'!A285</f>
        <v>433</v>
      </c>
      <c r="B289" s="30">
        <f>'De la BASE'!B285</f>
        <v>3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0.109235859648</v>
      </c>
      <c r="F289" s="9">
        <f>IF('De la BASE'!F285&gt;0,'De la BASE'!F285,'De la BASE'!F285+0.001)</f>
        <v>5.715376782689999</v>
      </c>
      <c r="G289" s="15">
        <v>23498</v>
      </c>
    </row>
    <row r="290" spans="1:7" ht="12.75">
      <c r="A290" s="30" t="str">
        <f>'De la BASE'!A286</f>
        <v>433</v>
      </c>
      <c r="B290" s="30">
        <f>'De la BASE'!B286</f>
        <v>3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0.069869043125</v>
      </c>
      <c r="F290" s="9">
        <f>IF('De la BASE'!F286&gt;0,'De la BASE'!F286,'De la BASE'!F286+0.001)</f>
        <v>4.102924602875</v>
      </c>
      <c r="G290" s="15">
        <v>23529</v>
      </c>
    </row>
    <row r="291" spans="1:7" ht="12.75">
      <c r="A291" s="30" t="str">
        <f>'De la BASE'!A287</f>
        <v>433</v>
      </c>
      <c r="B291" s="30">
        <f>'De la BASE'!B287</f>
        <v>3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0.04744952782</v>
      </c>
      <c r="F291" s="9">
        <f>IF('De la BASE'!F287&gt;0,'De la BASE'!F287,'De la BASE'!F287+0.001)</f>
        <v>3.0079283034000004</v>
      </c>
      <c r="G291" s="15">
        <v>23559</v>
      </c>
    </row>
    <row r="292" spans="1:7" ht="12.75">
      <c r="A292" s="30" t="str">
        <f>'De la BASE'!A288</f>
        <v>433</v>
      </c>
      <c r="B292" s="30">
        <f>'De la BASE'!B288</f>
        <v>3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0.021508174464</v>
      </c>
      <c r="F292" s="9">
        <f>IF('De la BASE'!F288&gt;0,'De la BASE'!F288,'De la BASE'!F288+0.001)</f>
        <v>1.987970152953</v>
      </c>
      <c r="G292" s="15">
        <v>23590</v>
      </c>
    </row>
    <row r="293" spans="1:7" ht="12.75">
      <c r="A293" s="30" t="str">
        <f>'De la BASE'!A289</f>
        <v>433</v>
      </c>
      <c r="B293" s="30">
        <f>'De la BASE'!B289</f>
        <v>3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0.016806704334</v>
      </c>
      <c r="F293" s="9">
        <f>IF('De la BASE'!F289&gt;0,'De la BASE'!F289,'De la BASE'!F289+0.001)</f>
        <v>1.701478810346</v>
      </c>
      <c r="G293" s="15">
        <v>23621</v>
      </c>
    </row>
    <row r="294" spans="1:7" ht="12.75">
      <c r="A294" s="30" t="str">
        <f>'De la BASE'!A290</f>
        <v>433</v>
      </c>
      <c r="B294" s="30">
        <f>'De la BASE'!B290</f>
        <v>3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0.041429347377</v>
      </c>
      <c r="F294" s="9">
        <f>IF('De la BASE'!F290&gt;0,'De la BASE'!F290,'De la BASE'!F290+0.001)</f>
        <v>3.898719471357</v>
      </c>
      <c r="G294" s="15">
        <v>23651</v>
      </c>
    </row>
    <row r="295" spans="1:7" ht="12.75">
      <c r="A295" s="30" t="str">
        <f>'De la BASE'!A291</f>
        <v>433</v>
      </c>
      <c r="B295" s="30">
        <f>'De la BASE'!B291</f>
        <v>3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0.021193330058</v>
      </c>
      <c r="F295" s="9">
        <f>IF('De la BASE'!F291&gt;0,'De la BASE'!F291,'De la BASE'!F291+0.001)</f>
        <v>1.989523778776</v>
      </c>
      <c r="G295" s="15">
        <v>23682</v>
      </c>
    </row>
    <row r="296" spans="1:7" ht="12.75">
      <c r="A296" s="30" t="str">
        <f>'De la BASE'!A292</f>
        <v>433</v>
      </c>
      <c r="B296" s="30">
        <f>'De la BASE'!B292</f>
        <v>3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0.01376770857</v>
      </c>
      <c r="F296" s="9">
        <f>IF('De la BASE'!F292&gt;0,'De la BASE'!F292,'De la BASE'!F292+0.001)</f>
        <v>1.0730715692400001</v>
      </c>
      <c r="G296" s="15">
        <v>23712</v>
      </c>
    </row>
    <row r="297" spans="1:7" ht="12.75">
      <c r="A297" s="30" t="str">
        <f>'De la BASE'!A293</f>
        <v>433</v>
      </c>
      <c r="B297" s="30">
        <f>'De la BASE'!B293</f>
        <v>3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0.010781862648</v>
      </c>
      <c r="F297" s="9">
        <f>IF('De la BASE'!F293&gt;0,'De la BASE'!F293,'De la BASE'!F293+0.001)</f>
        <v>0.5575763576999999</v>
      </c>
      <c r="G297" s="15">
        <v>23743</v>
      </c>
    </row>
    <row r="298" spans="1:7" ht="12.75">
      <c r="A298" s="30" t="str">
        <f>'De la BASE'!A294</f>
        <v>433</v>
      </c>
      <c r="B298" s="30">
        <f>'De la BASE'!B294</f>
        <v>3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0.00956216168</v>
      </c>
      <c r="F298" s="9">
        <f>IF('De la BASE'!F294&gt;0,'De la BASE'!F294,'De la BASE'!F294+0.001)</f>
        <v>0.39762653184</v>
      </c>
      <c r="G298" s="15">
        <v>23774</v>
      </c>
    </row>
    <row r="299" spans="1:7" ht="12.75">
      <c r="A299" s="30" t="str">
        <f>'De la BASE'!A295</f>
        <v>433</v>
      </c>
      <c r="B299" s="30">
        <f>'De la BASE'!B295</f>
        <v>3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0.10781440341</v>
      </c>
      <c r="F299" s="9">
        <f>IF('De la BASE'!F295&gt;0,'De la BASE'!F295,'De la BASE'!F295+0.001)</f>
        <v>3.13560188473</v>
      </c>
      <c r="G299" s="15">
        <v>23802</v>
      </c>
    </row>
    <row r="300" spans="1:7" ht="12.75">
      <c r="A300" s="30" t="str">
        <f>'De la BASE'!A296</f>
        <v>433</v>
      </c>
      <c r="B300" s="30">
        <f>'De la BASE'!B296</f>
        <v>3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0.066568431972</v>
      </c>
      <c r="F300" s="9">
        <f>IF('De la BASE'!F296&gt;0,'De la BASE'!F296,'De la BASE'!F296+0.001)</f>
        <v>1.5927885809339999</v>
      </c>
      <c r="G300" s="15">
        <v>23833</v>
      </c>
    </row>
    <row r="301" spans="1:7" ht="12.75">
      <c r="A301" s="30" t="str">
        <f>'De la BASE'!A297</f>
        <v>433</v>
      </c>
      <c r="B301" s="30">
        <f>'De la BASE'!B297</f>
        <v>3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0.037511077215</v>
      </c>
      <c r="F301" s="9">
        <f>IF('De la BASE'!F297&gt;0,'De la BASE'!F297,'De la BASE'!F297+0.001)</f>
        <v>1.357150930635</v>
      </c>
      <c r="G301" s="15">
        <v>23863</v>
      </c>
    </row>
    <row r="302" spans="1:7" ht="12.75">
      <c r="A302" s="30" t="str">
        <f>'De la BASE'!A298</f>
        <v>433</v>
      </c>
      <c r="B302" s="30">
        <f>'De la BASE'!B298</f>
        <v>3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0.017528987742</v>
      </c>
      <c r="F302" s="9">
        <f>IF('De la BASE'!F298&gt;0,'De la BASE'!F298,'De la BASE'!F298+0.001)</f>
        <v>0.9102554254640001</v>
      </c>
      <c r="G302" s="15">
        <v>23894</v>
      </c>
    </row>
    <row r="303" spans="1:7" ht="12.75">
      <c r="A303" s="30" t="str">
        <f>'De la BASE'!A299</f>
        <v>433</v>
      </c>
      <c r="B303" s="30">
        <f>'De la BASE'!B299</f>
        <v>3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0.008384927544</v>
      </c>
      <c r="F303" s="9">
        <f>IF('De la BASE'!F299&gt;0,'De la BASE'!F299,'De la BASE'!F299+0.001)</f>
        <v>0.618912571977</v>
      </c>
      <c r="G303" s="15">
        <v>23924</v>
      </c>
    </row>
    <row r="304" spans="1:7" ht="12.75">
      <c r="A304" s="30" t="str">
        <f>'De la BASE'!A300</f>
        <v>433</v>
      </c>
      <c r="B304" s="30">
        <f>'De la BASE'!B300</f>
        <v>3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0.005608731981</v>
      </c>
      <c r="F304" s="9">
        <f>IF('De la BASE'!F300&gt;0,'De la BASE'!F300,'De la BASE'!F300+0.001)</f>
        <v>0.402626819243</v>
      </c>
      <c r="G304" s="15">
        <v>23955</v>
      </c>
    </row>
    <row r="305" spans="1:7" ht="12.75">
      <c r="A305" s="30" t="str">
        <f>'De la BASE'!A301</f>
        <v>433</v>
      </c>
      <c r="B305" s="30">
        <f>'De la BASE'!B301</f>
        <v>3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0.025153022916</v>
      </c>
      <c r="F305" s="9">
        <f>IF('De la BASE'!F301&gt;0,'De la BASE'!F301,'De la BASE'!F301+0.001)</f>
        <v>1.302661913364</v>
      </c>
      <c r="G305" s="15">
        <v>23986</v>
      </c>
    </row>
    <row r="306" spans="1:7" ht="12.75">
      <c r="A306" s="30" t="str">
        <f>'De la BASE'!A302</f>
        <v>433</v>
      </c>
      <c r="B306" s="30">
        <f>'De la BASE'!B302</f>
        <v>3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0.042609213075</v>
      </c>
      <c r="F306" s="9">
        <f>IF('De la BASE'!F302&gt;0,'De la BASE'!F302,'De la BASE'!F302+0.001)</f>
        <v>4.208026461595</v>
      </c>
      <c r="G306" s="15">
        <v>24016</v>
      </c>
    </row>
    <row r="307" spans="1:7" ht="12.75">
      <c r="A307" s="30" t="str">
        <f>'De la BASE'!A303</f>
        <v>433</v>
      </c>
      <c r="B307" s="30">
        <f>'De la BASE'!B303</f>
        <v>3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0.095348570541</v>
      </c>
      <c r="F307" s="9">
        <f>IF('De la BASE'!F303&gt;0,'De la BASE'!F303,'De la BASE'!F303+0.001)</f>
        <v>9.054261421698001</v>
      </c>
      <c r="G307" s="15">
        <v>24047</v>
      </c>
    </row>
    <row r="308" spans="1:7" ht="12.75">
      <c r="A308" s="30" t="str">
        <f>'De la BASE'!A304</f>
        <v>433</v>
      </c>
      <c r="B308" s="30">
        <f>'De la BASE'!B304</f>
        <v>3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0.090964836256</v>
      </c>
      <c r="F308" s="9">
        <f>IF('De la BASE'!F304&gt;0,'De la BASE'!F304,'De la BASE'!F304+0.001)</f>
        <v>3.42140588132</v>
      </c>
      <c r="G308" s="15">
        <v>24077</v>
      </c>
    </row>
    <row r="309" spans="1:7" ht="12.75">
      <c r="A309" s="30" t="str">
        <f>'De la BASE'!A305</f>
        <v>433</v>
      </c>
      <c r="B309" s="30">
        <f>'De la BASE'!B305</f>
        <v>3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0.52721612748</v>
      </c>
      <c r="F309" s="9">
        <f>IF('De la BASE'!F305&gt;0,'De la BASE'!F305,'De la BASE'!F305+0.001)</f>
        <v>15.26443817878</v>
      </c>
      <c r="G309" s="15">
        <v>24108</v>
      </c>
    </row>
    <row r="310" spans="1:7" ht="12.75">
      <c r="A310" s="30" t="str">
        <f>'De la BASE'!A306</f>
        <v>433</v>
      </c>
      <c r="B310" s="30">
        <f>'De la BASE'!B306</f>
        <v>3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0.667438015608</v>
      </c>
      <c r="F310" s="9">
        <f>IF('De la BASE'!F306&gt;0,'De la BASE'!F306,'De la BASE'!F306+0.001)</f>
        <v>18.015342955974</v>
      </c>
      <c r="G310" s="15">
        <v>24139</v>
      </c>
    </row>
    <row r="311" spans="1:7" ht="12.75">
      <c r="A311" s="30" t="str">
        <f>'De la BASE'!A307</f>
        <v>433</v>
      </c>
      <c r="B311" s="30">
        <f>'De la BASE'!B307</f>
        <v>3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0.198893199681</v>
      </c>
      <c r="F311" s="9">
        <f>IF('De la BASE'!F307&gt;0,'De la BASE'!F307,'De la BASE'!F307+0.001)</f>
        <v>6.899464189584999</v>
      </c>
      <c r="G311" s="15">
        <v>24167</v>
      </c>
    </row>
    <row r="312" spans="1:7" ht="12.75">
      <c r="A312" s="30" t="str">
        <f>'De la BASE'!A308</f>
        <v>433</v>
      </c>
      <c r="B312" s="30">
        <f>'De la BASE'!B308</f>
        <v>3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0.524751457882</v>
      </c>
      <c r="F312" s="9">
        <f>IF('De la BASE'!F308&gt;0,'De la BASE'!F308,'De la BASE'!F308+0.001)</f>
        <v>14.731274205573998</v>
      </c>
      <c r="G312" s="15">
        <v>24198</v>
      </c>
    </row>
    <row r="313" spans="1:7" ht="12.75">
      <c r="A313" s="30" t="str">
        <f>'De la BASE'!A309</f>
        <v>433</v>
      </c>
      <c r="B313" s="30">
        <f>'De la BASE'!B309</f>
        <v>3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0.208428049818</v>
      </c>
      <c r="F313" s="9">
        <f>IF('De la BASE'!F309&gt;0,'De la BASE'!F309,'De la BASE'!F309+0.001)</f>
        <v>7.518298221356</v>
      </c>
      <c r="G313" s="15">
        <v>24228</v>
      </c>
    </row>
    <row r="314" spans="1:7" ht="12.75">
      <c r="A314" s="30" t="str">
        <f>'De la BASE'!A310</f>
        <v>433</v>
      </c>
      <c r="B314" s="30">
        <f>'De la BASE'!B310</f>
        <v>3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0.10915580667</v>
      </c>
      <c r="F314" s="9">
        <f>IF('De la BASE'!F310&gt;0,'De la BASE'!F310,'De la BASE'!F310+0.001)</f>
        <v>6.356329082372</v>
      </c>
      <c r="G314" s="15">
        <v>24259</v>
      </c>
    </row>
    <row r="315" spans="1:7" ht="12.75">
      <c r="A315" s="30" t="str">
        <f>'De la BASE'!A311</f>
        <v>433</v>
      </c>
      <c r="B315" s="30">
        <f>'De la BASE'!B311</f>
        <v>3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0.046234508517</v>
      </c>
      <c r="F315" s="9">
        <f>IF('De la BASE'!F311&gt;0,'De la BASE'!F311,'De la BASE'!F311+0.001)</f>
        <v>4.508181572553</v>
      </c>
      <c r="G315" s="15">
        <v>24289</v>
      </c>
    </row>
    <row r="316" spans="1:7" ht="12.75">
      <c r="A316" s="30" t="str">
        <f>'De la BASE'!A312</f>
        <v>433</v>
      </c>
      <c r="B316" s="30">
        <f>'De la BASE'!B312</f>
        <v>3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0.020385125412</v>
      </c>
      <c r="F316" s="9">
        <f>IF('De la BASE'!F312&gt;0,'De la BASE'!F312,'De la BASE'!F312+0.001)</f>
        <v>3.0798523126590003</v>
      </c>
      <c r="G316" s="15">
        <v>24320</v>
      </c>
    </row>
    <row r="317" spans="1:7" ht="12.75">
      <c r="A317" s="30" t="str">
        <f>'De la BASE'!A313</f>
        <v>433</v>
      </c>
      <c r="B317" s="30">
        <f>'De la BASE'!B313</f>
        <v>3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0.01124968702</v>
      </c>
      <c r="F317" s="9">
        <f>IF('De la BASE'!F313&gt;0,'De la BASE'!F313,'De la BASE'!F313+0.001)</f>
        <v>2.08314894216</v>
      </c>
      <c r="G317" s="15">
        <v>24351</v>
      </c>
    </row>
    <row r="318" spans="1:7" ht="12.75">
      <c r="A318" s="30" t="str">
        <f>'De la BASE'!A314</f>
        <v>433</v>
      </c>
      <c r="B318" s="30">
        <f>'De la BASE'!B314</f>
        <v>3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0.10980250344</v>
      </c>
      <c r="F318" s="9">
        <f>IF('De la BASE'!F314&gt;0,'De la BASE'!F314,'De la BASE'!F314+0.001)</f>
        <v>10.769093395585</v>
      </c>
      <c r="G318" s="15">
        <v>24381</v>
      </c>
    </row>
    <row r="319" spans="1:7" ht="12.75">
      <c r="A319" s="30" t="str">
        <f>'De la BASE'!A315</f>
        <v>433</v>
      </c>
      <c r="B319" s="30">
        <f>'De la BASE'!B315</f>
        <v>3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0.15050500154</v>
      </c>
      <c r="F319" s="9">
        <f>IF('De la BASE'!F315&gt;0,'De la BASE'!F315,'De la BASE'!F315+0.001)</f>
        <v>10.6504408388</v>
      </c>
      <c r="G319" s="15">
        <v>24412</v>
      </c>
    </row>
    <row r="320" spans="1:7" ht="12.75">
      <c r="A320" s="30" t="str">
        <f>'De la BASE'!A316</f>
        <v>433</v>
      </c>
      <c r="B320" s="30">
        <f>'De la BASE'!B316</f>
        <v>3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0.066586084044</v>
      </c>
      <c r="F320" s="9">
        <f>IF('De la BASE'!F316&gt;0,'De la BASE'!F316,'De la BASE'!F316+0.001)</f>
        <v>3.9939318923399996</v>
      </c>
      <c r="G320" s="15">
        <v>24442</v>
      </c>
    </row>
    <row r="321" spans="1:7" ht="12.75">
      <c r="A321" s="30" t="str">
        <f>'De la BASE'!A317</f>
        <v>433</v>
      </c>
      <c r="B321" s="30">
        <f>'De la BASE'!B317</f>
        <v>3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0.061972674328</v>
      </c>
      <c r="F321" s="9">
        <f>IF('De la BASE'!F317&gt;0,'De la BASE'!F317,'De la BASE'!F317+0.001)</f>
        <v>4.401649058502</v>
      </c>
      <c r="G321" s="15">
        <v>24473</v>
      </c>
    </row>
    <row r="322" spans="1:7" ht="12.75">
      <c r="A322" s="30" t="str">
        <f>'De la BASE'!A318</f>
        <v>433</v>
      </c>
      <c r="B322" s="30">
        <f>'De la BASE'!B318</f>
        <v>3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0.099572177817</v>
      </c>
      <c r="F322" s="9">
        <f>IF('De la BASE'!F318&gt;0,'De la BASE'!F318,'De la BASE'!F318+0.001)</f>
        <v>4.212781988092999</v>
      </c>
      <c r="G322" s="15">
        <v>24504</v>
      </c>
    </row>
    <row r="323" spans="1:7" ht="12.75">
      <c r="A323" s="30" t="str">
        <f>'De la BASE'!A319</f>
        <v>433</v>
      </c>
      <c r="B323" s="30">
        <f>'De la BASE'!B319</f>
        <v>3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0.112405638228</v>
      </c>
      <c r="F323" s="9">
        <f>IF('De la BASE'!F319&gt;0,'De la BASE'!F319,'De la BASE'!F319+0.001)</f>
        <v>5.100636322132</v>
      </c>
      <c r="G323" s="15">
        <v>24532</v>
      </c>
    </row>
    <row r="324" spans="1:7" ht="12.75">
      <c r="A324" s="30" t="str">
        <f>'De la BASE'!A320</f>
        <v>433</v>
      </c>
      <c r="B324" s="30">
        <f>'De la BASE'!B320</f>
        <v>3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0.069975507216</v>
      </c>
      <c r="F324" s="9">
        <f>IF('De la BASE'!F320&gt;0,'De la BASE'!F320,'De la BASE'!F320+0.001)</f>
        <v>4.38921297393</v>
      </c>
      <c r="G324" s="15">
        <v>24563</v>
      </c>
    </row>
    <row r="325" spans="1:7" ht="12.75">
      <c r="A325" s="30" t="str">
        <f>'De la BASE'!A321</f>
        <v>433</v>
      </c>
      <c r="B325" s="30">
        <f>'De la BASE'!B321</f>
        <v>3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0.070241726616</v>
      </c>
      <c r="F325" s="9">
        <f>IF('De la BASE'!F321&gt;0,'De la BASE'!F321,'De la BASE'!F321+0.001)</f>
        <v>4.451806781604</v>
      </c>
      <c r="G325" s="15">
        <v>24593</v>
      </c>
    </row>
    <row r="326" spans="1:7" ht="12.75">
      <c r="A326" s="30" t="str">
        <f>'De la BASE'!A322</f>
        <v>433</v>
      </c>
      <c r="B326" s="30">
        <f>'De la BASE'!B322</f>
        <v>3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0.041063675872</v>
      </c>
      <c r="F326" s="9">
        <f>IF('De la BASE'!F322&gt;0,'De la BASE'!F322,'De la BASE'!F322+0.001)</f>
        <v>2.9521850188</v>
      </c>
      <c r="G326" s="15">
        <v>24624</v>
      </c>
    </row>
    <row r="327" spans="1:7" ht="12.75">
      <c r="A327" s="30" t="str">
        <f>'De la BASE'!A323</f>
        <v>433</v>
      </c>
      <c r="B327" s="30">
        <f>'De la BASE'!B323</f>
        <v>3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0.02525316144</v>
      </c>
      <c r="F327" s="9">
        <f>IF('De la BASE'!F323&gt;0,'De la BASE'!F323,'De la BASE'!F323+0.001)</f>
        <v>2.050316448</v>
      </c>
      <c r="G327" s="15">
        <v>24654</v>
      </c>
    </row>
    <row r="328" spans="1:7" ht="12.75">
      <c r="A328" s="30" t="str">
        <f>'De la BASE'!A324</f>
        <v>433</v>
      </c>
      <c r="B328" s="30">
        <f>'De la BASE'!B324</f>
        <v>3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0.015822321132</v>
      </c>
      <c r="F328" s="9">
        <f>IF('De la BASE'!F324&gt;0,'De la BASE'!F324,'De la BASE'!F324+0.001)</f>
        <v>1.2930353736240001</v>
      </c>
      <c r="G328" s="15">
        <v>24685</v>
      </c>
    </row>
    <row r="329" spans="1:7" ht="12.75">
      <c r="A329" s="30" t="str">
        <f>'De la BASE'!A325</f>
        <v>433</v>
      </c>
      <c r="B329" s="30">
        <f>'De la BASE'!B325</f>
        <v>3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0.01067390965</v>
      </c>
      <c r="F329" s="9">
        <f>IF('De la BASE'!F325&gt;0,'De la BASE'!F325,'De la BASE'!F325+0.001)</f>
        <v>0.94616576461</v>
      </c>
      <c r="G329" s="15">
        <v>24716</v>
      </c>
    </row>
    <row r="330" spans="1:7" ht="12.75">
      <c r="A330" s="30" t="str">
        <f>'De la BASE'!A326</f>
        <v>433</v>
      </c>
      <c r="B330" s="30">
        <f>'De la BASE'!B326</f>
        <v>3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0.029223936204</v>
      </c>
      <c r="F330" s="9">
        <f>IF('De la BASE'!F326&gt;0,'De la BASE'!F326,'De la BASE'!F326+0.001)</f>
        <v>2.389618763268</v>
      </c>
      <c r="G330" s="15">
        <v>24746</v>
      </c>
    </row>
    <row r="331" spans="1:7" ht="12.75">
      <c r="A331" s="30" t="str">
        <f>'De la BASE'!A327</f>
        <v>433</v>
      </c>
      <c r="B331" s="30">
        <f>'De la BASE'!B327</f>
        <v>3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0.332496532758</v>
      </c>
      <c r="F331" s="9">
        <f>IF('De la BASE'!F327&gt;0,'De la BASE'!F327,'De la BASE'!F327+0.001)</f>
        <v>33.475320757359</v>
      </c>
      <c r="G331" s="15">
        <v>24777</v>
      </c>
    </row>
    <row r="332" spans="1:7" ht="12.75">
      <c r="A332" s="30" t="str">
        <f>'De la BASE'!A328</f>
        <v>433</v>
      </c>
      <c r="B332" s="30">
        <f>'De la BASE'!B328</f>
        <v>3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0.07468602988</v>
      </c>
      <c r="F332" s="9">
        <f>IF('De la BASE'!F328&gt;0,'De la BASE'!F328,'De la BASE'!F328+0.001)</f>
        <v>2.63614027738</v>
      </c>
      <c r="G332" s="15">
        <v>24807</v>
      </c>
    </row>
    <row r="333" spans="1:7" ht="12.75">
      <c r="A333" s="30" t="str">
        <f>'De la BASE'!A329</f>
        <v>433</v>
      </c>
      <c r="B333" s="30">
        <f>'De la BASE'!B329</f>
        <v>3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0.09239642775</v>
      </c>
      <c r="F333" s="9">
        <f>IF('De la BASE'!F329&gt;0,'De la BASE'!F329,'De la BASE'!F329+0.001)</f>
        <v>6.195892093405</v>
      </c>
      <c r="G333" s="15">
        <v>24838</v>
      </c>
    </row>
    <row r="334" spans="1:7" ht="12.75">
      <c r="A334" s="30" t="str">
        <f>'De la BASE'!A330</f>
        <v>433</v>
      </c>
      <c r="B334" s="30">
        <f>'De la BASE'!B330</f>
        <v>3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0.254515976631</v>
      </c>
      <c r="F334" s="9">
        <f>IF('De la BASE'!F330&gt;0,'De la BASE'!F330,'De la BASE'!F330+0.001)</f>
        <v>16.278267684861003</v>
      </c>
      <c r="G334" s="15">
        <v>24869</v>
      </c>
    </row>
    <row r="335" spans="1:7" ht="12.75">
      <c r="A335" s="30" t="str">
        <f>'De la BASE'!A331</f>
        <v>433</v>
      </c>
      <c r="B335" s="30">
        <f>'De la BASE'!B331</f>
        <v>3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0.302399295967</v>
      </c>
      <c r="F335" s="9">
        <f>IF('De la BASE'!F331&gt;0,'De la BASE'!F331,'De la BASE'!F331+0.001)</f>
        <v>13.726214936108</v>
      </c>
      <c r="G335" s="15">
        <v>24898</v>
      </c>
    </row>
    <row r="336" spans="1:7" ht="12.75">
      <c r="A336" s="30" t="str">
        <f>'De la BASE'!A332</f>
        <v>433</v>
      </c>
      <c r="B336" s="30">
        <f>'De la BASE'!B332</f>
        <v>3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0.43967748216</v>
      </c>
      <c r="F336" s="9">
        <f>IF('De la BASE'!F332&gt;0,'De la BASE'!F332,'De la BASE'!F332+0.001)</f>
        <v>18.199163098935</v>
      </c>
      <c r="G336" s="15">
        <v>24929</v>
      </c>
    </row>
    <row r="337" spans="1:7" ht="12.75">
      <c r="A337" s="30" t="str">
        <f>'De la BASE'!A333</f>
        <v>433</v>
      </c>
      <c r="B337" s="30">
        <f>'De la BASE'!B333</f>
        <v>3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0.376718567598</v>
      </c>
      <c r="F337" s="9">
        <f>IF('De la BASE'!F333&gt;0,'De la BASE'!F333,'De la BASE'!F333+0.001)</f>
        <v>11.283532722278999</v>
      </c>
      <c r="G337" s="15">
        <v>24959</v>
      </c>
    </row>
    <row r="338" spans="1:7" ht="12.75">
      <c r="A338" s="30" t="str">
        <f>'De la BASE'!A334</f>
        <v>433</v>
      </c>
      <c r="B338" s="30">
        <f>'De la BASE'!B334</f>
        <v>3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0.172239321709</v>
      </c>
      <c r="F338" s="9">
        <f>IF('De la BASE'!F334&gt;0,'De la BASE'!F334,'De la BASE'!F334+0.001)</f>
        <v>7.50493704356</v>
      </c>
      <c r="G338" s="15">
        <v>24990</v>
      </c>
    </row>
    <row r="339" spans="1:7" ht="12.75">
      <c r="A339" s="30" t="str">
        <f>'De la BASE'!A335</f>
        <v>433</v>
      </c>
      <c r="B339" s="30">
        <f>'De la BASE'!B335</f>
        <v>3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0.071134269932</v>
      </c>
      <c r="F339" s="9">
        <f>IF('De la BASE'!F335&gt;0,'De la BASE'!F335,'De la BASE'!F335+0.001)</f>
        <v>5.69074111208</v>
      </c>
      <c r="G339" s="15">
        <v>25020</v>
      </c>
    </row>
    <row r="340" spans="1:7" ht="12.75">
      <c r="A340" s="30" t="str">
        <f>'De la BASE'!A336</f>
        <v>433</v>
      </c>
      <c r="B340" s="30">
        <f>'De la BASE'!B336</f>
        <v>3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0.036555932052</v>
      </c>
      <c r="F340" s="9">
        <f>IF('De la BASE'!F336&gt;0,'De la BASE'!F336,'De la BASE'!F336+0.001)</f>
        <v>3.8938831472699995</v>
      </c>
      <c r="G340" s="15">
        <v>25051</v>
      </c>
    </row>
    <row r="341" spans="1:7" ht="12.75">
      <c r="A341" s="30" t="str">
        <f>'De la BASE'!A337</f>
        <v>433</v>
      </c>
      <c r="B341" s="30">
        <f>'De la BASE'!B337</f>
        <v>3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0.031872449565</v>
      </c>
      <c r="F341" s="9">
        <f>IF('De la BASE'!F337&gt;0,'De la BASE'!F337,'De la BASE'!F337+0.001)</f>
        <v>4.092069187305</v>
      </c>
      <c r="G341" s="15">
        <v>25082</v>
      </c>
    </row>
    <row r="342" spans="1:7" ht="12.75">
      <c r="A342" s="30" t="str">
        <f>'De la BASE'!A338</f>
        <v>433</v>
      </c>
      <c r="B342" s="30">
        <f>'De la BASE'!B338</f>
        <v>3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0.022213739625</v>
      </c>
      <c r="F342" s="9">
        <f>IF('De la BASE'!F338&gt;0,'De la BASE'!F338,'De la BASE'!F338+0.001)</f>
        <v>2.9798146131600003</v>
      </c>
      <c r="G342" s="15">
        <v>25112</v>
      </c>
    </row>
    <row r="343" spans="1:7" ht="12.75">
      <c r="A343" s="30" t="str">
        <f>'De la BASE'!A339</f>
        <v>433</v>
      </c>
      <c r="B343" s="30">
        <f>'De la BASE'!B339</f>
        <v>3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0.07357417218</v>
      </c>
      <c r="F343" s="9">
        <f>IF('De la BASE'!F339&gt;0,'De la BASE'!F339,'De la BASE'!F339+0.001)</f>
        <v>6.036426952329999</v>
      </c>
      <c r="G343" s="15">
        <v>25143</v>
      </c>
    </row>
    <row r="344" spans="1:7" ht="12.75">
      <c r="A344" s="30" t="str">
        <f>'De la BASE'!A340</f>
        <v>433</v>
      </c>
      <c r="B344" s="30">
        <f>'De la BASE'!B340</f>
        <v>3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0.323099565189</v>
      </c>
      <c r="F344" s="9">
        <f>IF('De la BASE'!F340&gt;0,'De la BASE'!F340,'De la BASE'!F340+0.001)</f>
        <v>9.826841603295</v>
      </c>
      <c r="G344" s="15">
        <v>25173</v>
      </c>
    </row>
    <row r="345" spans="1:7" ht="12.75">
      <c r="A345" s="30" t="str">
        <f>'De la BASE'!A341</f>
        <v>433</v>
      </c>
      <c r="B345" s="30">
        <f>'De la BASE'!B341</f>
        <v>3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0.115616828118</v>
      </c>
      <c r="F345" s="9">
        <f>IF('De la BASE'!F341&gt;0,'De la BASE'!F341,'De la BASE'!F341+0.001)</f>
        <v>2.9846734932600003</v>
      </c>
      <c r="G345" s="15">
        <v>25204</v>
      </c>
    </row>
    <row r="346" spans="1:7" ht="12.75">
      <c r="A346" s="30" t="str">
        <f>'De la BASE'!A342</f>
        <v>433</v>
      </c>
      <c r="B346" s="30">
        <f>'De la BASE'!B342</f>
        <v>3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0.057286452034</v>
      </c>
      <c r="F346" s="9">
        <f>IF('De la BASE'!F342&gt;0,'De la BASE'!F342,'De la BASE'!F342+0.001)</f>
        <v>2.339992373122</v>
      </c>
      <c r="G346" s="15">
        <v>25235</v>
      </c>
    </row>
    <row r="347" spans="1:7" ht="12.75">
      <c r="A347" s="30" t="str">
        <f>'De la BASE'!A343</f>
        <v>433</v>
      </c>
      <c r="B347" s="30">
        <f>'De la BASE'!B343</f>
        <v>3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0.37308318795</v>
      </c>
      <c r="F347" s="9">
        <f>IF('De la BASE'!F343&gt;0,'De la BASE'!F343,'De la BASE'!F343+0.001)</f>
        <v>13.85867567586</v>
      </c>
      <c r="G347" s="15">
        <v>25263</v>
      </c>
    </row>
    <row r="348" spans="1:7" ht="12.75">
      <c r="A348" s="30" t="str">
        <f>'De la BASE'!A344</f>
        <v>433</v>
      </c>
      <c r="B348" s="30">
        <f>'De la BASE'!B344</f>
        <v>3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0.231708309504</v>
      </c>
      <c r="F348" s="9">
        <f>IF('De la BASE'!F344&gt;0,'De la BASE'!F344,'De la BASE'!F344+0.001)</f>
        <v>7.2538738301959995</v>
      </c>
      <c r="G348" s="15">
        <v>25294</v>
      </c>
    </row>
    <row r="349" spans="1:7" ht="12.75">
      <c r="A349" s="30" t="str">
        <f>'De la BASE'!A345</f>
        <v>433</v>
      </c>
      <c r="B349" s="30">
        <f>'De la BASE'!B345</f>
        <v>3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0.22536674468</v>
      </c>
      <c r="F349" s="9">
        <f>IF('De la BASE'!F345&gt;0,'De la BASE'!F345,'De la BASE'!F345+0.001)</f>
        <v>9.356108170099999</v>
      </c>
      <c r="G349" s="15">
        <v>25324</v>
      </c>
    </row>
    <row r="350" spans="1:7" ht="12.75">
      <c r="A350" s="30" t="str">
        <f>'De la BASE'!A346</f>
        <v>433</v>
      </c>
      <c r="B350" s="30">
        <f>'De la BASE'!B346</f>
        <v>3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0.111125424124</v>
      </c>
      <c r="F350" s="9">
        <f>IF('De la BASE'!F346&gt;0,'De la BASE'!F346,'De la BASE'!F346+0.001)</f>
        <v>5.302784597396</v>
      </c>
      <c r="G350" s="15">
        <v>25355</v>
      </c>
    </row>
    <row r="351" spans="1:7" ht="12.75">
      <c r="A351" s="30" t="str">
        <f>'De la BASE'!A347</f>
        <v>433</v>
      </c>
      <c r="B351" s="30">
        <f>'De la BASE'!B347</f>
        <v>3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0.053081297238</v>
      </c>
      <c r="F351" s="9">
        <f>IF('De la BASE'!F347&gt;0,'De la BASE'!F347,'De la BASE'!F347+0.001)</f>
        <v>3.733576827444</v>
      </c>
      <c r="G351" s="15">
        <v>25385</v>
      </c>
    </row>
    <row r="352" spans="1:7" ht="12.75">
      <c r="A352" s="30" t="str">
        <f>'De la BASE'!A348</f>
        <v>433</v>
      </c>
      <c r="B352" s="30">
        <f>'De la BASE'!B348</f>
        <v>3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0.022147271856</v>
      </c>
      <c r="F352" s="9">
        <f>IF('De la BASE'!F348&gt;0,'De la BASE'!F348,'De la BASE'!F348+0.001)</f>
        <v>2.6020341854669997</v>
      </c>
      <c r="G352" s="15">
        <v>25416</v>
      </c>
    </row>
    <row r="353" spans="1:7" ht="12.75">
      <c r="A353" s="30" t="str">
        <f>'De la BASE'!A349</f>
        <v>433</v>
      </c>
      <c r="B353" s="30">
        <f>'De la BASE'!B349</f>
        <v>3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0.03763530456</v>
      </c>
      <c r="F353" s="9">
        <f>IF('De la BASE'!F349&gt;0,'De la BASE'!F349,'De la BASE'!F349+0.001)</f>
        <v>3.826256369712</v>
      </c>
      <c r="G353" s="15">
        <v>25447</v>
      </c>
    </row>
    <row r="354" spans="1:7" ht="12.75">
      <c r="A354" s="30" t="str">
        <f>'De la BASE'!A350</f>
        <v>433</v>
      </c>
      <c r="B354" s="30">
        <f>'De la BASE'!B350</f>
        <v>3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0.025768932552</v>
      </c>
      <c r="F354" s="9">
        <f>IF('De la BASE'!F350&gt;0,'De la BASE'!F350,'De la BASE'!F350+0.001)</f>
        <v>2.337609926106</v>
      </c>
      <c r="G354" s="15">
        <v>25477</v>
      </c>
    </row>
    <row r="355" spans="1:7" ht="12.75">
      <c r="A355" s="30" t="str">
        <f>'De la BASE'!A351</f>
        <v>433</v>
      </c>
      <c r="B355" s="30">
        <f>'De la BASE'!B351</f>
        <v>3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0.032857138704</v>
      </c>
      <c r="F355" s="9">
        <f>IF('De la BASE'!F351&gt;0,'De la BASE'!F351,'De la BASE'!F351+0.001)</f>
        <v>4.749828567696</v>
      </c>
      <c r="G355" s="15">
        <v>25508</v>
      </c>
    </row>
    <row r="356" spans="1:7" ht="12.75">
      <c r="A356" s="30" t="str">
        <f>'De la BASE'!A352</f>
        <v>433</v>
      </c>
      <c r="B356" s="30">
        <f>'De la BASE'!B352</f>
        <v>3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0.017097387391</v>
      </c>
      <c r="F356" s="9">
        <f>IF('De la BASE'!F352&gt;0,'De la BASE'!F352,'De la BASE'!F352+0.001)</f>
        <v>2.050131995532</v>
      </c>
      <c r="G356" s="15">
        <v>25538</v>
      </c>
    </row>
    <row r="357" spans="1:7" ht="12.75">
      <c r="A357" s="30" t="str">
        <f>'De la BASE'!A353</f>
        <v>433</v>
      </c>
      <c r="B357" s="30">
        <f>'De la BASE'!B353</f>
        <v>3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0.197642960496</v>
      </c>
      <c r="F357" s="9">
        <f>IF('De la BASE'!F353&gt;0,'De la BASE'!F353,'De la BASE'!F353+0.001)</f>
        <v>24.646392363780002</v>
      </c>
      <c r="G357" s="15">
        <v>25569</v>
      </c>
    </row>
    <row r="358" spans="1:7" ht="12.75">
      <c r="A358" s="30" t="str">
        <f>'De la BASE'!A354</f>
        <v>433</v>
      </c>
      <c r="B358" s="30">
        <f>'De la BASE'!B354</f>
        <v>3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0.10526539597</v>
      </c>
      <c r="F358" s="9">
        <f>IF('De la BASE'!F354&gt;0,'De la BASE'!F354,'De la BASE'!F354+0.001)</f>
        <v>6.140769726769999</v>
      </c>
      <c r="G358" s="15">
        <v>25600</v>
      </c>
    </row>
    <row r="359" spans="1:7" ht="12.75">
      <c r="A359" s="30" t="str">
        <f>'De la BASE'!A355</f>
        <v>433</v>
      </c>
      <c r="B359" s="30">
        <f>'De la BASE'!B355</f>
        <v>3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0.060482865184</v>
      </c>
      <c r="F359" s="9">
        <f>IF('De la BASE'!F355&gt;0,'De la BASE'!F355,'De la BASE'!F355+0.001)</f>
        <v>6.584933759012</v>
      </c>
      <c r="G359" s="15">
        <v>25628</v>
      </c>
    </row>
    <row r="360" spans="1:7" ht="12.75">
      <c r="A360" s="30" t="str">
        <f>'De la BASE'!A356</f>
        <v>433</v>
      </c>
      <c r="B360" s="30">
        <f>'De la BASE'!B356</f>
        <v>3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0.045142351758</v>
      </c>
      <c r="F360" s="9">
        <f>IF('De la BASE'!F356&gt;0,'De la BASE'!F356,'De la BASE'!F356+0.001)</f>
        <v>6.493443883254</v>
      </c>
      <c r="G360" s="15">
        <v>25659</v>
      </c>
    </row>
    <row r="361" spans="1:7" ht="12.75">
      <c r="A361" s="30" t="str">
        <f>'De la BASE'!A357</f>
        <v>433</v>
      </c>
      <c r="B361" s="30">
        <f>'De la BASE'!B357</f>
        <v>3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0.04248542304</v>
      </c>
      <c r="F361" s="9">
        <f>IF('De la BASE'!F357&gt;0,'De la BASE'!F357,'De la BASE'!F357+0.001)</f>
        <v>6.532133965343999</v>
      </c>
      <c r="G361" s="15">
        <v>25689</v>
      </c>
    </row>
    <row r="362" spans="1:7" ht="12.75">
      <c r="A362" s="30" t="str">
        <f>'De la BASE'!A358</f>
        <v>433</v>
      </c>
      <c r="B362" s="30">
        <f>'De la BASE'!B358</f>
        <v>3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0.025124421798</v>
      </c>
      <c r="F362" s="9">
        <f>IF('De la BASE'!F358&gt;0,'De la BASE'!F358,'De la BASE'!F358+0.001)</f>
        <v>3.604755554414</v>
      </c>
      <c r="G362" s="15">
        <v>25720</v>
      </c>
    </row>
    <row r="363" spans="1:7" ht="12.75">
      <c r="A363" s="30" t="str">
        <f>'De la BASE'!A359</f>
        <v>433</v>
      </c>
      <c r="B363" s="30">
        <f>'De la BASE'!B359</f>
        <v>3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0.016314682998</v>
      </c>
      <c r="F363" s="9">
        <f>IF('De la BASE'!F359&gt;0,'De la BASE'!F359,'De la BASE'!F359+0.001)</f>
        <v>2.021389504812</v>
      </c>
      <c r="G363" s="15">
        <v>25750</v>
      </c>
    </row>
    <row r="364" spans="1:7" ht="12.75">
      <c r="A364" s="30" t="str">
        <f>'De la BASE'!A360</f>
        <v>433</v>
      </c>
      <c r="B364" s="30">
        <f>'De la BASE'!B360</f>
        <v>3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0.011498166323</v>
      </c>
      <c r="F364" s="9">
        <f>IF('De la BASE'!F360&gt;0,'De la BASE'!F360,'De la BASE'!F360+0.001)</f>
        <v>1.311429762685</v>
      </c>
      <c r="G364" s="15">
        <v>25781</v>
      </c>
    </row>
    <row r="365" spans="1:7" ht="12.75">
      <c r="A365" s="30" t="str">
        <f>'De la BASE'!A361</f>
        <v>433</v>
      </c>
      <c r="B365" s="30">
        <f>'De la BASE'!B361</f>
        <v>3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0.006952501</v>
      </c>
      <c r="F365" s="9">
        <f>IF('De la BASE'!F361&gt;0,'De la BASE'!F361,'De la BASE'!F361+0.001)</f>
        <v>0.8925942705500001</v>
      </c>
      <c r="G365" s="15">
        <v>25812</v>
      </c>
    </row>
    <row r="366" spans="1:7" ht="12.75">
      <c r="A366" s="30" t="str">
        <f>'De la BASE'!A362</f>
        <v>433</v>
      </c>
      <c r="B366" s="30">
        <f>'De la BASE'!B362</f>
        <v>3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0.00465272864</v>
      </c>
      <c r="F366" s="9">
        <f>IF('De la BASE'!F362&gt;0,'De la BASE'!F362,'De la BASE'!F362+0.001)</f>
        <v>0.6295142851419999</v>
      </c>
      <c r="G366" s="15">
        <v>25842</v>
      </c>
    </row>
    <row r="367" spans="1:7" ht="12.75">
      <c r="A367" s="30" t="str">
        <f>'De la BASE'!A363</f>
        <v>433</v>
      </c>
      <c r="B367" s="30">
        <f>'De la BASE'!B363</f>
        <v>3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0.054465572043</v>
      </c>
      <c r="F367" s="9">
        <f>IF('De la BASE'!F363&gt;0,'De la BASE'!F363,'De la BASE'!F363+0.001)</f>
        <v>4.4334983070880005</v>
      </c>
      <c r="G367" s="15">
        <v>25873</v>
      </c>
    </row>
    <row r="368" spans="1:7" ht="12.75">
      <c r="A368" s="30" t="str">
        <f>'De la BASE'!A364</f>
        <v>433</v>
      </c>
      <c r="B368" s="30">
        <f>'De la BASE'!B364</f>
        <v>3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0.015267067725</v>
      </c>
      <c r="F368" s="9">
        <f>IF('De la BASE'!F364&gt;0,'De la BASE'!F364,'De la BASE'!F364+0.001)</f>
        <v>1.01716837976</v>
      </c>
      <c r="G368" s="15">
        <v>25903</v>
      </c>
    </row>
    <row r="369" spans="1:7" ht="12.75">
      <c r="A369" s="30" t="str">
        <f>'De la BASE'!A365</f>
        <v>433</v>
      </c>
      <c r="B369" s="30">
        <f>'De la BASE'!B365</f>
        <v>3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0.070115503784</v>
      </c>
      <c r="F369" s="9">
        <f>IF('De la BASE'!F365&gt;0,'De la BASE'!F365,'De la BASE'!F365+0.001)</f>
        <v>1.6630213760080002</v>
      </c>
      <c r="G369" s="15">
        <v>25934</v>
      </c>
    </row>
    <row r="370" spans="1:7" ht="12.75">
      <c r="A370" s="30" t="str">
        <f>'De la BASE'!A366</f>
        <v>433</v>
      </c>
      <c r="B370" s="30">
        <f>'De la BASE'!B366</f>
        <v>3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0.065832142062</v>
      </c>
      <c r="F370" s="9">
        <f>IF('De la BASE'!F366&gt;0,'De la BASE'!F366,'De la BASE'!F366+0.001)</f>
        <v>1.7918311393320001</v>
      </c>
      <c r="G370" s="15">
        <v>25965</v>
      </c>
    </row>
    <row r="371" spans="1:7" ht="12.75">
      <c r="A371" s="30" t="str">
        <f>'De la BASE'!A367</f>
        <v>433</v>
      </c>
      <c r="B371" s="30">
        <f>'De la BASE'!B367</f>
        <v>3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0.065621760424</v>
      </c>
      <c r="F371" s="9">
        <f>IF('De la BASE'!F367&gt;0,'De la BASE'!F367,'De la BASE'!F367+0.001)</f>
        <v>2.7857493323519997</v>
      </c>
      <c r="G371" s="15">
        <v>25993</v>
      </c>
    </row>
    <row r="372" spans="1:7" ht="12.75">
      <c r="A372" s="30" t="str">
        <f>'De la BASE'!A368</f>
        <v>433</v>
      </c>
      <c r="B372" s="30">
        <f>'De la BASE'!B368</f>
        <v>3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0.134374823984</v>
      </c>
      <c r="F372" s="9">
        <f>IF('De la BASE'!F368&gt;0,'De la BASE'!F368,'De la BASE'!F368+0.001)</f>
        <v>4.919798264764</v>
      </c>
      <c r="G372" s="15">
        <v>26024</v>
      </c>
    </row>
    <row r="373" spans="1:7" ht="12.75">
      <c r="A373" s="30" t="str">
        <f>'De la BASE'!A369</f>
        <v>433</v>
      </c>
      <c r="B373" s="30">
        <f>'De la BASE'!B369</f>
        <v>3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0.35626162639</v>
      </c>
      <c r="F373" s="9">
        <f>IF('De la BASE'!F369&gt;0,'De la BASE'!F369,'De la BASE'!F369+0.001)</f>
        <v>6.15807688776</v>
      </c>
      <c r="G373" s="15">
        <v>26054</v>
      </c>
    </row>
    <row r="374" spans="1:7" ht="12.75">
      <c r="A374" s="30" t="str">
        <f>'De la BASE'!A370</f>
        <v>433</v>
      </c>
      <c r="B374" s="30">
        <f>'De la BASE'!B370</f>
        <v>3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0.160262595513</v>
      </c>
      <c r="F374" s="9">
        <f>IF('De la BASE'!F370&gt;0,'De la BASE'!F370,'De la BASE'!F370+0.001)</f>
        <v>4.1090408394389994</v>
      </c>
      <c r="G374" s="15">
        <v>26085</v>
      </c>
    </row>
    <row r="375" spans="1:7" ht="12.75">
      <c r="A375" s="30" t="str">
        <f>'De la BASE'!A371</f>
        <v>433</v>
      </c>
      <c r="B375" s="30">
        <f>'De la BASE'!B371</f>
        <v>3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0.083494632684</v>
      </c>
      <c r="F375" s="9">
        <f>IF('De la BASE'!F371&gt;0,'De la BASE'!F371,'De la BASE'!F371+0.001)</f>
        <v>3.390570729</v>
      </c>
      <c r="G375" s="15">
        <v>26115</v>
      </c>
    </row>
    <row r="376" spans="1:7" ht="12.75">
      <c r="A376" s="30" t="str">
        <f>'De la BASE'!A372</f>
        <v>433</v>
      </c>
      <c r="B376" s="30">
        <f>'De la BASE'!B372</f>
        <v>3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0.042420639055</v>
      </c>
      <c r="F376" s="9">
        <f>IF('De la BASE'!F372&gt;0,'De la BASE'!F372,'De la BASE'!F372+0.001)</f>
        <v>2.46610717075</v>
      </c>
      <c r="G376" s="15">
        <v>26146</v>
      </c>
    </row>
    <row r="377" spans="1:7" ht="12.75">
      <c r="A377" s="30" t="str">
        <f>'De la BASE'!A373</f>
        <v>433</v>
      </c>
      <c r="B377" s="30">
        <f>'De la BASE'!B373</f>
        <v>3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0.023661275088</v>
      </c>
      <c r="F377" s="9">
        <f>IF('De la BASE'!F373&gt;0,'De la BASE'!F373,'De la BASE'!F373+0.001)</f>
        <v>1.9328816754830003</v>
      </c>
      <c r="G377" s="15">
        <v>26177</v>
      </c>
    </row>
    <row r="378" spans="1:7" ht="12.75">
      <c r="A378" s="30" t="str">
        <f>'De la BASE'!A374</f>
        <v>433</v>
      </c>
      <c r="B378" s="30">
        <f>'De la BASE'!B374</f>
        <v>3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0.016066597212</v>
      </c>
      <c r="F378" s="9">
        <f>IF('De la BASE'!F374&gt;0,'De la BASE'!F374,'De la BASE'!F374+0.001)</f>
        <v>1.842637622814</v>
      </c>
      <c r="G378" s="15">
        <v>26207</v>
      </c>
    </row>
    <row r="379" spans="1:7" ht="12.75">
      <c r="A379" s="30" t="str">
        <f>'De la BASE'!A375</f>
        <v>433</v>
      </c>
      <c r="B379" s="30">
        <f>'De la BASE'!B375</f>
        <v>3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0.017236836554</v>
      </c>
      <c r="F379" s="9">
        <f>IF('De la BASE'!F375&gt;0,'De la BASE'!F375,'De la BASE'!F375+0.001)</f>
        <v>1.864040928582</v>
      </c>
      <c r="G379" s="15">
        <v>26238</v>
      </c>
    </row>
    <row r="380" spans="1:7" ht="12.75">
      <c r="A380" s="30" t="str">
        <f>'De la BASE'!A376</f>
        <v>433</v>
      </c>
      <c r="B380" s="30">
        <f>'De la BASE'!B376</f>
        <v>3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0.037251621651</v>
      </c>
      <c r="F380" s="9">
        <f>IF('De la BASE'!F376&gt;0,'De la BASE'!F376,'De la BASE'!F376+0.001)</f>
        <v>3.1436229889679996</v>
      </c>
      <c r="G380" s="15">
        <v>26268</v>
      </c>
    </row>
    <row r="381" spans="1:7" ht="12.75">
      <c r="A381" s="30" t="str">
        <f>'De la BASE'!A377</f>
        <v>433</v>
      </c>
      <c r="B381" s="30">
        <f>'De la BASE'!B377</f>
        <v>3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0.017783079468</v>
      </c>
      <c r="F381" s="9">
        <f>IF('De la BASE'!F377&gt;0,'De la BASE'!F377,'De la BASE'!F377+0.001)</f>
        <v>1.098105110928</v>
      </c>
      <c r="G381" s="15">
        <v>26299</v>
      </c>
    </row>
    <row r="382" spans="1:7" ht="12.75">
      <c r="A382" s="30" t="str">
        <f>'De la BASE'!A378</f>
        <v>433</v>
      </c>
      <c r="B382" s="30">
        <f>'De la BASE'!B378</f>
        <v>3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0.274190499926</v>
      </c>
      <c r="F382" s="9">
        <f>IF('De la BASE'!F378&gt;0,'De la BASE'!F378,'De la BASE'!F378+0.001)</f>
        <v>7.307773092494</v>
      </c>
      <c r="G382" s="15">
        <v>26330</v>
      </c>
    </row>
    <row r="383" spans="1:7" ht="12.75">
      <c r="A383" s="30" t="str">
        <f>'De la BASE'!A379</f>
        <v>433</v>
      </c>
      <c r="B383" s="30">
        <f>'De la BASE'!B379</f>
        <v>3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0.265993217943</v>
      </c>
      <c r="F383" s="9">
        <f>IF('De la BASE'!F379&gt;0,'De la BASE'!F379,'De la BASE'!F379+0.001)</f>
        <v>5.486420885831</v>
      </c>
      <c r="G383" s="15">
        <v>26359</v>
      </c>
    </row>
    <row r="384" spans="1:7" ht="12.75">
      <c r="A384" s="30" t="str">
        <f>'De la BASE'!A380</f>
        <v>433</v>
      </c>
      <c r="B384" s="30">
        <f>'De la BASE'!B380</f>
        <v>3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0.106707014955</v>
      </c>
      <c r="F384" s="9">
        <f>IF('De la BASE'!F380&gt;0,'De la BASE'!F380,'De la BASE'!F380+0.001)</f>
        <v>2.719436070921</v>
      </c>
      <c r="G384" s="15">
        <v>26390</v>
      </c>
    </row>
    <row r="385" spans="1:7" ht="12.75">
      <c r="A385" s="30" t="str">
        <f>'De la BASE'!A381</f>
        <v>433</v>
      </c>
      <c r="B385" s="30">
        <f>'De la BASE'!B381</f>
        <v>3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0.065259507033</v>
      </c>
      <c r="F385" s="9">
        <f>IF('De la BASE'!F381&gt;0,'De la BASE'!F381,'De la BASE'!F381+0.001)</f>
        <v>3.013802835939</v>
      </c>
      <c r="G385" s="15">
        <v>26420</v>
      </c>
    </row>
    <row r="386" spans="1:7" ht="12.75">
      <c r="A386" s="30" t="str">
        <f>'De la BASE'!A382</f>
        <v>433</v>
      </c>
      <c r="B386" s="30">
        <f>'De la BASE'!B382</f>
        <v>3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0.041238369708</v>
      </c>
      <c r="F386" s="9">
        <f>IF('De la BASE'!F382&gt;0,'De la BASE'!F382,'De la BASE'!F382+0.001)</f>
        <v>3.1616086794819998</v>
      </c>
      <c r="G386" s="15">
        <v>26451</v>
      </c>
    </row>
    <row r="387" spans="1:7" ht="12.75">
      <c r="A387" s="30" t="str">
        <f>'De la BASE'!A383</f>
        <v>433</v>
      </c>
      <c r="B387" s="30">
        <f>'De la BASE'!B383</f>
        <v>3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0.020128728547</v>
      </c>
      <c r="F387" s="9">
        <f>IF('De la BASE'!F383&gt;0,'De la BASE'!F383,'De la BASE'!F383+0.001)</f>
        <v>1.773245355293</v>
      </c>
      <c r="G387" s="15">
        <v>26481</v>
      </c>
    </row>
    <row r="388" spans="1:7" ht="12.75">
      <c r="A388" s="30" t="str">
        <f>'De la BASE'!A384</f>
        <v>433</v>
      </c>
      <c r="B388" s="30">
        <f>'De la BASE'!B384</f>
        <v>3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0.012351194765</v>
      </c>
      <c r="F388" s="9">
        <f>IF('De la BASE'!F384&gt;0,'De la BASE'!F384,'De la BASE'!F384+0.001)</f>
        <v>1.128317815849</v>
      </c>
      <c r="G388" s="15">
        <v>26512</v>
      </c>
    </row>
    <row r="389" spans="1:7" ht="12.75">
      <c r="A389" s="30" t="str">
        <f>'De la BASE'!A385</f>
        <v>433</v>
      </c>
      <c r="B389" s="30">
        <f>'De la BASE'!B385</f>
        <v>3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0.03582346625</v>
      </c>
      <c r="F389" s="9">
        <f>IF('De la BASE'!F385&gt;0,'De la BASE'!F385,'De la BASE'!F385+0.001)</f>
        <v>1.75614608675</v>
      </c>
      <c r="G389" s="15">
        <v>26543</v>
      </c>
    </row>
    <row r="390" spans="1:7" ht="12.75">
      <c r="A390" s="30" t="str">
        <f>'De la BASE'!A386</f>
        <v>433</v>
      </c>
      <c r="B390" s="30">
        <f>'De la BASE'!B386</f>
        <v>3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0.046489411472</v>
      </c>
      <c r="F390" s="9">
        <f>IF('De la BASE'!F386&gt;0,'De la BASE'!F386,'De la BASE'!F386+0.001)</f>
        <v>1.779114228472</v>
      </c>
      <c r="G390" s="15">
        <v>26573</v>
      </c>
    </row>
    <row r="391" spans="1:7" ht="12.75">
      <c r="A391" s="30" t="str">
        <f>'De la BASE'!A387</f>
        <v>433</v>
      </c>
      <c r="B391" s="30">
        <f>'De la BASE'!B387</f>
        <v>3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0.07962391524</v>
      </c>
      <c r="F391" s="9">
        <f>IF('De la BASE'!F387&gt;0,'De la BASE'!F387,'De la BASE'!F387+0.001)</f>
        <v>3.480114130929</v>
      </c>
      <c r="G391" s="15">
        <v>26604</v>
      </c>
    </row>
    <row r="392" spans="1:7" ht="12.75">
      <c r="A392" s="30" t="str">
        <f>'De la BASE'!A388</f>
        <v>433</v>
      </c>
      <c r="B392" s="30">
        <f>'De la BASE'!B388</f>
        <v>3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0.101529463832</v>
      </c>
      <c r="F392" s="9">
        <f>IF('De la BASE'!F388&gt;0,'De la BASE'!F388,'De la BASE'!F388+0.001)</f>
        <v>3.6642075037460002</v>
      </c>
      <c r="G392" s="15">
        <v>26634</v>
      </c>
    </row>
    <row r="393" spans="1:7" ht="12.75">
      <c r="A393" s="30" t="str">
        <f>'De la BASE'!A389</f>
        <v>433</v>
      </c>
      <c r="B393" s="30">
        <f>'De la BASE'!B389</f>
        <v>3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0.08333808819</v>
      </c>
      <c r="F393" s="9">
        <f>IF('De la BASE'!F389&gt;0,'De la BASE'!F389,'De la BASE'!F389+0.001)</f>
        <v>3.1431620826480002</v>
      </c>
      <c r="G393" s="15">
        <v>26665</v>
      </c>
    </row>
    <row r="394" spans="1:7" ht="12.75">
      <c r="A394" s="30" t="str">
        <f>'De la BASE'!A390</f>
        <v>433</v>
      </c>
      <c r="B394" s="30">
        <f>'De la BASE'!B390</f>
        <v>3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0.047971644939</v>
      </c>
      <c r="F394" s="9">
        <f>IF('De la BASE'!F390&gt;0,'De la BASE'!F390,'De la BASE'!F390+0.001)</f>
        <v>2.4890950563659997</v>
      </c>
      <c r="G394" s="15">
        <v>26696</v>
      </c>
    </row>
    <row r="395" spans="1:7" ht="12.75">
      <c r="A395" s="30" t="str">
        <f>'De la BASE'!A391</f>
        <v>433</v>
      </c>
      <c r="B395" s="30">
        <f>'De la BASE'!B391</f>
        <v>3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0.027054235564</v>
      </c>
      <c r="F395" s="9">
        <f>IF('De la BASE'!F391&gt;0,'De la BASE'!F391,'De la BASE'!F391+0.001)</f>
        <v>2.354800508012</v>
      </c>
      <c r="G395" s="15">
        <v>26724</v>
      </c>
    </row>
    <row r="396" spans="1:7" ht="12.75">
      <c r="A396" s="30" t="str">
        <f>'De la BASE'!A392</f>
        <v>433</v>
      </c>
      <c r="B396" s="30">
        <f>'De la BASE'!B392</f>
        <v>3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0.019745687</v>
      </c>
      <c r="F396" s="9">
        <f>IF('De la BASE'!F392&gt;0,'De la BASE'!F392,'De la BASE'!F392+0.001)</f>
        <v>1.9090964639999999</v>
      </c>
      <c r="G396" s="15">
        <v>26755</v>
      </c>
    </row>
    <row r="397" spans="1:7" ht="12.75">
      <c r="A397" s="30" t="str">
        <f>'De la BASE'!A393</f>
        <v>433</v>
      </c>
      <c r="B397" s="30">
        <f>'De la BASE'!B393</f>
        <v>3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0.03384957255</v>
      </c>
      <c r="F397" s="9">
        <f>IF('De la BASE'!F393&gt;0,'De la BASE'!F393,'De la BASE'!F393+0.001)</f>
        <v>2.611252575938</v>
      </c>
      <c r="G397" s="15">
        <v>26785</v>
      </c>
    </row>
    <row r="398" spans="1:7" ht="12.75">
      <c r="A398" s="30" t="str">
        <f>'De la BASE'!A394</f>
        <v>433</v>
      </c>
      <c r="B398" s="30">
        <f>'De la BASE'!B394</f>
        <v>3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0.03935828128</v>
      </c>
      <c r="F398" s="9">
        <f>IF('De la BASE'!F394&gt;0,'De la BASE'!F394,'De la BASE'!F394+0.001)</f>
        <v>2.30544082318</v>
      </c>
      <c r="G398" s="15">
        <v>26816</v>
      </c>
    </row>
    <row r="399" spans="1:7" ht="12.75">
      <c r="A399" s="30" t="str">
        <f>'De la BASE'!A395</f>
        <v>433</v>
      </c>
      <c r="B399" s="30">
        <f>'De la BASE'!B395</f>
        <v>3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0.026098542953</v>
      </c>
      <c r="F399" s="9">
        <f>IF('De la BASE'!F395&gt;0,'De la BASE'!F395,'De la BASE'!F395+0.001)</f>
        <v>1.423633444209</v>
      </c>
      <c r="G399" s="15">
        <v>26846</v>
      </c>
    </row>
    <row r="400" spans="1:7" ht="12.75">
      <c r="A400" s="30" t="str">
        <f>'De la BASE'!A396</f>
        <v>433</v>
      </c>
      <c r="B400" s="30">
        <f>'De la BASE'!B396</f>
        <v>3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0.019755545143</v>
      </c>
      <c r="F400" s="9">
        <f>IF('De la BASE'!F396&gt;0,'De la BASE'!F396,'De la BASE'!F396+0.001)</f>
        <v>0.983953630361</v>
      </c>
      <c r="G400" s="15">
        <v>26877</v>
      </c>
    </row>
    <row r="401" spans="1:7" ht="12.75">
      <c r="A401" s="30" t="str">
        <f>'De la BASE'!A397</f>
        <v>433</v>
      </c>
      <c r="B401" s="30">
        <f>'De la BASE'!B397</f>
        <v>3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0.012206853234</v>
      </c>
      <c r="F401" s="9">
        <f>IF('De la BASE'!F397&gt;0,'De la BASE'!F397,'De la BASE'!F397+0.001)</f>
        <v>0.708528142734</v>
      </c>
      <c r="G401" s="15">
        <v>26908</v>
      </c>
    </row>
    <row r="402" spans="1:7" ht="12.75">
      <c r="A402" s="30" t="str">
        <f>'De la BASE'!A398</f>
        <v>433</v>
      </c>
      <c r="B402" s="30">
        <f>'De la BASE'!B398</f>
        <v>3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0.016103028732</v>
      </c>
      <c r="F402" s="9">
        <f>IF('De la BASE'!F398&gt;0,'De la BASE'!F398,'De la BASE'!F398+0.001)</f>
        <v>1.2445339361280001</v>
      </c>
      <c r="G402" s="15">
        <v>26938</v>
      </c>
    </row>
    <row r="403" spans="1:7" ht="12.75">
      <c r="A403" s="30" t="str">
        <f>'De la BASE'!A399</f>
        <v>433</v>
      </c>
      <c r="B403" s="30">
        <f>'De la BASE'!B399</f>
        <v>3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0.01264849029</v>
      </c>
      <c r="F403" s="9">
        <f>IF('De la BASE'!F399&gt;0,'De la BASE'!F399,'De la BASE'!F399+0.001)</f>
        <v>0.7897400825220001</v>
      </c>
      <c r="G403" s="15">
        <v>26969</v>
      </c>
    </row>
    <row r="404" spans="1:7" ht="12.75">
      <c r="A404" s="30" t="str">
        <f>'De la BASE'!A400</f>
        <v>433</v>
      </c>
      <c r="B404" s="30">
        <f>'De la BASE'!B400</f>
        <v>3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0.018594532749</v>
      </c>
      <c r="F404" s="9">
        <f>IF('De la BASE'!F400&gt;0,'De la BASE'!F400,'De la BASE'!F400+0.001)</f>
        <v>1.170610509276</v>
      </c>
      <c r="G404" s="15">
        <v>26999</v>
      </c>
    </row>
    <row r="405" spans="1:7" ht="12.75">
      <c r="A405" s="30" t="str">
        <f>'De la BASE'!A401</f>
        <v>433</v>
      </c>
      <c r="B405" s="30">
        <f>'De la BASE'!B401</f>
        <v>3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0.044798787358</v>
      </c>
      <c r="F405" s="9">
        <f>IF('De la BASE'!F401&gt;0,'De la BASE'!F401,'De la BASE'!F401+0.001)</f>
        <v>1.851683453932</v>
      </c>
      <c r="G405" s="15">
        <v>27030</v>
      </c>
    </row>
    <row r="406" spans="1:7" ht="12.75">
      <c r="A406" s="30" t="str">
        <f>'De la BASE'!A402</f>
        <v>433</v>
      </c>
      <c r="B406" s="30">
        <f>'De la BASE'!B402</f>
        <v>3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0.037608104655</v>
      </c>
      <c r="F406" s="9">
        <f>IF('De la BASE'!F402&gt;0,'De la BASE'!F402,'De la BASE'!F402+0.001)</f>
        <v>1.289616220442</v>
      </c>
      <c r="G406" s="15">
        <v>27061</v>
      </c>
    </row>
    <row r="407" spans="1:7" ht="12.75">
      <c r="A407" s="30" t="str">
        <f>'De la BASE'!A403</f>
        <v>433</v>
      </c>
      <c r="B407" s="30">
        <f>'De la BASE'!B403</f>
        <v>3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0.072798321288</v>
      </c>
      <c r="F407" s="9">
        <f>IF('De la BASE'!F403&gt;0,'De la BASE'!F403,'De la BASE'!F403+0.001)</f>
        <v>2.434772927202</v>
      </c>
      <c r="G407" s="15">
        <v>27089</v>
      </c>
    </row>
    <row r="408" spans="1:7" ht="12.75">
      <c r="A408" s="30" t="str">
        <f>'De la BASE'!A404</f>
        <v>433</v>
      </c>
      <c r="B408" s="30">
        <f>'De la BASE'!B404</f>
        <v>3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0.044685055464</v>
      </c>
      <c r="F408" s="9">
        <f>IF('De la BASE'!F404&gt;0,'De la BASE'!F404,'De la BASE'!F404+0.001)</f>
        <v>1.629463525872</v>
      </c>
      <c r="G408" s="15">
        <v>27120</v>
      </c>
    </row>
    <row r="409" spans="1:7" ht="12.75">
      <c r="A409" s="30" t="str">
        <f>'De la BASE'!A405</f>
        <v>433</v>
      </c>
      <c r="B409" s="30">
        <f>'De la BASE'!B405</f>
        <v>3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0.030778654767</v>
      </c>
      <c r="F409" s="9">
        <f>IF('De la BASE'!F405&gt;0,'De la BASE'!F405,'De la BASE'!F405+0.001)</f>
        <v>1.453966328318</v>
      </c>
      <c r="G409" s="15">
        <v>27150</v>
      </c>
    </row>
    <row r="410" spans="1:7" ht="12.75">
      <c r="A410" s="30" t="str">
        <f>'De la BASE'!A406</f>
        <v>433</v>
      </c>
      <c r="B410" s="30">
        <f>'De la BASE'!B406</f>
        <v>3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0.041085630475</v>
      </c>
      <c r="F410" s="9">
        <f>IF('De la BASE'!F406&gt;0,'De la BASE'!F406,'De la BASE'!F406+0.001)</f>
        <v>1.93872817202</v>
      </c>
      <c r="G410" s="15">
        <v>27181</v>
      </c>
    </row>
    <row r="411" spans="1:7" ht="12.75">
      <c r="A411" s="30" t="str">
        <f>'De la BASE'!A407</f>
        <v>433</v>
      </c>
      <c r="B411" s="30">
        <f>'De la BASE'!B407</f>
        <v>3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0.024301854136</v>
      </c>
      <c r="F411" s="9">
        <f>IF('De la BASE'!F407&gt;0,'De la BASE'!F407,'De la BASE'!F407+0.001)</f>
        <v>1.240347417176</v>
      </c>
      <c r="G411" s="15">
        <v>27211</v>
      </c>
    </row>
    <row r="412" spans="1:7" ht="12.75">
      <c r="A412" s="30" t="str">
        <f>'De la BASE'!A408</f>
        <v>433</v>
      </c>
      <c r="B412" s="30">
        <f>'De la BASE'!B408</f>
        <v>3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0.012755138672</v>
      </c>
      <c r="F412" s="9">
        <f>IF('De la BASE'!F408&gt;0,'De la BASE'!F408,'De la BASE'!F408+0.001)</f>
        <v>0.920569148808</v>
      </c>
      <c r="G412" s="15">
        <v>27242</v>
      </c>
    </row>
    <row r="413" spans="1:7" ht="12.75">
      <c r="A413" s="30" t="str">
        <f>'De la BASE'!A409</f>
        <v>433</v>
      </c>
      <c r="B413" s="30">
        <f>'De la BASE'!B409</f>
        <v>3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0.0071785196</v>
      </c>
      <c r="F413" s="9">
        <f>IF('De la BASE'!F409&gt;0,'De la BASE'!F409,'De la BASE'!F409+0.001)</f>
        <v>0.6472001088</v>
      </c>
      <c r="G413" s="15">
        <v>27273</v>
      </c>
    </row>
    <row r="414" spans="1:7" ht="12.75">
      <c r="A414" s="30" t="str">
        <f>'De la BASE'!A410</f>
        <v>433</v>
      </c>
      <c r="B414" s="30">
        <f>'De la BASE'!B410</f>
        <v>3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0.0052720512</v>
      </c>
      <c r="F414" s="9">
        <f>IF('De la BASE'!F410&gt;0,'De la BASE'!F410,'De la BASE'!F410+0.001)</f>
        <v>0.47349611205</v>
      </c>
      <c r="G414" s="15">
        <v>27303</v>
      </c>
    </row>
    <row r="415" spans="1:7" ht="12.75">
      <c r="A415" s="30" t="str">
        <f>'De la BASE'!A411</f>
        <v>433</v>
      </c>
      <c r="B415" s="30">
        <f>'De la BASE'!B411</f>
        <v>3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0.016716860215</v>
      </c>
      <c r="F415" s="9">
        <f>IF('De la BASE'!F411&gt;0,'De la BASE'!F411,'De la BASE'!F411+0.001)</f>
        <v>1.134238911189</v>
      </c>
      <c r="G415" s="15">
        <v>27334</v>
      </c>
    </row>
    <row r="416" spans="1:7" ht="12.75">
      <c r="A416" s="30" t="str">
        <f>'De la BASE'!A412</f>
        <v>433</v>
      </c>
      <c r="B416" s="30">
        <f>'De la BASE'!B412</f>
        <v>3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0.007995091506</v>
      </c>
      <c r="F416" s="9">
        <f>IF('De la BASE'!F412&gt;0,'De la BASE'!F412,'De la BASE'!F412+0.001)</f>
        <v>0.5413146782459999</v>
      </c>
      <c r="G416" s="15">
        <v>27364</v>
      </c>
    </row>
    <row r="417" spans="1:7" ht="12.75">
      <c r="A417" s="30" t="str">
        <f>'De la BASE'!A413</f>
        <v>433</v>
      </c>
      <c r="B417" s="30">
        <f>'De la BASE'!B413</f>
        <v>3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0.028328689122</v>
      </c>
      <c r="F417" s="9">
        <f>IF('De la BASE'!F413&gt;0,'De la BASE'!F413,'De la BASE'!F413+0.001)</f>
        <v>2.1266747346100003</v>
      </c>
      <c r="G417" s="15">
        <v>27395</v>
      </c>
    </row>
    <row r="418" spans="1:7" ht="12.75">
      <c r="A418" s="30" t="str">
        <f>'De la BASE'!A414</f>
        <v>433</v>
      </c>
      <c r="B418" s="30">
        <f>'De la BASE'!B414</f>
        <v>3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0.028525769316</v>
      </c>
      <c r="F418" s="9">
        <f>IF('De la BASE'!F414&gt;0,'De la BASE'!F414,'De la BASE'!F414+0.001)</f>
        <v>2.134398945976</v>
      </c>
      <c r="G418" s="15">
        <v>27426</v>
      </c>
    </row>
    <row r="419" spans="1:7" ht="12.75">
      <c r="A419" s="30" t="str">
        <f>'De la BASE'!A415</f>
        <v>433</v>
      </c>
      <c r="B419" s="30">
        <f>'De la BASE'!B415</f>
        <v>3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0.043371607458</v>
      </c>
      <c r="F419" s="9">
        <f>IF('De la BASE'!F415&gt;0,'De la BASE'!F415,'De la BASE'!F415+0.001)</f>
        <v>2.924485716644</v>
      </c>
      <c r="G419" s="15">
        <v>27454</v>
      </c>
    </row>
    <row r="420" spans="1:7" ht="12.75">
      <c r="A420" s="30" t="str">
        <f>'De la BASE'!A416</f>
        <v>433</v>
      </c>
      <c r="B420" s="30">
        <f>'De la BASE'!B416</f>
        <v>3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0.147961381197</v>
      </c>
      <c r="F420" s="9">
        <f>IF('De la BASE'!F416&gt;0,'De la BASE'!F416,'De la BASE'!F416+0.001)</f>
        <v>6.368257499596999</v>
      </c>
      <c r="G420" s="15">
        <v>27485</v>
      </c>
    </row>
    <row r="421" spans="1:7" ht="12.75">
      <c r="A421" s="30" t="str">
        <f>'De la BASE'!A417</f>
        <v>433</v>
      </c>
      <c r="B421" s="30">
        <f>'De la BASE'!B417</f>
        <v>3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0.245942852056</v>
      </c>
      <c r="F421" s="9">
        <f>IF('De la BASE'!F417&gt;0,'De la BASE'!F417,'De la BASE'!F417+0.001)</f>
        <v>6.615053938567001</v>
      </c>
      <c r="G421" s="15">
        <v>27515</v>
      </c>
    </row>
    <row r="422" spans="1:7" ht="12.75">
      <c r="A422" s="30" t="str">
        <f>'De la BASE'!A418</f>
        <v>433</v>
      </c>
      <c r="B422" s="30">
        <f>'De la BASE'!B418</f>
        <v>3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0.084928770102</v>
      </c>
      <c r="F422" s="9">
        <f>IF('De la BASE'!F418&gt;0,'De la BASE'!F418,'De la BASE'!F418+0.001)</f>
        <v>3.3198173941899998</v>
      </c>
      <c r="G422" s="15">
        <v>27546</v>
      </c>
    </row>
    <row r="423" spans="1:7" ht="12.75">
      <c r="A423" s="30" t="str">
        <f>'De la BASE'!A419</f>
        <v>433</v>
      </c>
      <c r="B423" s="30">
        <f>'De la BASE'!B419</f>
        <v>3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0.039318780116</v>
      </c>
      <c r="F423" s="9">
        <f>IF('De la BASE'!F419&gt;0,'De la BASE'!F419,'De la BASE'!F419+0.001)</f>
        <v>2.5638552481079997</v>
      </c>
      <c r="G423" s="15">
        <v>27576</v>
      </c>
    </row>
    <row r="424" spans="1:7" ht="12.75">
      <c r="A424" s="30" t="str">
        <f>'De la BASE'!A420</f>
        <v>433</v>
      </c>
      <c r="B424" s="30">
        <f>'De la BASE'!B420</f>
        <v>3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0.0286834688</v>
      </c>
      <c r="F424" s="9">
        <f>IF('De la BASE'!F420&gt;0,'De la BASE'!F420,'De la BASE'!F420+0.001)</f>
        <v>2.4683722342400003</v>
      </c>
      <c r="G424" s="15">
        <v>27607</v>
      </c>
    </row>
    <row r="425" spans="1:7" ht="12.75">
      <c r="A425" s="30" t="str">
        <f>'De la BASE'!A421</f>
        <v>433</v>
      </c>
      <c r="B425" s="30">
        <f>'De la BASE'!B421</f>
        <v>3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0.021977012655</v>
      </c>
      <c r="F425" s="9">
        <f>IF('De la BASE'!F421&gt;0,'De la BASE'!F421,'De la BASE'!F421+0.001)</f>
        <v>2.05799054382</v>
      </c>
      <c r="G425" s="15">
        <v>27638</v>
      </c>
    </row>
    <row r="426" spans="1:7" ht="12.75">
      <c r="A426" s="30" t="str">
        <f>'De la BASE'!A422</f>
        <v>433</v>
      </c>
      <c r="B426" s="30">
        <f>'De la BASE'!B422</f>
        <v>3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0.012246267741</v>
      </c>
      <c r="F426" s="9">
        <f>IF('De la BASE'!F422&gt;0,'De la BASE'!F422,'De la BASE'!F422+0.001)</f>
        <v>1.571349096954</v>
      </c>
      <c r="G426" s="15">
        <v>27668</v>
      </c>
    </row>
    <row r="427" spans="1:7" ht="12.75">
      <c r="A427" s="30" t="str">
        <f>'De la BASE'!A423</f>
        <v>433</v>
      </c>
      <c r="B427" s="30">
        <f>'De la BASE'!B423</f>
        <v>3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0.025992240582</v>
      </c>
      <c r="F427" s="9">
        <f>IF('De la BASE'!F423&gt;0,'De la BASE'!F423,'De la BASE'!F423+0.001)</f>
        <v>3.354998351628</v>
      </c>
      <c r="G427" s="15">
        <v>27699</v>
      </c>
    </row>
    <row r="428" spans="1:7" ht="12.75">
      <c r="A428" s="30" t="str">
        <f>'De la BASE'!A424</f>
        <v>433</v>
      </c>
      <c r="B428" s="30">
        <f>'De la BASE'!B424</f>
        <v>3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0.015683840183</v>
      </c>
      <c r="F428" s="9">
        <f>IF('De la BASE'!F424&gt;0,'De la BASE'!F424,'De la BASE'!F424+0.001)</f>
        <v>1.441932819006</v>
      </c>
      <c r="G428" s="15">
        <v>27729</v>
      </c>
    </row>
    <row r="429" spans="1:7" ht="12.75">
      <c r="A429" s="30" t="str">
        <f>'De la BASE'!A425</f>
        <v>433</v>
      </c>
      <c r="B429" s="30">
        <f>'De la BASE'!B425</f>
        <v>3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0.006909252623</v>
      </c>
      <c r="F429" s="9">
        <f>IF('De la BASE'!F425&gt;0,'De la BASE'!F425,'De la BASE'!F425+0.001)</f>
        <v>0.607520688761</v>
      </c>
      <c r="G429" s="15">
        <v>27760</v>
      </c>
    </row>
    <row r="430" spans="1:7" ht="12.75">
      <c r="A430" s="30" t="str">
        <f>'De la BASE'!A426</f>
        <v>433</v>
      </c>
      <c r="B430" s="30">
        <f>'De la BASE'!B426</f>
        <v>3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0.009076204432</v>
      </c>
      <c r="F430" s="9">
        <f>IF('De la BASE'!F426&gt;0,'De la BASE'!F426,'De la BASE'!F426+0.001)</f>
        <v>0.695626232208</v>
      </c>
      <c r="G430" s="15">
        <v>27791</v>
      </c>
    </row>
    <row r="431" spans="1:7" ht="12.75">
      <c r="A431" s="30" t="str">
        <f>'De la BASE'!A427</f>
        <v>433</v>
      </c>
      <c r="B431" s="30">
        <f>'De la BASE'!B427</f>
        <v>3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0.009279240243</v>
      </c>
      <c r="F431" s="9">
        <f>IF('De la BASE'!F427&gt;0,'De la BASE'!F427,'De la BASE'!F427+0.001)</f>
        <v>0.602531986056</v>
      </c>
      <c r="G431" s="15">
        <v>27820</v>
      </c>
    </row>
    <row r="432" spans="1:7" ht="12.75">
      <c r="A432" s="30" t="str">
        <f>'De la BASE'!A428</f>
        <v>433</v>
      </c>
      <c r="B432" s="30">
        <f>'De la BASE'!B428</f>
        <v>3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0.013383020089</v>
      </c>
      <c r="F432" s="9">
        <f>IF('De la BASE'!F428&gt;0,'De la BASE'!F428,'De la BASE'!F428+0.001)</f>
        <v>0.681952194149</v>
      </c>
      <c r="G432" s="15">
        <v>27851</v>
      </c>
    </row>
    <row r="433" spans="1:7" ht="12.75">
      <c r="A433" s="30" t="str">
        <f>'De la BASE'!A429</f>
        <v>433</v>
      </c>
      <c r="B433" s="30">
        <f>'De la BASE'!B429</f>
        <v>3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0.011505827178</v>
      </c>
      <c r="F433" s="9">
        <f>IF('De la BASE'!F429&gt;0,'De la BASE'!F429,'De la BASE'!F429+0.001)</f>
        <v>0.5261300578579999</v>
      </c>
      <c r="G433" s="15">
        <v>27881</v>
      </c>
    </row>
    <row r="434" spans="1:7" ht="12.75">
      <c r="A434" s="30" t="str">
        <f>'De la BASE'!A430</f>
        <v>433</v>
      </c>
      <c r="B434" s="30">
        <f>'De la BASE'!B430</f>
        <v>3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0.010976244219</v>
      </c>
      <c r="F434" s="9">
        <f>IF('De la BASE'!F430&gt;0,'De la BASE'!F430,'De la BASE'!F430+0.001)</f>
        <v>0.486247678389</v>
      </c>
      <c r="G434" s="15">
        <v>27912</v>
      </c>
    </row>
    <row r="435" spans="1:7" ht="12.75">
      <c r="A435" s="30" t="str">
        <f>'De la BASE'!A431</f>
        <v>433</v>
      </c>
      <c r="B435" s="30">
        <f>'De la BASE'!B431</f>
        <v>3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0.012032058588</v>
      </c>
      <c r="F435" s="9">
        <f>IF('De la BASE'!F431&gt;0,'De la BASE'!F431,'De la BASE'!F431+0.001)</f>
        <v>0.5372314919400001</v>
      </c>
      <c r="G435" s="15">
        <v>27942</v>
      </c>
    </row>
    <row r="436" spans="1:7" ht="12.75">
      <c r="A436" s="30" t="str">
        <f>'De la BASE'!A432</f>
        <v>433</v>
      </c>
      <c r="B436" s="30">
        <f>'De la BASE'!B432</f>
        <v>3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0.009583037492</v>
      </c>
      <c r="F436" s="9">
        <f>IF('De la BASE'!F432&gt;0,'De la BASE'!F432,'De la BASE'!F432+0.001)</f>
        <v>0.376655049624</v>
      </c>
      <c r="G436" s="15">
        <v>27973</v>
      </c>
    </row>
    <row r="437" spans="1:7" ht="12.75">
      <c r="A437" s="30" t="str">
        <f>'De la BASE'!A433</f>
        <v>433</v>
      </c>
      <c r="B437" s="30">
        <f>'De la BASE'!B433</f>
        <v>3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0.009992760866</v>
      </c>
      <c r="F437" s="9">
        <f>IF('De la BASE'!F433&gt;0,'De la BASE'!F433,'De la BASE'!F433+0.001)</f>
        <v>0.429212924657</v>
      </c>
      <c r="G437" s="15">
        <v>28004</v>
      </c>
    </row>
    <row r="438" spans="1:7" ht="12.75">
      <c r="A438" s="30" t="str">
        <f>'De la BASE'!A434</f>
        <v>433</v>
      </c>
      <c r="B438" s="30">
        <f>'De la BASE'!B434</f>
        <v>3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0.039732601233</v>
      </c>
      <c r="F438" s="9">
        <f>IF('De la BASE'!F434&gt;0,'De la BASE'!F434,'De la BASE'!F434+0.001)</f>
        <v>1.3180264444879999</v>
      </c>
      <c r="G438" s="15">
        <v>28034</v>
      </c>
    </row>
    <row r="439" spans="1:7" ht="12.75">
      <c r="A439" s="30" t="str">
        <f>'De la BASE'!A435</f>
        <v>433</v>
      </c>
      <c r="B439" s="30">
        <f>'De la BASE'!B435</f>
        <v>3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0.046622312814</v>
      </c>
      <c r="F439" s="9">
        <f>IF('De la BASE'!F435&gt;0,'De la BASE'!F435,'De la BASE'!F435+0.001)</f>
        <v>1.651761880734</v>
      </c>
      <c r="G439" s="15">
        <v>28065</v>
      </c>
    </row>
    <row r="440" spans="1:7" ht="12.75">
      <c r="A440" s="30" t="str">
        <f>'De la BASE'!A436</f>
        <v>433</v>
      </c>
      <c r="B440" s="30">
        <f>'De la BASE'!B436</f>
        <v>3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0.078973580032</v>
      </c>
      <c r="F440" s="9">
        <f>IF('De la BASE'!F436&gt;0,'De la BASE'!F436,'De la BASE'!F436+0.001)</f>
        <v>3.372961828724</v>
      </c>
      <c r="G440" s="15">
        <v>28095</v>
      </c>
    </row>
    <row r="441" spans="1:7" ht="12.75">
      <c r="A441" s="30" t="str">
        <f>'De la BASE'!A437</f>
        <v>433</v>
      </c>
      <c r="B441" s="30">
        <f>'De la BASE'!B437</f>
        <v>3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0.506925198258</v>
      </c>
      <c r="F441" s="9">
        <f>IF('De la BASE'!F437&gt;0,'De la BASE'!F437,'De la BASE'!F437+0.001)</f>
        <v>17.269561806097</v>
      </c>
      <c r="G441" s="15">
        <v>28126</v>
      </c>
    </row>
    <row r="442" spans="1:7" ht="12.75">
      <c r="A442" s="30" t="str">
        <f>'De la BASE'!A438</f>
        <v>433</v>
      </c>
      <c r="B442" s="30">
        <f>'De la BASE'!B438</f>
        <v>3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0.868693746568</v>
      </c>
      <c r="F442" s="9">
        <f>IF('De la BASE'!F438&gt;0,'De la BASE'!F438,'De la BASE'!F438+0.001)</f>
        <v>25.182609589543997</v>
      </c>
      <c r="G442" s="15">
        <v>28157</v>
      </c>
    </row>
    <row r="443" spans="1:7" ht="12.75">
      <c r="A443" s="30" t="str">
        <f>'De la BASE'!A439</f>
        <v>433</v>
      </c>
      <c r="B443" s="30">
        <f>'De la BASE'!B439</f>
        <v>3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0.393275547766</v>
      </c>
      <c r="F443" s="9">
        <f>IF('De la BASE'!F439&gt;0,'De la BASE'!F439,'De la BASE'!F439+0.001)</f>
        <v>13.154684639652002</v>
      </c>
      <c r="G443" s="15">
        <v>28185</v>
      </c>
    </row>
    <row r="444" spans="1:7" ht="12.75">
      <c r="A444" s="30" t="str">
        <f>'De la BASE'!A440</f>
        <v>433</v>
      </c>
      <c r="B444" s="30">
        <f>'De la BASE'!B440</f>
        <v>3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0.233099825045</v>
      </c>
      <c r="F444" s="9">
        <f>IF('De la BASE'!F440&gt;0,'De la BASE'!F440,'De la BASE'!F440+0.001)</f>
        <v>11.930687741094001</v>
      </c>
      <c r="G444" s="15">
        <v>28216</v>
      </c>
    </row>
    <row r="445" spans="1:7" ht="12.75">
      <c r="A445" s="30" t="str">
        <f>'De la BASE'!A441</f>
        <v>433</v>
      </c>
      <c r="B445" s="30">
        <f>'De la BASE'!B441</f>
        <v>3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0.428935982648</v>
      </c>
      <c r="F445" s="9">
        <f>IF('De la BASE'!F441&gt;0,'De la BASE'!F441,'De la BASE'!F441+0.001)</f>
        <v>16.071619596645</v>
      </c>
      <c r="G445" s="15">
        <v>28246</v>
      </c>
    </row>
    <row r="446" spans="1:7" ht="12.75">
      <c r="A446" s="30" t="str">
        <f>'De la BASE'!A442</f>
        <v>433</v>
      </c>
      <c r="B446" s="30">
        <f>'De la BASE'!B442</f>
        <v>3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0.298895071608</v>
      </c>
      <c r="F446" s="9">
        <f>IF('De la BASE'!F442&gt;0,'De la BASE'!F442,'De la BASE'!F442+0.001)</f>
        <v>12.610261200096</v>
      </c>
      <c r="G446" s="15">
        <v>28277</v>
      </c>
    </row>
    <row r="447" spans="1:7" ht="12.75">
      <c r="A447" s="30" t="str">
        <f>'De la BASE'!A443</f>
        <v>433</v>
      </c>
      <c r="B447" s="30">
        <f>'De la BASE'!B443</f>
        <v>3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0.148288001116</v>
      </c>
      <c r="F447" s="9">
        <f>IF('De la BASE'!F443&gt;0,'De la BASE'!F443,'De la BASE'!F443+0.001)</f>
        <v>8.289683792108</v>
      </c>
      <c r="G447" s="15">
        <v>28307</v>
      </c>
    </row>
    <row r="448" spans="1:7" ht="12.75">
      <c r="A448" s="30" t="str">
        <f>'De la BASE'!A444</f>
        <v>433</v>
      </c>
      <c r="B448" s="30">
        <f>'De la BASE'!B444</f>
        <v>3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0.05988208896</v>
      </c>
      <c r="F448" s="9">
        <f>IF('De la BASE'!F444&gt;0,'De la BASE'!F444,'De la BASE'!F444+0.001)</f>
        <v>6.151434746688</v>
      </c>
      <c r="G448" s="15">
        <v>28338</v>
      </c>
    </row>
    <row r="449" spans="1:7" ht="12.75">
      <c r="A449" s="30" t="str">
        <f>'De la BASE'!A445</f>
        <v>433</v>
      </c>
      <c r="B449" s="30">
        <f>'De la BASE'!B445</f>
        <v>3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0.026004280134</v>
      </c>
      <c r="F449" s="9">
        <f>IF('De la BASE'!F445&gt;0,'De la BASE'!F445,'De la BASE'!F445+0.001)</f>
        <v>4.220494827564</v>
      </c>
      <c r="G449" s="15">
        <v>28369</v>
      </c>
    </row>
    <row r="450" spans="1:7" ht="12.75">
      <c r="A450" s="30" t="str">
        <f>'De la BASE'!A446</f>
        <v>433</v>
      </c>
      <c r="B450" s="30">
        <f>'De la BASE'!B446</f>
        <v>3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0.088982350704</v>
      </c>
      <c r="F450" s="9">
        <f>IF('De la BASE'!F446&gt;0,'De la BASE'!F446,'De la BASE'!F446+0.001)</f>
        <v>11.222900777244002</v>
      </c>
      <c r="G450" s="15">
        <v>28399</v>
      </c>
    </row>
    <row r="451" spans="1:7" ht="12.75">
      <c r="A451" s="30" t="str">
        <f>'De la BASE'!A447</f>
        <v>433</v>
      </c>
      <c r="B451" s="30">
        <f>'De la BASE'!B447</f>
        <v>3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0.041528441588</v>
      </c>
      <c r="F451" s="9">
        <f>IF('De la BASE'!F447&gt;0,'De la BASE'!F447,'De la BASE'!F447+0.001)</f>
        <v>4.874209001485001</v>
      </c>
      <c r="G451" s="15">
        <v>28430</v>
      </c>
    </row>
    <row r="452" spans="1:7" ht="12.75">
      <c r="A452" s="30" t="str">
        <f>'De la BASE'!A448</f>
        <v>433</v>
      </c>
      <c r="B452" s="30">
        <f>'De la BASE'!B448</f>
        <v>3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0.219132103104</v>
      </c>
      <c r="F452" s="9">
        <f>IF('De la BASE'!F448&gt;0,'De la BASE'!F448,'De la BASE'!F448+0.001)</f>
        <v>15.151420313604</v>
      </c>
      <c r="G452" s="15">
        <v>28460</v>
      </c>
    </row>
    <row r="453" spans="1:7" ht="12.75">
      <c r="A453" s="30" t="str">
        <f>'De la BASE'!A449</f>
        <v>433</v>
      </c>
      <c r="B453" s="30">
        <f>'De la BASE'!B449</f>
        <v>3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0.074708822244</v>
      </c>
      <c r="F453" s="9">
        <f>IF('De la BASE'!F449&gt;0,'De la BASE'!F449,'De la BASE'!F449+0.001)</f>
        <v>2.801580565908</v>
      </c>
      <c r="G453" s="15">
        <v>28491</v>
      </c>
    </row>
    <row r="454" spans="1:7" ht="12.75">
      <c r="A454" s="30" t="str">
        <f>'De la BASE'!A450</f>
        <v>433</v>
      </c>
      <c r="B454" s="30">
        <f>'De la BASE'!B450</f>
        <v>3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0.339108230352</v>
      </c>
      <c r="F454" s="9">
        <f>IF('De la BASE'!F450&gt;0,'De la BASE'!F450,'De la BASE'!F450+0.001)</f>
        <v>8.312630496612</v>
      </c>
      <c r="G454" s="15">
        <v>28522</v>
      </c>
    </row>
    <row r="455" spans="1:7" ht="12.75">
      <c r="A455" s="30" t="str">
        <f>'De la BASE'!A451</f>
        <v>433</v>
      </c>
      <c r="B455" s="30">
        <f>'De la BASE'!B451</f>
        <v>3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0.239045031792</v>
      </c>
      <c r="F455" s="9">
        <f>IF('De la BASE'!F451&gt;0,'De la BASE'!F451,'De la BASE'!F451+0.001)</f>
        <v>5.53739651412</v>
      </c>
      <c r="G455" s="15">
        <v>28550</v>
      </c>
    </row>
    <row r="456" spans="1:7" ht="12.75">
      <c r="A456" s="30" t="str">
        <f>'De la BASE'!A452</f>
        <v>433</v>
      </c>
      <c r="B456" s="30">
        <f>'De la BASE'!B452</f>
        <v>3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0.216721598654</v>
      </c>
      <c r="F456" s="9">
        <f>IF('De la BASE'!F452&gt;0,'De la BASE'!F452,'De la BASE'!F452+0.001)</f>
        <v>7.561699436266</v>
      </c>
      <c r="G456" s="15">
        <v>28581</v>
      </c>
    </row>
    <row r="457" spans="1:7" ht="12.75">
      <c r="A457" s="30" t="str">
        <f>'De la BASE'!A453</f>
        <v>433</v>
      </c>
      <c r="B457" s="30">
        <f>'De la BASE'!B453</f>
        <v>3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0.139727562601</v>
      </c>
      <c r="F457" s="9">
        <f>IF('De la BASE'!F453&gt;0,'De la BASE'!F453,'De la BASE'!F453+0.001)</f>
        <v>5.534027215519001</v>
      </c>
      <c r="G457" s="15">
        <v>28611</v>
      </c>
    </row>
    <row r="458" spans="1:7" ht="12.75">
      <c r="A458" s="30" t="str">
        <f>'De la BASE'!A454</f>
        <v>433</v>
      </c>
      <c r="B458" s="30">
        <f>'De la BASE'!B454</f>
        <v>3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0.086690164992</v>
      </c>
      <c r="F458" s="9">
        <f>IF('De la BASE'!F454&gt;0,'De la BASE'!F454,'De la BASE'!F454+0.001)</f>
        <v>4.782407765696</v>
      </c>
      <c r="G458" s="15">
        <v>28642</v>
      </c>
    </row>
    <row r="459" spans="1:7" ht="12.75">
      <c r="A459" s="30" t="str">
        <f>'De la BASE'!A455</f>
        <v>433</v>
      </c>
      <c r="B459" s="30">
        <f>'De la BASE'!B455</f>
        <v>3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0.042563480135</v>
      </c>
      <c r="F459" s="9">
        <f>IF('De la BASE'!F455&gt;0,'De la BASE'!F455,'De la BASE'!F455+0.001)</f>
        <v>3.4375078565650004</v>
      </c>
      <c r="G459" s="15">
        <v>28672</v>
      </c>
    </row>
    <row r="460" spans="1:7" ht="12.75">
      <c r="A460" s="30" t="str">
        <f>'De la BASE'!A456</f>
        <v>433</v>
      </c>
      <c r="B460" s="30">
        <f>'De la BASE'!B456</f>
        <v>3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0.020870077405</v>
      </c>
      <c r="F460" s="9">
        <f>IF('De la BASE'!F456&gt;0,'De la BASE'!F456,'De la BASE'!F456+0.001)</f>
        <v>2.32266533495</v>
      </c>
      <c r="G460" s="15">
        <v>28703</v>
      </c>
    </row>
    <row r="461" spans="1:7" ht="12.75">
      <c r="A461" s="30" t="str">
        <f>'De la BASE'!A457</f>
        <v>433</v>
      </c>
      <c r="B461" s="30">
        <f>'De la BASE'!B457</f>
        <v>3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0.01182898093</v>
      </c>
      <c r="F461" s="9">
        <f>IF('De la BASE'!F457&gt;0,'De la BASE'!F457,'De la BASE'!F457+0.001)</f>
        <v>1.50297650022</v>
      </c>
      <c r="G461" s="15">
        <v>28734</v>
      </c>
    </row>
    <row r="462" spans="1:7" ht="12.75">
      <c r="A462" s="30" t="str">
        <f>'De la BASE'!A458</f>
        <v>433</v>
      </c>
      <c r="B462" s="30">
        <f>'De la BASE'!B458</f>
        <v>3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0.007970020622</v>
      </c>
      <c r="F462" s="9">
        <f>IF('De la BASE'!F458&gt;0,'De la BASE'!F458,'De la BASE'!F458+0.001)</f>
        <v>1.0025146579520001</v>
      </c>
      <c r="G462" s="15">
        <v>28764</v>
      </c>
    </row>
    <row r="463" spans="1:7" ht="12.75">
      <c r="A463" s="30" t="str">
        <f>'De la BASE'!A459</f>
        <v>433</v>
      </c>
      <c r="B463" s="30">
        <f>'De la BASE'!B459</f>
        <v>3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0.006498941185</v>
      </c>
      <c r="F463" s="9">
        <f>IF('De la BASE'!F459&gt;0,'De la BASE'!F459,'De la BASE'!F459+0.001)</f>
        <v>0.844271591453</v>
      </c>
      <c r="G463" s="15">
        <v>28795</v>
      </c>
    </row>
    <row r="464" spans="1:7" ht="12.75">
      <c r="A464" s="30" t="str">
        <f>'De la BASE'!A460</f>
        <v>433</v>
      </c>
      <c r="B464" s="30">
        <f>'De la BASE'!B460</f>
        <v>3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0.199411861961</v>
      </c>
      <c r="F464" s="9">
        <f>IF('De la BASE'!F460&gt;0,'De la BASE'!F460,'De la BASE'!F460+0.001)</f>
        <v>6.219891110579</v>
      </c>
      <c r="G464" s="15">
        <v>28825</v>
      </c>
    </row>
    <row r="465" spans="1:7" ht="12.75">
      <c r="A465" s="30" t="str">
        <f>'De la BASE'!A461</f>
        <v>433</v>
      </c>
      <c r="B465" s="30">
        <f>'De la BASE'!B461</f>
        <v>3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0.320754538592</v>
      </c>
      <c r="F465" s="9">
        <f>IF('De la BASE'!F461&gt;0,'De la BASE'!F461,'De la BASE'!F461+0.001)</f>
        <v>7.831977123891001</v>
      </c>
      <c r="G465" s="15">
        <v>28856</v>
      </c>
    </row>
    <row r="466" spans="1:7" ht="12.75">
      <c r="A466" s="30" t="str">
        <f>'De la BASE'!A462</f>
        <v>433</v>
      </c>
      <c r="B466" s="30">
        <f>'De la BASE'!B462</f>
        <v>3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0.587282946592</v>
      </c>
      <c r="F466" s="9">
        <f>IF('De la BASE'!F462&gt;0,'De la BASE'!F462,'De la BASE'!F462+0.001)</f>
        <v>10.737305412616</v>
      </c>
      <c r="G466" s="15">
        <v>28887</v>
      </c>
    </row>
    <row r="467" spans="1:7" ht="12.75">
      <c r="A467" s="30" t="str">
        <f>'De la BASE'!A463</f>
        <v>433</v>
      </c>
      <c r="B467" s="30">
        <f>'De la BASE'!B463</f>
        <v>3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0.447846282656</v>
      </c>
      <c r="F467" s="9">
        <f>IF('De la BASE'!F463&gt;0,'De la BASE'!F463,'De la BASE'!F463+0.001)</f>
        <v>10.523067285408</v>
      </c>
      <c r="G467" s="15">
        <v>28915</v>
      </c>
    </row>
    <row r="468" spans="1:7" ht="12.75">
      <c r="A468" s="30" t="str">
        <f>'De la BASE'!A464</f>
        <v>433</v>
      </c>
      <c r="B468" s="30">
        <f>'De la BASE'!B464</f>
        <v>3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0.244916329834</v>
      </c>
      <c r="F468" s="9">
        <f>IF('De la BASE'!F464&gt;0,'De la BASE'!F464,'De la BASE'!F464+0.001)</f>
        <v>8.289176923907</v>
      </c>
      <c r="G468" s="15">
        <v>28946</v>
      </c>
    </row>
    <row r="469" spans="1:7" ht="12.75">
      <c r="A469" s="30" t="str">
        <f>'De la BASE'!A465</f>
        <v>433</v>
      </c>
      <c r="B469" s="30">
        <f>'De la BASE'!B465</f>
        <v>3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0.196032497805</v>
      </c>
      <c r="F469" s="9">
        <f>IF('De la BASE'!F465&gt;0,'De la BASE'!F465,'De la BASE'!F465+0.001)</f>
        <v>8.773882438190999</v>
      </c>
      <c r="G469" s="15">
        <v>28976</v>
      </c>
    </row>
    <row r="470" spans="1:7" ht="12.75">
      <c r="A470" s="30" t="str">
        <f>'De la BASE'!A466</f>
        <v>433</v>
      </c>
      <c r="B470" s="30">
        <f>'De la BASE'!B466</f>
        <v>3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0.082484875308</v>
      </c>
      <c r="F470" s="9">
        <f>IF('De la BASE'!F466&gt;0,'De la BASE'!F466,'De la BASE'!F466+0.001)</f>
        <v>5.245883724288</v>
      </c>
      <c r="G470" s="15">
        <v>29007</v>
      </c>
    </row>
    <row r="471" spans="1:7" ht="12.75">
      <c r="A471" s="30" t="str">
        <f>'De la BASE'!A467</f>
        <v>433</v>
      </c>
      <c r="B471" s="30">
        <f>'De la BASE'!B467</f>
        <v>3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0.037437052098</v>
      </c>
      <c r="F471" s="9">
        <f>IF('De la BASE'!F467&gt;0,'De la BASE'!F467,'De la BASE'!F467+0.001)</f>
        <v>3.9496087486429996</v>
      </c>
      <c r="G471" s="15">
        <v>29037</v>
      </c>
    </row>
    <row r="472" spans="1:7" ht="12.75">
      <c r="A472" s="30" t="str">
        <f>'De la BASE'!A468</f>
        <v>433</v>
      </c>
      <c r="B472" s="30">
        <f>'De la BASE'!B468</f>
        <v>3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0.017348925789</v>
      </c>
      <c r="F472" s="9">
        <f>IF('De la BASE'!F468&gt;0,'De la BASE'!F468,'De la BASE'!F468+0.001)</f>
        <v>2.502100910426</v>
      </c>
      <c r="G472" s="15">
        <v>29068</v>
      </c>
    </row>
    <row r="473" spans="1:7" ht="12.75">
      <c r="A473" s="30" t="str">
        <f>'De la BASE'!A469</f>
        <v>433</v>
      </c>
      <c r="B473" s="30">
        <f>'De la BASE'!B469</f>
        <v>3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0.013195268352</v>
      </c>
      <c r="F473" s="9">
        <f>IF('De la BASE'!F469&gt;0,'De la BASE'!F469,'De la BASE'!F469+0.001)</f>
        <v>2.3386677547519996</v>
      </c>
      <c r="G473" s="15">
        <v>29099</v>
      </c>
    </row>
    <row r="474" spans="1:7" ht="12.75">
      <c r="A474" s="30" t="str">
        <f>'De la BASE'!A470</f>
        <v>433</v>
      </c>
      <c r="B474" s="30">
        <f>'De la BASE'!B470</f>
        <v>3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0.058759881985</v>
      </c>
      <c r="F474" s="9">
        <f>IF('De la BASE'!F470&gt;0,'De la BASE'!F470,'De la BASE'!F470+0.001)</f>
        <v>5.244794375863</v>
      </c>
      <c r="G474" s="15">
        <v>29129</v>
      </c>
    </row>
    <row r="475" spans="1:7" ht="12.75">
      <c r="A475" s="30" t="str">
        <f>'De la BASE'!A471</f>
        <v>433</v>
      </c>
      <c r="B475" s="30">
        <f>'De la BASE'!B471</f>
        <v>3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0.05472500778</v>
      </c>
      <c r="F475" s="9">
        <f>IF('De la BASE'!F471&gt;0,'De la BASE'!F471,'De la BASE'!F471+0.001)</f>
        <v>3.5981695641780003</v>
      </c>
      <c r="G475" s="15">
        <v>29160</v>
      </c>
    </row>
    <row r="476" spans="1:7" ht="12.75">
      <c r="A476" s="30" t="str">
        <f>'De la BASE'!A472</f>
        <v>433</v>
      </c>
      <c r="B476" s="30">
        <f>'De la BASE'!B472</f>
        <v>3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0.062258328954</v>
      </c>
      <c r="F476" s="9">
        <f>IF('De la BASE'!F472&gt;0,'De la BASE'!F472,'De la BASE'!F472+0.001)</f>
        <v>3.89208829044</v>
      </c>
      <c r="G476" s="15">
        <v>29190</v>
      </c>
    </row>
    <row r="477" spans="1:7" ht="12.75">
      <c r="A477" s="30" t="str">
        <f>'De la BASE'!A473</f>
        <v>433</v>
      </c>
      <c r="B477" s="30">
        <f>'De la BASE'!B473</f>
        <v>3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0.097815980808</v>
      </c>
      <c r="F477" s="9">
        <f>IF('De la BASE'!F473&gt;0,'De la BASE'!F473,'De la BASE'!F473+0.001)</f>
        <v>5.002589136324</v>
      </c>
      <c r="G477" s="15">
        <v>29221</v>
      </c>
    </row>
    <row r="478" spans="1:7" ht="12.75">
      <c r="A478" s="30" t="str">
        <f>'De la BASE'!A474</f>
        <v>433</v>
      </c>
      <c r="B478" s="30">
        <f>'De la BASE'!B474</f>
        <v>3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0.137911037407</v>
      </c>
      <c r="F478" s="9">
        <f>IF('De la BASE'!F474&gt;0,'De la BASE'!F474,'De la BASE'!F474+0.001)</f>
        <v>6.24461152887</v>
      </c>
      <c r="G478" s="15">
        <v>29252</v>
      </c>
    </row>
    <row r="479" spans="1:7" ht="12.75">
      <c r="A479" s="30" t="str">
        <f>'De la BASE'!A475</f>
        <v>433</v>
      </c>
      <c r="B479" s="30">
        <f>'De la BASE'!B475</f>
        <v>3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0.31638764052</v>
      </c>
      <c r="F479" s="9">
        <f>IF('De la BASE'!F475&gt;0,'De la BASE'!F475,'De la BASE'!F475+0.001)</f>
        <v>10.40999414112</v>
      </c>
      <c r="G479" s="15">
        <v>29281</v>
      </c>
    </row>
    <row r="480" spans="1:7" ht="12.75">
      <c r="A480" s="30" t="str">
        <f>'De la BASE'!A476</f>
        <v>433</v>
      </c>
      <c r="B480" s="30">
        <f>'De la BASE'!B476</f>
        <v>3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0.212560183539</v>
      </c>
      <c r="F480" s="9">
        <f>IF('De la BASE'!F476&gt;0,'De la BASE'!F476,'De la BASE'!F476+0.001)</f>
        <v>5.955695376598</v>
      </c>
      <c r="G480" s="15">
        <v>29312</v>
      </c>
    </row>
    <row r="481" spans="1:7" ht="12.75">
      <c r="A481" s="30" t="str">
        <f>'De la BASE'!A477</f>
        <v>433</v>
      </c>
      <c r="B481" s="30">
        <f>'De la BASE'!B477</f>
        <v>3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0.295538104696</v>
      </c>
      <c r="F481" s="9">
        <f>IF('De la BASE'!F477&gt;0,'De la BASE'!F477,'De la BASE'!F477+0.001)</f>
        <v>7.50278547276</v>
      </c>
      <c r="G481" s="15">
        <v>29342</v>
      </c>
    </row>
    <row r="482" spans="1:7" ht="12.75">
      <c r="A482" s="30" t="str">
        <f>'De la BASE'!A478</f>
        <v>433</v>
      </c>
      <c r="B482" s="30">
        <f>'De la BASE'!B478</f>
        <v>3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0.230657857199</v>
      </c>
      <c r="F482" s="9">
        <f>IF('De la BASE'!F478&gt;0,'De la BASE'!F478,'De la BASE'!F478+0.001)</f>
        <v>5.286474198313</v>
      </c>
      <c r="G482" s="15">
        <v>29373</v>
      </c>
    </row>
    <row r="483" spans="1:7" ht="12.75">
      <c r="A483" s="30" t="str">
        <f>'De la BASE'!A479</f>
        <v>433</v>
      </c>
      <c r="B483" s="30">
        <f>'De la BASE'!B479</f>
        <v>3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0.125274247344</v>
      </c>
      <c r="F483" s="9">
        <f>IF('De la BASE'!F479&gt;0,'De la BASE'!F479,'De la BASE'!F479+0.001)</f>
        <v>3.9967630965120002</v>
      </c>
      <c r="G483" s="15">
        <v>29403</v>
      </c>
    </row>
    <row r="484" spans="1:7" ht="12.75">
      <c r="A484" s="30" t="str">
        <f>'De la BASE'!A480</f>
        <v>433</v>
      </c>
      <c r="B484" s="30">
        <f>'De la BASE'!B480</f>
        <v>3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0.066882360432</v>
      </c>
      <c r="F484" s="9">
        <f>IF('De la BASE'!F480&gt;0,'De la BASE'!F480,'De la BASE'!F480+0.001)</f>
        <v>3.176054318829</v>
      </c>
      <c r="G484" s="15">
        <v>29434</v>
      </c>
    </row>
    <row r="485" spans="1:7" ht="12.75">
      <c r="A485" s="30" t="str">
        <f>'De la BASE'!A481</f>
        <v>433</v>
      </c>
      <c r="B485" s="30">
        <f>'De la BASE'!B481</f>
        <v>3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0.04281497451</v>
      </c>
      <c r="F485" s="9">
        <f>IF('De la BASE'!F481&gt;0,'De la BASE'!F481,'De la BASE'!F481+0.001)</f>
        <v>2.478511562439</v>
      </c>
      <c r="G485" s="15">
        <v>29465</v>
      </c>
    </row>
    <row r="486" spans="1:7" ht="12.75">
      <c r="A486" s="30" t="str">
        <f>'De la BASE'!A482</f>
        <v>433</v>
      </c>
      <c r="B486" s="30">
        <f>'De la BASE'!B482</f>
        <v>3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0.04921993902</v>
      </c>
      <c r="F486" s="9">
        <f>IF('De la BASE'!F482&gt;0,'De la BASE'!F482,'De la BASE'!F482+0.001)</f>
        <v>3.253438232214</v>
      </c>
      <c r="G486" s="15">
        <v>29495</v>
      </c>
    </row>
    <row r="487" spans="1:7" ht="12.75">
      <c r="A487" s="30" t="str">
        <f>'De la BASE'!A483</f>
        <v>433</v>
      </c>
      <c r="B487" s="30">
        <f>'De la BASE'!B483</f>
        <v>3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0.09878321156</v>
      </c>
      <c r="F487" s="9">
        <f>IF('De la BASE'!F483&gt;0,'De la BASE'!F483,'De la BASE'!F483+0.001)</f>
        <v>5.325313204254999</v>
      </c>
      <c r="G487" s="15">
        <v>29526</v>
      </c>
    </row>
    <row r="488" spans="1:7" ht="12.75">
      <c r="A488" s="30" t="str">
        <f>'De la BASE'!A484</f>
        <v>433</v>
      </c>
      <c r="B488" s="30">
        <f>'De la BASE'!B484</f>
        <v>3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0.046323048274</v>
      </c>
      <c r="F488" s="9">
        <f>IF('De la BASE'!F484&gt;0,'De la BASE'!F484,'De la BASE'!F484+0.001)</f>
        <v>2.467311895554</v>
      </c>
      <c r="G488" s="15">
        <v>29556</v>
      </c>
    </row>
    <row r="489" spans="1:7" ht="12.75">
      <c r="A489" s="30" t="str">
        <f>'De la BASE'!A485</f>
        <v>433</v>
      </c>
      <c r="B489" s="30">
        <f>'De la BASE'!B485</f>
        <v>3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0.022187558</v>
      </c>
      <c r="F489" s="9">
        <f>IF('De la BASE'!F485&gt;0,'De la BASE'!F485,'De la BASE'!F485+0.001)</f>
        <v>1.300191108576</v>
      </c>
      <c r="G489" s="15">
        <v>29587</v>
      </c>
    </row>
    <row r="490" spans="1:7" ht="12.75">
      <c r="A490" s="30" t="str">
        <f>'De la BASE'!A486</f>
        <v>433</v>
      </c>
      <c r="B490" s="30">
        <f>'De la BASE'!B486</f>
        <v>3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0.027391722185</v>
      </c>
      <c r="F490" s="9">
        <f>IF('De la BASE'!F486&gt;0,'De la BASE'!F486,'De la BASE'!F486+0.001)</f>
        <v>1.3986900305899999</v>
      </c>
      <c r="G490" s="15">
        <v>29618</v>
      </c>
    </row>
    <row r="491" spans="1:7" ht="12.75">
      <c r="A491" s="30" t="str">
        <f>'De la BASE'!A487</f>
        <v>433</v>
      </c>
      <c r="B491" s="30">
        <f>'De la BASE'!B487</f>
        <v>3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0.06006373971</v>
      </c>
      <c r="F491" s="9">
        <f>IF('De la BASE'!F487&gt;0,'De la BASE'!F487,'De la BASE'!F487+0.001)</f>
        <v>2.06619239639</v>
      </c>
      <c r="G491" s="15">
        <v>29646</v>
      </c>
    </row>
    <row r="492" spans="1:7" ht="12.75">
      <c r="A492" s="30" t="str">
        <f>'De la BASE'!A488</f>
        <v>433</v>
      </c>
      <c r="B492" s="30">
        <f>'De la BASE'!B488</f>
        <v>3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0.09903465243</v>
      </c>
      <c r="F492" s="9">
        <f>IF('De la BASE'!F488&gt;0,'De la BASE'!F488,'De la BASE'!F488+0.001)</f>
        <v>3.70123575336</v>
      </c>
      <c r="G492" s="15">
        <v>29677</v>
      </c>
    </row>
    <row r="493" spans="1:7" ht="12.75">
      <c r="A493" s="30" t="str">
        <f>'De la BASE'!A489</f>
        <v>433</v>
      </c>
      <c r="B493" s="30">
        <f>'De la BASE'!B489</f>
        <v>3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0.079409059808</v>
      </c>
      <c r="F493" s="9">
        <f>IF('De la BASE'!F489&gt;0,'De la BASE'!F489,'De la BASE'!F489+0.001)</f>
        <v>2.521237712448</v>
      </c>
      <c r="G493" s="15">
        <v>29707</v>
      </c>
    </row>
    <row r="494" spans="1:7" ht="12.75">
      <c r="A494" s="30" t="str">
        <f>'De la BASE'!A490</f>
        <v>433</v>
      </c>
      <c r="B494" s="30">
        <f>'De la BASE'!B490</f>
        <v>3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0.040268251968</v>
      </c>
      <c r="F494" s="9">
        <f>IF('De la BASE'!F490&gt;0,'De la BASE'!F490,'De la BASE'!F490+0.001)</f>
        <v>1.886854988844</v>
      </c>
      <c r="G494" s="15">
        <v>29738</v>
      </c>
    </row>
    <row r="495" spans="1:7" ht="12.75">
      <c r="A495" s="30" t="str">
        <f>'De la BASE'!A491</f>
        <v>433</v>
      </c>
      <c r="B495" s="30">
        <f>'De la BASE'!B491</f>
        <v>3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0.02184689952</v>
      </c>
      <c r="F495" s="9">
        <f>IF('De la BASE'!F491&gt;0,'De la BASE'!F491,'De la BASE'!F491+0.001)</f>
        <v>1.42987948146</v>
      </c>
      <c r="G495" s="15">
        <v>29768</v>
      </c>
    </row>
    <row r="496" spans="1:7" ht="12.75">
      <c r="A496" s="30" t="str">
        <f>'De la BASE'!A492</f>
        <v>433</v>
      </c>
      <c r="B496" s="30">
        <f>'De la BASE'!B492</f>
        <v>3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0.015867291</v>
      </c>
      <c r="F496" s="9">
        <f>IF('De la BASE'!F492&gt;0,'De la BASE'!F492,'De la BASE'!F492+0.001)</f>
        <v>1.0819509525</v>
      </c>
      <c r="G496" s="15">
        <v>29799</v>
      </c>
    </row>
    <row r="497" spans="1:7" ht="12.75">
      <c r="A497" s="30" t="str">
        <f>'De la BASE'!A493</f>
        <v>433</v>
      </c>
      <c r="B497" s="30">
        <f>'De la BASE'!B493</f>
        <v>3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0.015592571056</v>
      </c>
      <c r="F497" s="9">
        <f>IF('De la BASE'!F493&gt;0,'De la BASE'!F493,'De la BASE'!F493+0.001)</f>
        <v>1.052498434224</v>
      </c>
      <c r="G497" s="15">
        <v>29830</v>
      </c>
    </row>
    <row r="498" spans="1:7" ht="12.75">
      <c r="A498" s="30" t="str">
        <f>'De la BASE'!A494</f>
        <v>433</v>
      </c>
      <c r="B498" s="30">
        <f>'De la BASE'!B494</f>
        <v>3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0.010352940096</v>
      </c>
      <c r="F498" s="9">
        <f>IF('De la BASE'!F494&gt;0,'De la BASE'!F494,'De la BASE'!F494+0.001)</f>
        <v>0.749176470336</v>
      </c>
      <c r="G498" s="15">
        <v>29860</v>
      </c>
    </row>
    <row r="499" spans="1:7" ht="12.75">
      <c r="A499" s="30" t="str">
        <f>'De la BASE'!A495</f>
        <v>433</v>
      </c>
      <c r="B499" s="30">
        <f>'De la BASE'!B495</f>
        <v>3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0.00704377299</v>
      </c>
      <c r="F499" s="9">
        <f>IF('De la BASE'!F495&gt;0,'De la BASE'!F495,'De la BASE'!F495+0.001)</f>
        <v>0.48602034544999995</v>
      </c>
      <c r="G499" s="15">
        <v>29891</v>
      </c>
    </row>
    <row r="500" spans="1:7" ht="12.75">
      <c r="A500" s="30" t="str">
        <f>'De la BASE'!A496</f>
        <v>433</v>
      </c>
      <c r="B500" s="30">
        <f>'De la BASE'!B496</f>
        <v>3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0.47651928489</v>
      </c>
      <c r="F500" s="9">
        <f>IF('De la BASE'!F496&gt;0,'De la BASE'!F496,'De la BASE'!F496+0.001)</f>
        <v>8.31908158833</v>
      </c>
      <c r="G500" s="15">
        <v>29921</v>
      </c>
    </row>
    <row r="501" spans="1:7" ht="12.75">
      <c r="A501" s="30" t="str">
        <f>'De la BASE'!A497</f>
        <v>433</v>
      </c>
      <c r="B501" s="30">
        <f>'De la BASE'!B497</f>
        <v>3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0.06185348625</v>
      </c>
      <c r="F501" s="9">
        <f>IF('De la BASE'!F497&gt;0,'De la BASE'!F497,'De la BASE'!F497+0.001)</f>
        <v>1.090524492375</v>
      </c>
      <c r="G501" s="15">
        <v>29952</v>
      </c>
    </row>
    <row r="502" spans="1:7" ht="12.75">
      <c r="A502" s="30" t="str">
        <f>'De la BASE'!A498</f>
        <v>433</v>
      </c>
      <c r="B502" s="30">
        <f>'De la BASE'!B498</f>
        <v>3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0.033435978588</v>
      </c>
      <c r="F502" s="9">
        <f>IF('De la BASE'!F498&gt;0,'De la BASE'!F498,'De la BASE'!F498+0.001)</f>
        <v>1.06015115232</v>
      </c>
      <c r="G502" s="15">
        <v>29983</v>
      </c>
    </row>
    <row r="503" spans="1:7" ht="12.75">
      <c r="A503" s="30" t="str">
        <f>'De la BASE'!A499</f>
        <v>433</v>
      </c>
      <c r="B503" s="30">
        <f>'De la BASE'!B499</f>
        <v>3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0.022083293385</v>
      </c>
      <c r="F503" s="9">
        <f>IF('De la BASE'!F499&gt;0,'De la BASE'!F499,'De la BASE'!F499+0.001)</f>
        <v>1.06468237228</v>
      </c>
      <c r="G503" s="15">
        <v>30011</v>
      </c>
    </row>
    <row r="504" spans="1:7" ht="12.75">
      <c r="A504" s="30" t="str">
        <f>'De la BASE'!A500</f>
        <v>433</v>
      </c>
      <c r="B504" s="30">
        <f>'De la BASE'!B500</f>
        <v>3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0.015198879195</v>
      </c>
      <c r="F504" s="9">
        <f>IF('De la BASE'!F500&gt;0,'De la BASE'!F500,'De la BASE'!F500+0.001)</f>
        <v>0.9669382177499999</v>
      </c>
      <c r="G504" s="15">
        <v>30042</v>
      </c>
    </row>
    <row r="505" spans="1:7" ht="12.75">
      <c r="A505" s="30" t="str">
        <f>'De la BASE'!A501</f>
        <v>433</v>
      </c>
      <c r="B505" s="30">
        <f>'De la BASE'!B501</f>
        <v>3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0.01778597676</v>
      </c>
      <c r="F505" s="9">
        <f>IF('De la BASE'!F501&gt;0,'De la BASE'!F501,'De la BASE'!F501+0.001)</f>
        <v>1.010380266288</v>
      </c>
      <c r="G505" s="15">
        <v>30072</v>
      </c>
    </row>
    <row r="506" spans="1:7" ht="12.75">
      <c r="A506" s="30" t="str">
        <f>'De la BASE'!A502</f>
        <v>433</v>
      </c>
      <c r="B506" s="30">
        <f>'De la BASE'!B502</f>
        <v>3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0.012992066088</v>
      </c>
      <c r="F506" s="9">
        <f>IF('De la BASE'!F502&gt;0,'De la BASE'!F502,'De la BASE'!F502+0.001)</f>
        <v>0.699572703086</v>
      </c>
      <c r="G506" s="15">
        <v>30103</v>
      </c>
    </row>
    <row r="507" spans="1:7" ht="12.75">
      <c r="A507" s="30" t="str">
        <f>'De la BASE'!A503</f>
        <v>433</v>
      </c>
      <c r="B507" s="30">
        <f>'De la BASE'!B503</f>
        <v>3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0.007887454515</v>
      </c>
      <c r="F507" s="9">
        <f>IF('De la BASE'!F503&gt;0,'De la BASE'!F503,'De la BASE'!F503+0.001)</f>
        <v>0.48074031562499997</v>
      </c>
      <c r="G507" s="15">
        <v>30133</v>
      </c>
    </row>
    <row r="508" spans="1:7" ht="12.75">
      <c r="A508" s="30" t="str">
        <f>'De la BASE'!A504</f>
        <v>433</v>
      </c>
      <c r="B508" s="30">
        <f>'De la BASE'!B504</f>
        <v>3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0.0052970764</v>
      </c>
      <c r="F508" s="9">
        <f>IF('De la BASE'!F504&gt;0,'De la BASE'!F504,'De la BASE'!F504+0.001)</f>
        <v>0.32606444516</v>
      </c>
      <c r="G508" s="15">
        <v>30164</v>
      </c>
    </row>
    <row r="509" spans="1:7" ht="12.75">
      <c r="A509" s="30" t="str">
        <f>'De la BASE'!A505</f>
        <v>433</v>
      </c>
      <c r="B509" s="30">
        <f>'De la BASE'!B505</f>
        <v>3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0.005815690489</v>
      </c>
      <c r="F509" s="9">
        <f>IF('De la BASE'!F505&gt;0,'De la BASE'!F505,'De la BASE'!F505+0.001)</f>
        <v>0.447032703012</v>
      </c>
      <c r="G509" s="15">
        <v>30195</v>
      </c>
    </row>
    <row r="510" spans="1:7" ht="12.75">
      <c r="A510" s="30" t="str">
        <f>'De la BASE'!A506</f>
        <v>433</v>
      </c>
      <c r="B510" s="30">
        <f>'De la BASE'!B506</f>
        <v>3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0.00915457094</v>
      </c>
      <c r="F510" s="9">
        <f>IF('De la BASE'!F506&gt;0,'De la BASE'!F506,'De la BASE'!F506+0.001)</f>
        <v>0.5993193036360001</v>
      </c>
      <c r="G510" s="15">
        <v>30225</v>
      </c>
    </row>
    <row r="511" spans="1:7" ht="12.75">
      <c r="A511" s="30" t="str">
        <f>'De la BASE'!A507</f>
        <v>433</v>
      </c>
      <c r="B511" s="30">
        <f>'De la BASE'!B507</f>
        <v>3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0.023327366838</v>
      </c>
      <c r="F511" s="9">
        <f>IF('De la BASE'!F507&gt;0,'De la BASE'!F507,'De la BASE'!F507+0.001)</f>
        <v>1.9928240087280003</v>
      </c>
      <c r="G511" s="15">
        <v>30256</v>
      </c>
    </row>
    <row r="512" spans="1:7" ht="12.75">
      <c r="A512" s="30" t="str">
        <f>'De la BASE'!A508</f>
        <v>433</v>
      </c>
      <c r="B512" s="30">
        <f>'De la BASE'!B508</f>
        <v>3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0.030313588019</v>
      </c>
      <c r="F512" s="9">
        <f>IF('De la BASE'!F508&gt;0,'De la BASE'!F508,'De la BASE'!F508+0.001)</f>
        <v>1.957752333017</v>
      </c>
      <c r="G512" s="15">
        <v>30286</v>
      </c>
    </row>
    <row r="513" spans="1:7" ht="12.75">
      <c r="A513" s="30" t="str">
        <f>'De la BASE'!A509</f>
        <v>433</v>
      </c>
      <c r="B513" s="30">
        <f>'De la BASE'!B509</f>
        <v>3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0.026185331744</v>
      </c>
      <c r="F513" s="9">
        <f>IF('De la BASE'!F509&gt;0,'De la BASE'!F509,'De la BASE'!F509+0.001)</f>
        <v>1.804031366124</v>
      </c>
      <c r="G513" s="15">
        <v>30317</v>
      </c>
    </row>
    <row r="514" spans="1:7" ht="12.75">
      <c r="A514" s="30" t="str">
        <f>'De la BASE'!A510</f>
        <v>433</v>
      </c>
      <c r="B514" s="30">
        <f>'De la BASE'!B510</f>
        <v>3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0.024949846978</v>
      </c>
      <c r="F514" s="9">
        <f>IF('De la BASE'!F510&gt;0,'De la BASE'!F510,'De la BASE'!F510+0.001)</f>
        <v>1.65696335119</v>
      </c>
      <c r="G514" s="15">
        <v>30348</v>
      </c>
    </row>
    <row r="515" spans="1:7" ht="12.75">
      <c r="A515" s="30" t="str">
        <f>'De la BASE'!A511</f>
        <v>433</v>
      </c>
      <c r="B515" s="30">
        <f>'De la BASE'!B511</f>
        <v>3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0.03183717691</v>
      </c>
      <c r="F515" s="9">
        <f>IF('De la BASE'!F511&gt;0,'De la BASE'!F511,'De la BASE'!F511+0.001)</f>
        <v>1.8023376547540002</v>
      </c>
      <c r="G515" s="15">
        <v>30376</v>
      </c>
    </row>
    <row r="516" spans="1:7" ht="12.75">
      <c r="A516" s="30" t="str">
        <f>'De la BASE'!A512</f>
        <v>433</v>
      </c>
      <c r="B516" s="30">
        <f>'De la BASE'!B512</f>
        <v>3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0.10693567168</v>
      </c>
      <c r="F516" s="9">
        <f>IF('De la BASE'!F512&gt;0,'De la BASE'!F512,'De la BASE'!F512+0.001)</f>
        <v>3.977485401984</v>
      </c>
      <c r="G516" s="15">
        <v>30407</v>
      </c>
    </row>
    <row r="517" spans="1:7" ht="12.75">
      <c r="A517" s="30" t="str">
        <f>'De la BASE'!A513</f>
        <v>433</v>
      </c>
      <c r="B517" s="30">
        <f>'De la BASE'!B513</f>
        <v>3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0.063017478825</v>
      </c>
      <c r="F517" s="9">
        <f>IF('De la BASE'!F513&gt;0,'De la BASE'!F513,'De la BASE'!F513+0.001)</f>
        <v>2.678242575505</v>
      </c>
      <c r="G517" s="15">
        <v>30437</v>
      </c>
    </row>
    <row r="518" spans="1:7" ht="12.75">
      <c r="A518" s="30" t="str">
        <f>'De la BASE'!A514</f>
        <v>433</v>
      </c>
      <c r="B518" s="30">
        <f>'De la BASE'!B514</f>
        <v>3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0.036927625</v>
      </c>
      <c r="F518" s="9">
        <f>IF('De la BASE'!F514&gt;0,'De la BASE'!F514,'De la BASE'!F514+0.001)</f>
        <v>2.0094780875000002</v>
      </c>
      <c r="G518" s="15">
        <v>30468</v>
      </c>
    </row>
    <row r="519" spans="1:7" ht="12.75">
      <c r="A519" s="30" t="str">
        <f>'De la BASE'!A515</f>
        <v>433</v>
      </c>
      <c r="B519" s="30">
        <f>'De la BASE'!B515</f>
        <v>3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0.030223205558</v>
      </c>
      <c r="F519" s="9">
        <f>IF('De la BASE'!F515&gt;0,'De la BASE'!F515,'De la BASE'!F515+0.001)</f>
        <v>1.526271885232</v>
      </c>
      <c r="G519" s="15">
        <v>30498</v>
      </c>
    </row>
    <row r="520" spans="1:7" ht="12.75">
      <c r="A520" s="30" t="str">
        <f>'De la BASE'!A516</f>
        <v>433</v>
      </c>
      <c r="B520" s="30">
        <f>'De la BASE'!B516</f>
        <v>3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0.041043391924</v>
      </c>
      <c r="F520" s="9">
        <f>IF('De la BASE'!F516&gt;0,'De la BASE'!F516,'De la BASE'!F516+0.001)</f>
        <v>1.4906214964620002</v>
      </c>
      <c r="G520" s="15">
        <v>30529</v>
      </c>
    </row>
    <row r="521" spans="1:7" ht="12.75">
      <c r="A521" s="30" t="str">
        <f>'De la BASE'!A517</f>
        <v>433</v>
      </c>
      <c r="B521" s="30">
        <f>'De la BASE'!B517</f>
        <v>3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0.025592636502</v>
      </c>
      <c r="F521" s="9">
        <f>IF('De la BASE'!F517&gt;0,'De la BASE'!F517,'De la BASE'!F517+0.001)</f>
        <v>1.0763531411040002</v>
      </c>
      <c r="G521" s="15">
        <v>30560</v>
      </c>
    </row>
    <row r="522" spans="1:7" ht="12.75">
      <c r="A522" s="30" t="str">
        <f>'De la BASE'!A518</f>
        <v>433</v>
      </c>
      <c r="B522" s="30">
        <f>'De la BASE'!B518</f>
        <v>3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0.01155635297</v>
      </c>
      <c r="F522" s="9">
        <f>IF('De la BASE'!F518&gt;0,'De la BASE'!F518,'De la BASE'!F518+0.001)</f>
        <v>0.79883282347</v>
      </c>
      <c r="G522" s="15">
        <v>30590</v>
      </c>
    </row>
    <row r="523" spans="1:7" ht="12.75">
      <c r="A523" s="30" t="str">
        <f>'De la BASE'!A519</f>
        <v>433</v>
      </c>
      <c r="B523" s="30">
        <f>'De la BASE'!B519</f>
        <v>3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0.021023805748</v>
      </c>
      <c r="F523" s="9">
        <f>IF('De la BASE'!F519&gt;0,'De la BASE'!F519,'De la BASE'!F519+0.001)</f>
        <v>1.5007762395559998</v>
      </c>
      <c r="G523" s="15">
        <v>30621</v>
      </c>
    </row>
    <row r="524" spans="1:7" ht="12.75">
      <c r="A524" s="30" t="str">
        <f>'De la BASE'!A520</f>
        <v>433</v>
      </c>
      <c r="B524" s="30">
        <f>'De la BASE'!B520</f>
        <v>3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0.071487743951</v>
      </c>
      <c r="F524" s="9">
        <f>IF('De la BASE'!F520&gt;0,'De la BASE'!F520,'De la BASE'!F520+0.001)</f>
        <v>3.5028990494549994</v>
      </c>
      <c r="G524" s="15">
        <v>30651</v>
      </c>
    </row>
    <row r="525" spans="1:7" ht="12.75">
      <c r="A525" s="30" t="str">
        <f>'De la BASE'!A521</f>
        <v>433</v>
      </c>
      <c r="B525" s="30">
        <f>'De la BASE'!B521</f>
        <v>3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0.031480603125</v>
      </c>
      <c r="F525" s="9">
        <f>IF('De la BASE'!F521&gt;0,'De la BASE'!F521,'De la BASE'!F521+0.001)</f>
        <v>1.02950081821</v>
      </c>
      <c r="G525" s="15">
        <v>30682</v>
      </c>
    </row>
    <row r="526" spans="1:7" ht="12.75">
      <c r="A526" s="30" t="str">
        <f>'De la BASE'!A522</f>
        <v>433</v>
      </c>
      <c r="B526" s="30">
        <f>'De la BASE'!B522</f>
        <v>3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0.031948342872</v>
      </c>
      <c r="F526" s="9">
        <f>IF('De la BASE'!F522&gt;0,'De la BASE'!F522,'De la BASE'!F522+0.001)</f>
        <v>0.961493104136</v>
      </c>
      <c r="G526" s="15">
        <v>30713</v>
      </c>
    </row>
    <row r="527" spans="1:7" ht="12.75">
      <c r="A527" s="30" t="str">
        <f>'De la BASE'!A523</f>
        <v>433</v>
      </c>
      <c r="B527" s="30">
        <f>'De la BASE'!B523</f>
        <v>3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0.07470918462</v>
      </c>
      <c r="F527" s="9">
        <f>IF('De la BASE'!F523&gt;0,'De la BASE'!F523,'De la BASE'!F523+0.001)</f>
        <v>1.9093290769000002</v>
      </c>
      <c r="G527" s="15">
        <v>30742</v>
      </c>
    </row>
    <row r="528" spans="1:7" ht="12.75">
      <c r="A528" s="30" t="str">
        <f>'De la BASE'!A524</f>
        <v>433</v>
      </c>
      <c r="B528" s="30">
        <f>'De la BASE'!B524</f>
        <v>3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0.05158507068</v>
      </c>
      <c r="F528" s="9">
        <f>IF('De la BASE'!F524&gt;0,'De la BASE'!F524,'De la BASE'!F524+0.001)</f>
        <v>1.54368340724</v>
      </c>
      <c r="G528" s="15">
        <v>30773</v>
      </c>
    </row>
    <row r="529" spans="1:7" ht="12.75">
      <c r="A529" s="30" t="str">
        <f>'De la BASE'!A525</f>
        <v>433</v>
      </c>
      <c r="B529" s="30">
        <f>'De la BASE'!B525</f>
        <v>3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0.094708241216</v>
      </c>
      <c r="F529" s="9">
        <f>IF('De la BASE'!F525&gt;0,'De la BASE'!F525,'De la BASE'!F525+0.001)</f>
        <v>3.593155643648</v>
      </c>
      <c r="G529" s="15">
        <v>30803</v>
      </c>
    </row>
    <row r="530" spans="1:7" ht="12.75">
      <c r="A530" s="30" t="str">
        <f>'De la BASE'!A526</f>
        <v>433</v>
      </c>
      <c r="B530" s="30">
        <f>'De la BASE'!B526</f>
        <v>3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0.080089921872</v>
      </c>
      <c r="F530" s="9">
        <f>IF('De la BASE'!F526&gt;0,'De la BASE'!F526,'De la BASE'!F526+0.001)</f>
        <v>2.6780753434560003</v>
      </c>
      <c r="G530" s="15">
        <v>30834</v>
      </c>
    </row>
    <row r="531" spans="1:7" ht="12.75">
      <c r="A531" s="30" t="str">
        <f>'De la BASE'!A527</f>
        <v>433</v>
      </c>
      <c r="B531" s="30">
        <f>'De la BASE'!B527</f>
        <v>3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0.035823662004</v>
      </c>
      <c r="F531" s="9">
        <f>IF('De la BASE'!F527&gt;0,'De la BASE'!F527,'De la BASE'!F527+0.001)</f>
        <v>1.773271096792</v>
      </c>
      <c r="G531" s="15">
        <v>30864</v>
      </c>
    </row>
    <row r="532" spans="1:7" ht="12.75">
      <c r="A532" s="30" t="str">
        <f>'De la BASE'!A528</f>
        <v>433</v>
      </c>
      <c r="B532" s="30">
        <f>'De la BASE'!B528</f>
        <v>3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0.013699687928</v>
      </c>
      <c r="F532" s="9">
        <f>IF('De la BASE'!F528&gt;0,'De la BASE'!F528,'De la BASE'!F528+0.001)</f>
        <v>1.351702415048</v>
      </c>
      <c r="G532" s="15">
        <v>30895</v>
      </c>
    </row>
    <row r="533" spans="1:7" ht="12.75">
      <c r="A533" s="30" t="str">
        <f>'De la BASE'!A529</f>
        <v>433</v>
      </c>
      <c r="B533" s="30">
        <f>'De la BASE'!B529</f>
        <v>3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0.005895347328</v>
      </c>
      <c r="F533" s="9">
        <f>IF('De la BASE'!F529&gt;0,'De la BASE'!F529,'De la BASE'!F529+0.001)</f>
        <v>0.94784108328</v>
      </c>
      <c r="G533" s="15">
        <v>30926</v>
      </c>
    </row>
    <row r="534" spans="1:7" ht="12.75">
      <c r="A534" s="30" t="str">
        <f>'De la BASE'!A530</f>
        <v>433</v>
      </c>
      <c r="B534" s="30">
        <f>'De la BASE'!B530</f>
        <v>3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0.01173399008</v>
      </c>
      <c r="F534" s="9">
        <f>IF('De la BASE'!F530&gt;0,'De la BASE'!F530,'De la BASE'!F530+0.001)</f>
        <v>1.91850718374</v>
      </c>
      <c r="G534" s="15">
        <v>30956</v>
      </c>
    </row>
    <row r="535" spans="1:7" ht="12.75">
      <c r="A535" s="30" t="str">
        <f>'De la BASE'!A531</f>
        <v>433</v>
      </c>
      <c r="B535" s="30">
        <f>'De la BASE'!B531</f>
        <v>3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0.27409497552</v>
      </c>
      <c r="F535" s="9">
        <f>IF('De la BASE'!F531&gt;0,'De la BASE'!F531,'De la BASE'!F531+0.001)</f>
        <v>7.135035053688</v>
      </c>
      <c r="G535" s="15">
        <v>30987</v>
      </c>
    </row>
    <row r="536" spans="1:7" ht="12.75">
      <c r="A536" s="30" t="str">
        <f>'De la BASE'!A532</f>
        <v>433</v>
      </c>
      <c r="B536" s="30">
        <f>'De la BASE'!B532</f>
        <v>3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0.049880362</v>
      </c>
      <c r="F536" s="9">
        <f>IF('De la BASE'!F532&gt;0,'De la BASE'!F532,'De la BASE'!F532+0.001)</f>
        <v>1.6365974822</v>
      </c>
      <c r="G536" s="15">
        <v>31017</v>
      </c>
    </row>
    <row r="537" spans="1:7" ht="12.75">
      <c r="A537" s="30" t="str">
        <f>'De la BASE'!A533</f>
        <v>433</v>
      </c>
      <c r="B537" s="30">
        <f>'De la BASE'!B533</f>
        <v>3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0.088807456935</v>
      </c>
      <c r="F537" s="9">
        <f>IF('De la BASE'!F533&gt;0,'De la BASE'!F533,'De la BASE'!F533+0.001)</f>
        <v>2.255513119623</v>
      </c>
      <c r="G537" s="15">
        <v>31048</v>
      </c>
    </row>
    <row r="538" spans="1:7" ht="12.75">
      <c r="A538" s="30" t="str">
        <f>'De la BASE'!A534</f>
        <v>433</v>
      </c>
      <c r="B538" s="30">
        <f>'De la BASE'!B534</f>
        <v>3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0.549292755812</v>
      </c>
      <c r="F538" s="9">
        <f>IF('De la BASE'!F534&gt;0,'De la BASE'!F534,'De la BASE'!F534+0.001)</f>
        <v>5.8754410355190005</v>
      </c>
      <c r="G538" s="15">
        <v>31079</v>
      </c>
    </row>
    <row r="539" spans="1:7" ht="12.75">
      <c r="A539" s="30" t="str">
        <f>'De la BASE'!A535</f>
        <v>433</v>
      </c>
      <c r="B539" s="30">
        <f>'De la BASE'!B535</f>
        <v>3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0.263049399844</v>
      </c>
      <c r="F539" s="9">
        <f>IF('De la BASE'!F535&gt;0,'De la BASE'!F535,'De la BASE'!F535+0.001)</f>
        <v>4.437190686071</v>
      </c>
      <c r="G539" s="15">
        <v>31107</v>
      </c>
    </row>
    <row r="540" spans="1:7" ht="12.75">
      <c r="A540" s="30" t="str">
        <f>'De la BASE'!A536</f>
        <v>433</v>
      </c>
      <c r="B540" s="30">
        <f>'De la BASE'!B536</f>
        <v>3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0.482737992534</v>
      </c>
      <c r="F540" s="9">
        <f>IF('De la BASE'!F536&gt;0,'De la BASE'!F536,'De la BASE'!F536+0.001)</f>
        <v>5.026929341574</v>
      </c>
      <c r="G540" s="15">
        <v>31138</v>
      </c>
    </row>
    <row r="541" spans="1:7" ht="12.75">
      <c r="A541" s="30" t="str">
        <f>'De la BASE'!A537</f>
        <v>433</v>
      </c>
      <c r="B541" s="30">
        <f>'De la BASE'!B537</f>
        <v>3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0.189451628136</v>
      </c>
      <c r="F541" s="9">
        <f>IF('De la BASE'!F537&gt;0,'De la BASE'!F537,'De la BASE'!F537+0.001)</f>
        <v>4.026431676465</v>
      </c>
      <c r="G541" s="15">
        <v>31168</v>
      </c>
    </row>
    <row r="542" spans="1:7" ht="12.75">
      <c r="A542" s="30" t="str">
        <f>'De la BASE'!A538</f>
        <v>433</v>
      </c>
      <c r="B542" s="30">
        <f>'De la BASE'!B538</f>
        <v>3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0.07406058872</v>
      </c>
      <c r="F542" s="9">
        <f>IF('De la BASE'!F538&gt;0,'De la BASE'!F538,'De la BASE'!F538+0.001)</f>
        <v>3.368457786785</v>
      </c>
      <c r="G542" s="15">
        <v>31199</v>
      </c>
    </row>
    <row r="543" spans="1:7" ht="12.75">
      <c r="A543" s="30" t="str">
        <f>'De la BASE'!A539</f>
        <v>433</v>
      </c>
      <c r="B543" s="30">
        <f>'De la BASE'!B539</f>
        <v>3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0.032671841466</v>
      </c>
      <c r="F543" s="9">
        <f>IF('De la BASE'!F539&gt;0,'De la BASE'!F539,'De la BASE'!F539+0.001)</f>
        <v>2.6902135858619998</v>
      </c>
      <c r="G543" s="15">
        <v>31229</v>
      </c>
    </row>
    <row r="544" spans="1:7" ht="12.75">
      <c r="A544" s="30" t="str">
        <f>'De la BASE'!A540</f>
        <v>433</v>
      </c>
      <c r="B544" s="30">
        <f>'De la BASE'!B540</f>
        <v>3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0.017726930005</v>
      </c>
      <c r="F544" s="9">
        <f>IF('De la BASE'!F540&gt;0,'De la BASE'!F540,'De la BASE'!F540+0.001)</f>
        <v>1.82646499721</v>
      </c>
      <c r="G544" s="15">
        <v>31260</v>
      </c>
    </row>
    <row r="545" spans="1:7" ht="12.75">
      <c r="A545" s="30" t="str">
        <f>'De la BASE'!A541</f>
        <v>433</v>
      </c>
      <c r="B545" s="30">
        <f>'De la BASE'!B541</f>
        <v>3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0.01033961643</v>
      </c>
      <c r="F545" s="9">
        <f>IF('De la BASE'!F541&gt;0,'De la BASE'!F541,'De la BASE'!F541+0.001)</f>
        <v>1.18388584743</v>
      </c>
      <c r="G545" s="15">
        <v>31291</v>
      </c>
    </row>
    <row r="546" spans="1:7" ht="12.75">
      <c r="A546" s="30" t="str">
        <f>'De la BASE'!A542</f>
        <v>433</v>
      </c>
      <c r="B546" s="30">
        <f>'De la BASE'!B542</f>
        <v>3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0.005176206614</v>
      </c>
      <c r="F546" s="9">
        <f>IF('De la BASE'!F542&gt;0,'De la BASE'!F542,'De la BASE'!F542+0.001)</f>
        <v>0.791163177089</v>
      </c>
      <c r="G546" s="15">
        <v>31321</v>
      </c>
    </row>
    <row r="547" spans="1:7" ht="12.75">
      <c r="A547" s="30" t="str">
        <f>'De la BASE'!A543</f>
        <v>433</v>
      </c>
      <c r="B547" s="30">
        <f>'De la BASE'!B543</f>
        <v>3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0.019644948792</v>
      </c>
      <c r="F547" s="9">
        <f>IF('De la BASE'!F543&gt;0,'De la BASE'!F543,'De la BASE'!F543+0.001)</f>
        <v>2.3152972095270004</v>
      </c>
      <c r="G547" s="15">
        <v>31352</v>
      </c>
    </row>
    <row r="548" spans="1:7" ht="12.75">
      <c r="A548" s="30" t="str">
        <f>'De la BASE'!A544</f>
        <v>433</v>
      </c>
      <c r="B548" s="30">
        <f>'De la BASE'!B544</f>
        <v>3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0.19600371219</v>
      </c>
      <c r="F548" s="9">
        <f>IF('De la BASE'!F544&gt;0,'De la BASE'!F544,'De la BASE'!F544+0.001)</f>
        <v>3.354028938311</v>
      </c>
      <c r="G548" s="15">
        <v>31382</v>
      </c>
    </row>
    <row r="549" spans="1:7" ht="12.75">
      <c r="A549" s="30" t="str">
        <f>'De la BASE'!A545</f>
        <v>433</v>
      </c>
      <c r="B549" s="30">
        <f>'De la BASE'!B545</f>
        <v>3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0.116426044857</v>
      </c>
      <c r="F549" s="9">
        <f>IF('De la BASE'!F545&gt;0,'De la BASE'!F545,'De la BASE'!F545+0.001)</f>
        <v>3.170897593047</v>
      </c>
      <c r="G549" s="15">
        <v>31413</v>
      </c>
    </row>
    <row r="550" spans="1:7" ht="12.75">
      <c r="A550" s="30" t="str">
        <f>'De la BASE'!A546</f>
        <v>433</v>
      </c>
      <c r="B550" s="30">
        <f>'De la BASE'!B546</f>
        <v>3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0.257215343877</v>
      </c>
      <c r="F550" s="9">
        <f>IF('De la BASE'!F546&gt;0,'De la BASE'!F546,'De la BASE'!F546+0.001)</f>
        <v>4.28052407739</v>
      </c>
      <c r="G550" s="15">
        <v>31444</v>
      </c>
    </row>
    <row r="551" spans="1:7" ht="12.75">
      <c r="A551" s="30" t="str">
        <f>'De la BASE'!A547</f>
        <v>433</v>
      </c>
      <c r="B551" s="30">
        <f>'De la BASE'!B547</f>
        <v>3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0.160843018102</v>
      </c>
      <c r="F551" s="9">
        <f>IF('De la BASE'!F547&gt;0,'De la BASE'!F547,'De la BASE'!F547+0.001)</f>
        <v>4.25948261728</v>
      </c>
      <c r="G551" s="15">
        <v>31472</v>
      </c>
    </row>
    <row r="552" spans="1:7" ht="12.75">
      <c r="A552" s="30" t="str">
        <f>'De la BASE'!A548</f>
        <v>433</v>
      </c>
      <c r="B552" s="30">
        <f>'De la BASE'!B548</f>
        <v>3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0.45982032599</v>
      </c>
      <c r="F552" s="9">
        <f>IF('De la BASE'!F548&gt;0,'De la BASE'!F548,'De la BASE'!F548+0.001)</f>
        <v>6.223485278151</v>
      </c>
      <c r="G552" s="15">
        <v>31503</v>
      </c>
    </row>
    <row r="553" spans="1:7" ht="12.75">
      <c r="A553" s="30" t="str">
        <f>'De la BASE'!A549</f>
        <v>433</v>
      </c>
      <c r="B553" s="30">
        <f>'De la BASE'!B549</f>
        <v>3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0.124911795724</v>
      </c>
      <c r="F553" s="9">
        <f>IF('De la BASE'!F549&gt;0,'De la BASE'!F549,'De la BASE'!F549+0.001)</f>
        <v>4.677579049285</v>
      </c>
      <c r="G553" s="15">
        <v>31533</v>
      </c>
    </row>
    <row r="554" spans="1:7" ht="12.75">
      <c r="A554" s="30" t="str">
        <f>'De la BASE'!A550</f>
        <v>433</v>
      </c>
      <c r="B554" s="30">
        <f>'De la BASE'!B550</f>
        <v>3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0.056275839472</v>
      </c>
      <c r="F554" s="9">
        <f>IF('De la BASE'!F550&gt;0,'De la BASE'!F550,'De la BASE'!F550+0.001)</f>
        <v>3.486991580114</v>
      </c>
      <c r="G554" s="15">
        <v>31564</v>
      </c>
    </row>
    <row r="555" spans="1:7" ht="12.75">
      <c r="A555" s="30" t="str">
        <f>'De la BASE'!A551</f>
        <v>433</v>
      </c>
      <c r="B555" s="30">
        <f>'De la BASE'!B551</f>
        <v>3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0.022342056436</v>
      </c>
      <c r="F555" s="9">
        <f>IF('De la BASE'!F551&gt;0,'De la BASE'!F551,'De la BASE'!F551+0.001)</f>
        <v>2.4674829473</v>
      </c>
      <c r="G555" s="15">
        <v>31594</v>
      </c>
    </row>
    <row r="556" spans="1:7" ht="12.75">
      <c r="A556" s="30" t="str">
        <f>'De la BASE'!A552</f>
        <v>433</v>
      </c>
      <c r="B556" s="30">
        <f>'De la BASE'!B552</f>
        <v>3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0.012717332208</v>
      </c>
      <c r="F556" s="9">
        <f>IF('De la BASE'!F552&gt;0,'De la BASE'!F552,'De la BASE'!F552+0.001)</f>
        <v>1.597614903612</v>
      </c>
      <c r="G556" s="15">
        <v>31625</v>
      </c>
    </row>
    <row r="557" spans="1:7" ht="12.75">
      <c r="A557" s="30" t="str">
        <f>'De la BASE'!A553</f>
        <v>433</v>
      </c>
      <c r="B557" s="30">
        <f>'De la BASE'!B553</f>
        <v>3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0.019390800536</v>
      </c>
      <c r="F557" s="9">
        <f>IF('De la BASE'!F553&gt;0,'De la BASE'!F553,'De la BASE'!F553+0.001)</f>
        <v>1.638522652406</v>
      </c>
      <c r="G557" s="15">
        <v>31656</v>
      </c>
    </row>
    <row r="558" spans="1:7" ht="12.75">
      <c r="A558" s="30" t="str">
        <f>'De la BASE'!A554</f>
        <v>433</v>
      </c>
      <c r="B558" s="30">
        <f>'De la BASE'!B554</f>
        <v>3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0.023140474903</v>
      </c>
      <c r="F558" s="9">
        <f>IF('De la BASE'!F554&gt;0,'De la BASE'!F554,'De la BASE'!F554+0.001)</f>
        <v>1.850411427746</v>
      </c>
      <c r="G558" s="15">
        <v>31686</v>
      </c>
    </row>
    <row r="559" spans="1:7" ht="12.75">
      <c r="A559" s="30" t="str">
        <f>'De la BASE'!A555</f>
        <v>433</v>
      </c>
      <c r="B559" s="30">
        <f>'De la BASE'!B555</f>
        <v>3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0.013696136853</v>
      </c>
      <c r="F559" s="9">
        <f>IF('De la BASE'!F555&gt;0,'De la BASE'!F555,'De la BASE'!F555+0.001)</f>
        <v>1.447762250151</v>
      </c>
      <c r="G559" s="15">
        <v>31717</v>
      </c>
    </row>
    <row r="560" spans="1:7" ht="12.75">
      <c r="A560" s="30" t="str">
        <f>'De la BASE'!A556</f>
        <v>433</v>
      </c>
      <c r="B560" s="30">
        <f>'De la BASE'!B556</f>
        <v>3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0.01647961507</v>
      </c>
      <c r="F560" s="9">
        <f>IF('De la BASE'!F556&gt;0,'De la BASE'!F556,'De la BASE'!F556+0.001)</f>
        <v>1.6303832586</v>
      </c>
      <c r="G560" s="15">
        <v>31747</v>
      </c>
    </row>
    <row r="561" spans="1:7" ht="12.75">
      <c r="A561" s="30" t="str">
        <f>'De la BASE'!A557</f>
        <v>433</v>
      </c>
      <c r="B561" s="30">
        <f>'De la BASE'!B557</f>
        <v>3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0.048196587645</v>
      </c>
      <c r="F561" s="9">
        <f>IF('De la BASE'!F557&gt;0,'De la BASE'!F557,'De la BASE'!F557+0.001)</f>
        <v>2.26807473303</v>
      </c>
      <c r="G561" s="15">
        <v>31778</v>
      </c>
    </row>
    <row r="562" spans="1:7" ht="12.75">
      <c r="A562" s="30" t="str">
        <f>'De la BASE'!A558</f>
        <v>433</v>
      </c>
      <c r="B562" s="30">
        <f>'De la BASE'!B558</f>
        <v>3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0.268908348459</v>
      </c>
      <c r="F562" s="9">
        <f>IF('De la BASE'!F558&gt;0,'De la BASE'!F558,'De la BASE'!F558+0.001)</f>
        <v>3.8319439993619997</v>
      </c>
      <c r="G562" s="15">
        <v>31809</v>
      </c>
    </row>
    <row r="563" spans="1:7" ht="12.75">
      <c r="A563" s="30" t="str">
        <f>'De la BASE'!A559</f>
        <v>433</v>
      </c>
      <c r="B563" s="30">
        <f>'De la BASE'!B559</f>
        <v>3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0.11024190396</v>
      </c>
      <c r="F563" s="9">
        <f>IF('De la BASE'!F559&gt;0,'De la BASE'!F559,'De la BASE'!F559+0.001)</f>
        <v>4.18919199246</v>
      </c>
      <c r="G563" s="15">
        <v>31837</v>
      </c>
    </row>
    <row r="564" spans="1:7" ht="12.75">
      <c r="A564" s="30" t="str">
        <f>'De la BASE'!A560</f>
        <v>433</v>
      </c>
      <c r="B564" s="30">
        <f>'De la BASE'!B560</f>
        <v>3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0.169903975912</v>
      </c>
      <c r="F564" s="9">
        <f>IF('De la BASE'!F560&gt;0,'De la BASE'!F560,'De la BASE'!F560+0.001)</f>
        <v>6.811604178082</v>
      </c>
      <c r="G564" s="15">
        <v>31868</v>
      </c>
    </row>
    <row r="565" spans="1:7" ht="12.75">
      <c r="A565" s="30" t="str">
        <f>'De la BASE'!A561</f>
        <v>433</v>
      </c>
      <c r="B565" s="30">
        <f>'De la BASE'!B561</f>
        <v>3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0.080764311423</v>
      </c>
      <c r="F565" s="9">
        <f>IF('De la BASE'!F561&gt;0,'De la BASE'!F561,'De la BASE'!F561+0.001)</f>
        <v>4.388806462025</v>
      </c>
      <c r="G565" s="15">
        <v>31898</v>
      </c>
    </row>
    <row r="566" spans="1:7" ht="12.75">
      <c r="A566" s="30" t="str">
        <f>'De la BASE'!A562</f>
        <v>433</v>
      </c>
      <c r="B566" s="30">
        <f>'De la BASE'!B562</f>
        <v>3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0.045131449559</v>
      </c>
      <c r="F566" s="9">
        <f>IF('De la BASE'!F562&gt;0,'De la BASE'!F562,'De la BASE'!F562+0.001)</f>
        <v>3.71206129014</v>
      </c>
      <c r="G566" s="15">
        <v>31929</v>
      </c>
    </row>
    <row r="567" spans="1:7" ht="12.75">
      <c r="A567" s="30" t="str">
        <f>'De la BASE'!A563</f>
        <v>433</v>
      </c>
      <c r="B567" s="30">
        <f>'De la BASE'!B563</f>
        <v>3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0.198510325344</v>
      </c>
      <c r="F567" s="9">
        <f>IF('De la BASE'!F563&gt;0,'De la BASE'!F563,'De la BASE'!F563+0.001)</f>
        <v>4.526035228512</v>
      </c>
      <c r="G567" s="15">
        <v>31959</v>
      </c>
    </row>
    <row r="568" spans="1:7" ht="12.75">
      <c r="A568" s="30" t="str">
        <f>'De la BASE'!A564</f>
        <v>433</v>
      </c>
      <c r="B568" s="30">
        <f>'De la BASE'!B564</f>
        <v>3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0.051203445507</v>
      </c>
      <c r="F568" s="9">
        <f>IF('De la BASE'!F564&gt;0,'De la BASE'!F564,'De la BASE'!F564+0.001)</f>
        <v>2.476146014921</v>
      </c>
      <c r="G568" s="15">
        <v>31990</v>
      </c>
    </row>
    <row r="569" spans="1:7" ht="12.75">
      <c r="A569" s="30" t="str">
        <f>'De la BASE'!A565</f>
        <v>433</v>
      </c>
      <c r="B569" s="30">
        <f>'De la BASE'!B565</f>
        <v>3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0.031997355318</v>
      </c>
      <c r="F569" s="9">
        <f>IF('De la BASE'!F565&gt;0,'De la BASE'!F565,'De la BASE'!F565+0.001)</f>
        <v>1.965375794334</v>
      </c>
      <c r="G569" s="15">
        <v>32021</v>
      </c>
    </row>
    <row r="570" spans="1:7" ht="12.75">
      <c r="A570" s="30" t="str">
        <f>'De la BASE'!A566</f>
        <v>433</v>
      </c>
      <c r="B570" s="30">
        <f>'De la BASE'!B566</f>
        <v>3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0.123636872352</v>
      </c>
      <c r="F570" s="9">
        <f>IF('De la BASE'!F566&gt;0,'De la BASE'!F566,'De la BASE'!F566+0.001)</f>
        <v>4.498479814752</v>
      </c>
      <c r="G570" s="15">
        <v>32051</v>
      </c>
    </row>
    <row r="571" spans="1:7" ht="12.75">
      <c r="A571" s="30" t="str">
        <f>'De la BASE'!A567</f>
        <v>433</v>
      </c>
      <c r="B571" s="30">
        <f>'De la BASE'!B567</f>
        <v>3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0.070366876874</v>
      </c>
      <c r="F571" s="9">
        <f>IF('De la BASE'!F567&gt;0,'De la BASE'!F567,'De la BASE'!F567+0.001)</f>
        <v>2.798436376239</v>
      </c>
      <c r="G571" s="15">
        <v>32082</v>
      </c>
    </row>
    <row r="572" spans="1:7" ht="12.75">
      <c r="A572" s="30" t="str">
        <f>'De la BASE'!A568</f>
        <v>433</v>
      </c>
      <c r="B572" s="30">
        <f>'De la BASE'!B568</f>
        <v>3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0.218293921702</v>
      </c>
      <c r="F572" s="9">
        <f>IF('De la BASE'!F568&gt;0,'De la BASE'!F568,'De la BASE'!F568+0.001)</f>
        <v>4.629181221526</v>
      </c>
      <c r="G572" s="15">
        <v>32112</v>
      </c>
    </row>
    <row r="573" spans="1:7" ht="12.75">
      <c r="A573" s="30" t="str">
        <f>'De la BASE'!A569</f>
        <v>433</v>
      </c>
      <c r="B573" s="30">
        <f>'De la BASE'!B569</f>
        <v>3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0.463482909561</v>
      </c>
      <c r="F573" s="9">
        <f>IF('De la BASE'!F569&gt;0,'De la BASE'!F569,'De la BASE'!F569+0.001)</f>
        <v>10.220559982491</v>
      </c>
      <c r="G573" s="15">
        <v>32143</v>
      </c>
    </row>
    <row r="574" spans="1:7" ht="12.75">
      <c r="A574" s="30" t="str">
        <f>'De la BASE'!A570</f>
        <v>433</v>
      </c>
      <c r="B574" s="30">
        <f>'De la BASE'!B570</f>
        <v>3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0.222672754008</v>
      </c>
      <c r="F574" s="9">
        <f>IF('De la BASE'!F570&gt;0,'De la BASE'!F570,'De la BASE'!F570+0.001)</f>
        <v>6.065029052260001</v>
      </c>
      <c r="G574" s="15">
        <v>32174</v>
      </c>
    </row>
    <row r="575" spans="1:7" ht="12.75">
      <c r="A575" s="30" t="str">
        <f>'De la BASE'!A571</f>
        <v>433</v>
      </c>
      <c r="B575" s="30">
        <f>'De la BASE'!B571</f>
        <v>3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0.125314699028</v>
      </c>
      <c r="F575" s="9">
        <f>IF('De la BASE'!F571&gt;0,'De la BASE'!F571,'De la BASE'!F571+0.001)</f>
        <v>4.760287515612</v>
      </c>
      <c r="G575" s="15">
        <v>32203</v>
      </c>
    </row>
    <row r="576" spans="1:7" ht="12.75">
      <c r="A576" s="30" t="str">
        <f>'De la BASE'!A572</f>
        <v>433</v>
      </c>
      <c r="B576" s="30">
        <f>'De la BASE'!B572</f>
        <v>3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1.217797164144</v>
      </c>
      <c r="F576" s="9">
        <f>IF('De la BASE'!F572&gt;0,'De la BASE'!F572,'De la BASE'!F572+0.001)</f>
        <v>15.978166558464002</v>
      </c>
      <c r="G576" s="15">
        <v>32234</v>
      </c>
    </row>
    <row r="577" spans="1:7" ht="12.75">
      <c r="A577" s="30" t="str">
        <f>'De la BASE'!A573</f>
        <v>433</v>
      </c>
      <c r="B577" s="30">
        <f>'De la BASE'!B573</f>
        <v>3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0.623020474284</v>
      </c>
      <c r="F577" s="9">
        <f>IF('De la BASE'!F573&gt;0,'De la BASE'!F573,'De la BASE'!F573+0.001)</f>
        <v>9.213337769883001</v>
      </c>
      <c r="G577" s="15">
        <v>32264</v>
      </c>
    </row>
    <row r="578" spans="1:7" ht="12.75">
      <c r="A578" s="30" t="str">
        <f>'De la BASE'!A574</f>
        <v>433</v>
      </c>
      <c r="B578" s="30">
        <f>'De la BASE'!B574</f>
        <v>3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0.523114438445</v>
      </c>
      <c r="F578" s="9">
        <f>IF('De la BASE'!F574&gt;0,'De la BASE'!F574,'De la BASE'!F574+0.001)</f>
        <v>11.161288276485001</v>
      </c>
      <c r="G578" s="15">
        <v>32295</v>
      </c>
    </row>
    <row r="579" spans="1:7" ht="12.75">
      <c r="A579" s="30" t="str">
        <f>'De la BASE'!A575</f>
        <v>433</v>
      </c>
      <c r="B579" s="30">
        <f>'De la BASE'!B575</f>
        <v>3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0.168551579744</v>
      </c>
      <c r="F579" s="9">
        <f>IF('De la BASE'!F575&gt;0,'De la BASE'!F575,'De la BASE'!F575+0.001)</f>
        <v>6.079615744472001</v>
      </c>
      <c r="G579" s="15">
        <v>32325</v>
      </c>
    </row>
    <row r="580" spans="1:7" ht="12.75">
      <c r="A580" s="30" t="str">
        <f>'De la BASE'!A576</f>
        <v>433</v>
      </c>
      <c r="B580" s="30">
        <f>'De la BASE'!B576</f>
        <v>3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0.066253424159</v>
      </c>
      <c r="F580" s="9">
        <f>IF('De la BASE'!F576&gt;0,'De la BASE'!F576,'De la BASE'!F576+0.001)</f>
        <v>4.832714362242</v>
      </c>
      <c r="G580" s="15">
        <v>32356</v>
      </c>
    </row>
    <row r="581" spans="1:7" ht="12.75">
      <c r="A581" s="30" t="str">
        <f>'De la BASE'!A577</f>
        <v>433</v>
      </c>
      <c r="B581" s="30">
        <f>'De la BASE'!B577</f>
        <v>3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0.026075182395</v>
      </c>
      <c r="F581" s="9">
        <f>IF('De la BASE'!F577&gt;0,'De la BASE'!F577,'De la BASE'!F577+0.001)</f>
        <v>3.474063010011</v>
      </c>
      <c r="G581" s="15">
        <v>32387</v>
      </c>
    </row>
    <row r="582" spans="1:7" ht="12.75">
      <c r="A582" s="30" t="str">
        <f>'De la BASE'!A578</f>
        <v>433</v>
      </c>
      <c r="B582" s="30">
        <f>'De la BASE'!B578</f>
        <v>3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0.036611066362</v>
      </c>
      <c r="F582" s="9">
        <f>IF('De la BASE'!F578&gt;0,'De la BASE'!F578,'De la BASE'!F578+0.001)</f>
        <v>6.137101035676</v>
      </c>
      <c r="G582" s="15">
        <v>32417</v>
      </c>
    </row>
    <row r="583" spans="1:7" ht="12.75">
      <c r="A583" s="30" t="str">
        <f>'De la BASE'!A579</f>
        <v>433</v>
      </c>
      <c r="B583" s="30">
        <f>'De la BASE'!B579</f>
        <v>3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0.020557544304</v>
      </c>
      <c r="F583" s="9">
        <f>IF('De la BASE'!F579&gt;0,'De la BASE'!F579,'De la BASE'!F579+0.001)</f>
        <v>3.803146480161</v>
      </c>
      <c r="G583" s="15">
        <v>32448</v>
      </c>
    </row>
    <row r="584" spans="1:7" ht="12.75">
      <c r="A584" s="30" t="str">
        <f>'De la BASE'!A580</f>
        <v>433</v>
      </c>
      <c r="B584" s="30">
        <f>'De la BASE'!B580</f>
        <v>3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0.010961535195</v>
      </c>
      <c r="F584" s="9">
        <f>IF('De la BASE'!F580&gt;0,'De la BASE'!F580,'De la BASE'!F580+0.001)</f>
        <v>2.3171005937699998</v>
      </c>
      <c r="G584" s="15">
        <v>32478</v>
      </c>
    </row>
    <row r="585" spans="1:7" ht="12.75">
      <c r="A585" s="30" t="str">
        <f>'De la BASE'!A581</f>
        <v>433</v>
      </c>
      <c r="B585" s="30">
        <f>'De la BASE'!B581</f>
        <v>3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0.004840620438</v>
      </c>
      <c r="F585" s="9">
        <f>IF('De la BASE'!F581&gt;0,'De la BASE'!F581,'De la BASE'!F581+0.001)</f>
        <v>1.1703547853340002</v>
      </c>
      <c r="G585" s="15">
        <v>32509</v>
      </c>
    </row>
    <row r="586" spans="1:7" ht="12.75">
      <c r="A586" s="30" t="str">
        <f>'De la BASE'!A582</f>
        <v>433</v>
      </c>
      <c r="B586" s="30">
        <f>'De la BASE'!B582</f>
        <v>3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0.03709648206</v>
      </c>
      <c r="F586" s="9">
        <f>IF('De la BASE'!F582&gt;0,'De la BASE'!F582,'De la BASE'!F582+0.001)</f>
        <v>2.97544740876</v>
      </c>
      <c r="G586" s="15">
        <v>32540</v>
      </c>
    </row>
    <row r="587" spans="1:7" ht="12.75">
      <c r="A587" s="30" t="str">
        <f>'De la BASE'!A583</f>
        <v>433</v>
      </c>
      <c r="B587" s="30">
        <f>'De la BASE'!B583</f>
        <v>3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0.026205786156</v>
      </c>
      <c r="F587" s="9">
        <f>IF('De la BASE'!F583&gt;0,'De la BASE'!F583,'De la BASE'!F583+0.001)</f>
        <v>1.633494176953</v>
      </c>
      <c r="G587" s="15">
        <v>32568</v>
      </c>
    </row>
    <row r="588" spans="1:7" ht="12.75">
      <c r="A588" s="30" t="str">
        <f>'De la BASE'!A584</f>
        <v>433</v>
      </c>
      <c r="B588" s="30">
        <f>'De la BASE'!B584</f>
        <v>3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0.124208540528</v>
      </c>
      <c r="F588" s="9">
        <f>IF('De la BASE'!F584&gt;0,'De la BASE'!F584,'De la BASE'!F584+0.001)</f>
        <v>3.4684290807219997</v>
      </c>
      <c r="G588" s="15">
        <v>32599</v>
      </c>
    </row>
    <row r="589" spans="1:7" ht="12.75">
      <c r="A589" s="30" t="str">
        <f>'De la BASE'!A585</f>
        <v>433</v>
      </c>
      <c r="B589" s="30">
        <f>'De la BASE'!B585</f>
        <v>3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0.121538502151</v>
      </c>
      <c r="F589" s="9">
        <f>IF('De la BASE'!F585&gt;0,'De la BASE'!F585,'De la BASE'!F585+0.001)</f>
        <v>4.638123531462</v>
      </c>
      <c r="G589" s="15">
        <v>32629</v>
      </c>
    </row>
    <row r="590" spans="1:7" ht="12.75">
      <c r="A590" s="30" t="str">
        <f>'De la BASE'!A586</f>
        <v>433</v>
      </c>
      <c r="B590" s="30">
        <f>'De la BASE'!B586</f>
        <v>3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0.0479126572</v>
      </c>
      <c r="F590" s="9">
        <f>IF('De la BASE'!F586&gt;0,'De la BASE'!F586,'De la BASE'!F586+0.001)</f>
        <v>2.35005713083</v>
      </c>
      <c r="G590" s="15">
        <v>32660</v>
      </c>
    </row>
    <row r="591" spans="1:7" ht="12.75">
      <c r="A591" s="30" t="str">
        <f>'De la BASE'!A587</f>
        <v>433</v>
      </c>
      <c r="B591" s="30">
        <f>'De la BASE'!B587</f>
        <v>3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0.02561009377</v>
      </c>
      <c r="F591" s="9">
        <f>IF('De la BASE'!F587&gt;0,'De la BASE'!F587,'De la BASE'!F587+0.001)</f>
        <v>1.8005008723899998</v>
      </c>
      <c r="G591" s="15">
        <v>32690</v>
      </c>
    </row>
    <row r="592" spans="1:7" ht="12.75">
      <c r="A592" s="30" t="str">
        <f>'De la BASE'!A588</f>
        <v>433</v>
      </c>
      <c r="B592" s="30">
        <f>'De la BASE'!B588</f>
        <v>3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0.018674645295</v>
      </c>
      <c r="F592" s="9">
        <f>IF('De la BASE'!F588&gt;0,'De la BASE'!F588,'De la BASE'!F588+0.001)</f>
        <v>1.2028169366850001</v>
      </c>
      <c r="G592" s="15">
        <v>32721</v>
      </c>
    </row>
    <row r="593" spans="1:7" ht="12.75">
      <c r="A593" s="30" t="str">
        <f>'De la BASE'!A589</f>
        <v>433</v>
      </c>
      <c r="B593" s="30">
        <f>'De la BASE'!B589</f>
        <v>3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0.012907915056</v>
      </c>
      <c r="F593" s="9">
        <f>IF('De la BASE'!F589&gt;0,'De la BASE'!F589,'De la BASE'!F589+0.001)</f>
        <v>0.8471668720319999</v>
      </c>
      <c r="G593" s="15">
        <v>32752</v>
      </c>
    </row>
    <row r="594" spans="1:7" ht="12.75">
      <c r="A594" s="30" t="str">
        <f>'De la BASE'!A590</f>
        <v>433</v>
      </c>
      <c r="B594" s="30">
        <f>'De la BASE'!B590</f>
        <v>3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0.009346039688</v>
      </c>
      <c r="F594" s="9">
        <f>IF('De la BASE'!F590&gt;0,'De la BASE'!F590,'De la BASE'!F590+0.001)</f>
        <v>0.700285454452</v>
      </c>
      <c r="G594" s="15">
        <v>32782</v>
      </c>
    </row>
    <row r="595" spans="1:7" ht="12.75">
      <c r="A595" s="30" t="str">
        <f>'De la BASE'!A591</f>
        <v>433</v>
      </c>
      <c r="B595" s="30">
        <f>'De la BASE'!B591</f>
        <v>3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0.06456494352</v>
      </c>
      <c r="F595" s="9">
        <f>IF('De la BASE'!F591&gt;0,'De la BASE'!F591,'De la BASE'!F591+0.001)</f>
        <v>3.3798346258320002</v>
      </c>
      <c r="G595" s="15">
        <v>32813</v>
      </c>
    </row>
    <row r="596" spans="1:7" ht="12.75">
      <c r="A596" s="30" t="str">
        <f>'De la BASE'!A592</f>
        <v>433</v>
      </c>
      <c r="B596" s="30">
        <f>'De la BASE'!B592</f>
        <v>3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0.369302004176</v>
      </c>
      <c r="F596" s="9">
        <f>IF('De la BASE'!F592&gt;0,'De la BASE'!F592,'De la BASE'!F592+0.001)</f>
        <v>7.833090420204</v>
      </c>
      <c r="G596" s="15">
        <v>32843</v>
      </c>
    </row>
    <row r="597" spans="1:7" ht="12.75">
      <c r="A597" s="30" t="str">
        <f>'De la BASE'!A593</f>
        <v>433</v>
      </c>
      <c r="B597" s="30">
        <f>'De la BASE'!B593</f>
        <v>3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0.118799277792</v>
      </c>
      <c r="F597" s="9">
        <f>IF('De la BASE'!F593&gt;0,'De la BASE'!F593,'De la BASE'!F593+0.001)</f>
        <v>3.63651928152</v>
      </c>
      <c r="G597" s="15">
        <v>32874</v>
      </c>
    </row>
    <row r="598" spans="1:7" ht="12.75">
      <c r="A598" s="30" t="str">
        <f>'De la BASE'!A594</f>
        <v>433</v>
      </c>
      <c r="B598" s="30">
        <f>'De la BASE'!B594</f>
        <v>3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0.066314488823</v>
      </c>
      <c r="F598" s="9">
        <f>IF('De la BASE'!F594&gt;0,'De la BASE'!F594,'De la BASE'!F594+0.001)</f>
        <v>3.021243529249</v>
      </c>
      <c r="G598" s="15">
        <v>32905</v>
      </c>
    </row>
    <row r="599" spans="1:7" ht="12.75">
      <c r="A599" s="30" t="str">
        <f>'De la BASE'!A595</f>
        <v>433</v>
      </c>
      <c r="B599" s="30">
        <f>'De la BASE'!B595</f>
        <v>3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0.03001895507</v>
      </c>
      <c r="F599" s="9">
        <f>IF('De la BASE'!F595&gt;0,'De la BASE'!F595,'De la BASE'!F595+0.001)</f>
        <v>2.4280720431500002</v>
      </c>
      <c r="G599" s="15">
        <v>32933</v>
      </c>
    </row>
    <row r="600" spans="1:7" ht="12.75">
      <c r="A600" s="30" t="str">
        <f>'De la BASE'!A596</f>
        <v>433</v>
      </c>
      <c r="B600" s="30">
        <f>'De la BASE'!B596</f>
        <v>3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0.029140527462</v>
      </c>
      <c r="F600" s="9">
        <f>IF('De la BASE'!F596&gt;0,'De la BASE'!F596,'De la BASE'!F596+0.001)</f>
        <v>2.7269396741039995</v>
      </c>
      <c r="G600" s="15">
        <v>32964</v>
      </c>
    </row>
    <row r="601" spans="1:7" ht="12.75">
      <c r="A601" s="30" t="str">
        <f>'De la BASE'!A597</f>
        <v>433</v>
      </c>
      <c r="B601" s="30">
        <f>'De la BASE'!B597</f>
        <v>3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0.03655664235</v>
      </c>
      <c r="F601" s="9">
        <f>IF('De la BASE'!F597&gt;0,'De la BASE'!F597,'De la BASE'!F597+0.001)</f>
        <v>2.66689368108</v>
      </c>
      <c r="G601" s="15">
        <v>32994</v>
      </c>
    </row>
    <row r="602" spans="1:7" ht="12.75">
      <c r="A602" s="30" t="str">
        <f>'De la BASE'!A598</f>
        <v>433</v>
      </c>
      <c r="B602" s="30">
        <f>'De la BASE'!B598</f>
        <v>3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0.042448110607</v>
      </c>
      <c r="F602" s="9">
        <f>IF('De la BASE'!F598&gt;0,'De la BASE'!F598,'De la BASE'!F598+0.001)</f>
        <v>2.6568658171229997</v>
      </c>
      <c r="G602" s="15">
        <v>33025</v>
      </c>
    </row>
    <row r="603" spans="1:7" ht="12.75">
      <c r="A603" s="30" t="str">
        <f>'De la BASE'!A599</f>
        <v>433</v>
      </c>
      <c r="B603" s="30">
        <f>'De la BASE'!B599</f>
        <v>3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0.022684557386</v>
      </c>
      <c r="F603" s="9">
        <f>IF('De la BASE'!F599&gt;0,'De la BASE'!F599,'De la BASE'!F599+0.001)</f>
        <v>1.482057627984</v>
      </c>
      <c r="G603" s="15">
        <v>33055</v>
      </c>
    </row>
    <row r="604" spans="1:7" ht="12.75">
      <c r="A604" s="30" t="str">
        <f>'De la BASE'!A600</f>
        <v>433</v>
      </c>
      <c r="B604" s="30">
        <f>'De la BASE'!B600</f>
        <v>3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0.01655283036</v>
      </c>
      <c r="F604" s="9">
        <f>IF('De la BASE'!F600&gt;0,'De la BASE'!F600,'De la BASE'!F600+0.001)</f>
        <v>0.9738580620999999</v>
      </c>
      <c r="G604" s="15">
        <v>33086</v>
      </c>
    </row>
    <row r="605" spans="1:7" ht="12.75">
      <c r="A605" s="30" t="str">
        <f>'De la BASE'!A601</f>
        <v>433</v>
      </c>
      <c r="B605" s="30">
        <f>'De la BASE'!B601</f>
        <v>3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0.012010524599</v>
      </c>
      <c r="F605" s="9">
        <f>IF('De la BASE'!F601&gt;0,'De la BASE'!F601,'De la BASE'!F601+0.001)</f>
        <v>0.717628821609</v>
      </c>
      <c r="G605" s="15">
        <v>33117</v>
      </c>
    </row>
    <row r="606" spans="1:7" ht="12.75">
      <c r="A606" s="30" t="str">
        <f>'De la BASE'!A602</f>
        <v>433</v>
      </c>
      <c r="B606" s="30">
        <f>'De la BASE'!B602</f>
        <v>3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0.061977169408</v>
      </c>
      <c r="F606" s="9">
        <f>IF('De la BASE'!F602&gt;0,'De la BASE'!F602,'De la BASE'!F602+0.001)</f>
        <v>2.912926686208</v>
      </c>
      <c r="G606" s="15">
        <v>33147</v>
      </c>
    </row>
    <row r="607" spans="1:7" ht="12.75">
      <c r="A607" s="30" t="str">
        <f>'De la BASE'!A603</f>
        <v>433</v>
      </c>
      <c r="B607" s="30">
        <f>'De la BASE'!B603</f>
        <v>3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0.06310125418</v>
      </c>
      <c r="F607" s="9">
        <f>IF('De la BASE'!F603&gt;0,'De la BASE'!F603,'De la BASE'!F603+0.001)</f>
        <v>2.2135917878459996</v>
      </c>
      <c r="G607" s="15">
        <v>33178</v>
      </c>
    </row>
    <row r="608" spans="1:7" ht="12.75">
      <c r="A608" s="30" t="str">
        <f>'De la BASE'!A604</f>
        <v>433</v>
      </c>
      <c r="B608" s="30">
        <f>'De la BASE'!B604</f>
        <v>3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0.078538552002</v>
      </c>
      <c r="F608" s="9">
        <f>IF('De la BASE'!F604&gt;0,'De la BASE'!F604,'De la BASE'!F604+0.001)</f>
        <v>1.895833283619</v>
      </c>
      <c r="G608" s="15">
        <v>33208</v>
      </c>
    </row>
    <row r="609" spans="1:7" ht="12.75">
      <c r="A609" s="30" t="str">
        <f>'De la BASE'!A605</f>
        <v>433</v>
      </c>
      <c r="B609" s="30">
        <f>'De la BASE'!B605</f>
        <v>3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0.055535345544</v>
      </c>
      <c r="F609" s="9">
        <f>IF('De la BASE'!F605&gt;0,'De la BASE'!F605,'De la BASE'!F605+0.001)</f>
        <v>1.3661695982029998</v>
      </c>
      <c r="G609" s="15">
        <v>33239</v>
      </c>
    </row>
    <row r="610" spans="1:7" ht="12.75">
      <c r="A610" s="30" t="str">
        <f>'De la BASE'!A606</f>
        <v>433</v>
      </c>
      <c r="B610" s="30">
        <f>'De la BASE'!B606</f>
        <v>3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0.298103829724</v>
      </c>
      <c r="F610" s="9">
        <f>IF('De la BASE'!F606&gt;0,'De la BASE'!F606,'De la BASE'!F606+0.001)</f>
        <v>2.268953260504</v>
      </c>
      <c r="G610" s="15">
        <v>33270</v>
      </c>
    </row>
    <row r="611" spans="1:7" ht="12.75">
      <c r="A611" s="30" t="str">
        <f>'De la BASE'!A607</f>
        <v>433</v>
      </c>
      <c r="B611" s="30">
        <f>'De la BASE'!B607</f>
        <v>3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0.374094346314</v>
      </c>
      <c r="F611" s="9">
        <f>IF('De la BASE'!F607&gt;0,'De la BASE'!F607,'De la BASE'!F607+0.001)</f>
        <v>5.068438208886</v>
      </c>
      <c r="G611" s="15">
        <v>33298</v>
      </c>
    </row>
    <row r="612" spans="1:7" ht="12.75">
      <c r="A612" s="30" t="str">
        <f>'De la BASE'!A608</f>
        <v>433</v>
      </c>
      <c r="B612" s="30">
        <f>'De la BASE'!B608</f>
        <v>3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0.339011117446</v>
      </c>
      <c r="F612" s="9">
        <f>IF('De la BASE'!F608&gt;0,'De la BASE'!F608,'De la BASE'!F608+0.001)</f>
        <v>7.210632895943999</v>
      </c>
      <c r="G612" s="15">
        <v>33329</v>
      </c>
    </row>
    <row r="613" spans="1:7" ht="12.75">
      <c r="A613" s="30" t="str">
        <f>'De la BASE'!A609</f>
        <v>433</v>
      </c>
      <c r="B613" s="30">
        <f>'De la BASE'!B609</f>
        <v>3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0.16724159624</v>
      </c>
      <c r="F613" s="9">
        <f>IF('De la BASE'!F609&gt;0,'De la BASE'!F609,'De la BASE'!F609+0.001)</f>
        <v>4.011980505564</v>
      </c>
      <c r="G613" s="15">
        <v>33359</v>
      </c>
    </row>
    <row r="614" spans="1:7" ht="12.75">
      <c r="A614" s="30" t="str">
        <f>'De la BASE'!A610</f>
        <v>433</v>
      </c>
      <c r="B614" s="30">
        <f>'De la BASE'!B610</f>
        <v>3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0.070520394932</v>
      </c>
      <c r="F614" s="9">
        <f>IF('De la BASE'!F610&gt;0,'De la BASE'!F610,'De la BASE'!F610+0.001)</f>
        <v>3.111628590466</v>
      </c>
      <c r="G614" s="15">
        <v>33390</v>
      </c>
    </row>
    <row r="615" spans="1:7" ht="12.75">
      <c r="A615" s="30" t="str">
        <f>'De la BASE'!A611</f>
        <v>433</v>
      </c>
      <c r="B615" s="30">
        <f>'De la BASE'!B611</f>
        <v>3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0.027964648767</v>
      </c>
      <c r="F615" s="9">
        <f>IF('De la BASE'!F611&gt;0,'De la BASE'!F611,'De la BASE'!F611+0.001)</f>
        <v>2.4133492538790002</v>
      </c>
      <c r="G615" s="15">
        <v>33420</v>
      </c>
    </row>
    <row r="616" spans="1:7" ht="12.75">
      <c r="A616" s="30" t="str">
        <f>'De la BASE'!A612</f>
        <v>433</v>
      </c>
      <c r="B616" s="30">
        <f>'De la BASE'!B612</f>
        <v>3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0.013561341242</v>
      </c>
      <c r="F616" s="9">
        <f>IF('De la BASE'!F612&gt;0,'De la BASE'!F612,'De la BASE'!F612+0.001)</f>
        <v>1.619106302918</v>
      </c>
      <c r="G616" s="15">
        <v>33451</v>
      </c>
    </row>
    <row r="617" spans="1:7" ht="12.75">
      <c r="A617" s="30" t="str">
        <f>'De la BASE'!A613</f>
        <v>433</v>
      </c>
      <c r="B617" s="30">
        <f>'De la BASE'!B613</f>
        <v>3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0.02604079305</v>
      </c>
      <c r="F617" s="9">
        <f>IF('De la BASE'!F613&gt;0,'De la BASE'!F613,'De la BASE'!F613+0.001)</f>
        <v>2.4338121403949997</v>
      </c>
      <c r="G617" s="15">
        <v>33482</v>
      </c>
    </row>
    <row r="618" spans="1:7" ht="12.75">
      <c r="A618" s="30" t="str">
        <f>'De la BASE'!A614</f>
        <v>433</v>
      </c>
      <c r="B618" s="30">
        <f>'De la BASE'!B614</f>
        <v>3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0.04415101758</v>
      </c>
      <c r="F618" s="9">
        <f>IF('De la BASE'!F614&gt;0,'De la BASE'!F614,'De la BASE'!F614+0.001)</f>
        <v>3.2908273907099996</v>
      </c>
      <c r="G618" s="15">
        <v>33512</v>
      </c>
    </row>
    <row r="619" spans="1:7" ht="12.75">
      <c r="A619" s="30" t="str">
        <f>'De la BASE'!A615</f>
        <v>433</v>
      </c>
      <c r="B619" s="30">
        <f>'De la BASE'!B615</f>
        <v>3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0.088087010142</v>
      </c>
      <c r="F619" s="9">
        <f>IF('De la BASE'!F615&gt;0,'De la BASE'!F615,'De la BASE'!F615+0.001)</f>
        <v>5.1472184197979995</v>
      </c>
      <c r="G619" s="15">
        <v>33543</v>
      </c>
    </row>
    <row r="620" spans="1:7" ht="12.75">
      <c r="A620" s="30" t="str">
        <f>'De la BASE'!A616</f>
        <v>433</v>
      </c>
      <c r="B620" s="30">
        <f>'De la BASE'!B616</f>
        <v>3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0.027998772019</v>
      </c>
      <c r="F620" s="9">
        <f>IF('De la BASE'!F616&gt;0,'De la BASE'!F616,'De la BASE'!F616+0.001)</f>
        <v>1.837737525118</v>
      </c>
      <c r="G620" s="15">
        <v>33573</v>
      </c>
    </row>
    <row r="621" spans="1:7" ht="12.75">
      <c r="A621" s="30" t="str">
        <f>'De la BASE'!A617</f>
        <v>433</v>
      </c>
      <c r="B621" s="30">
        <f>'De la BASE'!B617</f>
        <v>3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0.004755003736</v>
      </c>
      <c r="F621" s="9">
        <f>IF('De la BASE'!F617&gt;0,'De la BASE'!F617,'De la BASE'!F617+0.001)</f>
        <v>0.45727276183400006</v>
      </c>
      <c r="G621" s="15">
        <v>33604</v>
      </c>
    </row>
    <row r="622" spans="1:7" ht="12.75">
      <c r="A622" s="30" t="str">
        <f>'De la BASE'!A618</f>
        <v>433</v>
      </c>
      <c r="B622" s="30">
        <f>'De la BASE'!B618</f>
        <v>3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0.00407614844</v>
      </c>
      <c r="F622" s="9">
        <f>IF('De la BASE'!F618&gt;0,'De la BASE'!F618,'De la BASE'!F618+0.001)</f>
        <v>0.39212542095999997</v>
      </c>
      <c r="G622" s="15">
        <v>33635</v>
      </c>
    </row>
    <row r="623" spans="1:7" ht="12.75">
      <c r="A623" s="30" t="str">
        <f>'De la BASE'!A619</f>
        <v>433</v>
      </c>
      <c r="B623" s="30">
        <f>'De la BASE'!B619</f>
        <v>3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0.00839817153</v>
      </c>
      <c r="F623" s="9">
        <f>IF('De la BASE'!F619&gt;0,'De la BASE'!F619,'De la BASE'!F619+0.001)</f>
        <v>0.601868872899</v>
      </c>
      <c r="G623" s="15">
        <v>33664</v>
      </c>
    </row>
    <row r="624" spans="1:7" ht="12.75">
      <c r="A624" s="30" t="str">
        <f>'De la BASE'!A620</f>
        <v>433</v>
      </c>
      <c r="B624" s="30">
        <f>'De la BASE'!B620</f>
        <v>3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0.010126505376</v>
      </c>
      <c r="F624" s="9">
        <f>IF('De la BASE'!F620&gt;0,'De la BASE'!F620,'De la BASE'!F620+0.001)</f>
        <v>0.546156224238</v>
      </c>
      <c r="G624" s="15">
        <v>33695</v>
      </c>
    </row>
    <row r="625" spans="1:7" ht="12.75">
      <c r="A625" s="30" t="str">
        <f>'De la BASE'!A621</f>
        <v>433</v>
      </c>
      <c r="B625" s="30">
        <f>'De la BASE'!B621</f>
        <v>3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0.013397932348</v>
      </c>
      <c r="F625" s="9">
        <f>IF('De la BASE'!F621&gt;0,'De la BASE'!F621,'De la BASE'!F621+0.001)</f>
        <v>0.555344228929</v>
      </c>
      <c r="G625" s="15">
        <v>33725</v>
      </c>
    </row>
    <row r="626" spans="1:7" ht="12.75">
      <c r="A626" s="30" t="str">
        <f>'De la BASE'!A622</f>
        <v>433</v>
      </c>
      <c r="B626" s="30">
        <f>'De la BASE'!B622</f>
        <v>3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0.020487506682</v>
      </c>
      <c r="F626" s="9">
        <f>IF('De la BASE'!F622&gt;0,'De la BASE'!F622,'De la BASE'!F622+0.001)</f>
        <v>0.632551725048</v>
      </c>
      <c r="G626" s="15">
        <v>33756</v>
      </c>
    </row>
    <row r="627" spans="1:7" ht="12.75">
      <c r="A627" s="30" t="str">
        <f>'De la BASE'!A623</f>
        <v>433</v>
      </c>
      <c r="B627" s="30">
        <f>'De la BASE'!B623</f>
        <v>3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0.012600330106</v>
      </c>
      <c r="F627" s="9">
        <f>IF('De la BASE'!F623&gt;0,'De la BASE'!F623,'De la BASE'!F623+0.001)</f>
        <v>0.43319071013399996</v>
      </c>
      <c r="G627" s="15">
        <v>33786</v>
      </c>
    </row>
    <row r="628" spans="1:7" ht="12.75">
      <c r="A628" s="30" t="str">
        <f>'De la BASE'!A624</f>
        <v>433</v>
      </c>
      <c r="B628" s="30">
        <f>'De la BASE'!B624</f>
        <v>3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0.007529327576</v>
      </c>
      <c r="F628" s="9">
        <f>IF('De la BASE'!F624&gt;0,'De la BASE'!F624,'De la BASE'!F624+0.001)</f>
        <v>0.34476394818399997</v>
      </c>
      <c r="G628" s="15">
        <v>33817</v>
      </c>
    </row>
    <row r="629" spans="1:7" ht="12.75">
      <c r="A629" s="30" t="str">
        <f>'De la BASE'!A625</f>
        <v>433</v>
      </c>
      <c r="B629" s="30">
        <f>'De la BASE'!B625</f>
        <v>3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0.005796353545</v>
      </c>
      <c r="F629" s="9">
        <f>IF('De la BASE'!F625&gt;0,'De la BASE'!F625,'De la BASE'!F625+0.001)</f>
        <v>0.29059050973100004</v>
      </c>
      <c r="G629" s="15">
        <v>33848</v>
      </c>
    </row>
    <row r="630" spans="1:7" ht="12.75">
      <c r="A630" s="30" t="str">
        <f>'De la BASE'!A626</f>
        <v>433</v>
      </c>
      <c r="B630" s="30">
        <f>'De la BASE'!B626</f>
        <v>3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0.033517452562</v>
      </c>
      <c r="F630" s="9">
        <f>IF('De la BASE'!F626&gt;0,'De la BASE'!F626,'De la BASE'!F626+0.001)</f>
        <v>1.064578069934</v>
      </c>
      <c r="G630" s="15">
        <v>33878</v>
      </c>
    </row>
    <row r="631" spans="1:7" ht="12.75">
      <c r="A631" s="30" t="str">
        <f>'De la BASE'!A627</f>
        <v>433</v>
      </c>
      <c r="B631" s="30">
        <f>'De la BASE'!B627</f>
        <v>3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0.015502408052</v>
      </c>
      <c r="F631" s="9">
        <f>IF('De la BASE'!F627&gt;0,'De la BASE'!F627,'De la BASE'!F627+0.001)</f>
        <v>0.431394642327</v>
      </c>
      <c r="G631" s="15">
        <v>33909</v>
      </c>
    </row>
    <row r="632" spans="1:7" ht="12.75">
      <c r="A632" s="30" t="str">
        <f>'De la BASE'!A628</f>
        <v>433</v>
      </c>
      <c r="B632" s="30">
        <f>'De la BASE'!B628</f>
        <v>3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0.040297385704</v>
      </c>
      <c r="F632" s="9">
        <f>IF('De la BASE'!F628&gt;0,'De la BASE'!F628,'De la BASE'!F628+0.001)</f>
        <v>1.270508276196</v>
      </c>
      <c r="G632" s="15">
        <v>33939</v>
      </c>
    </row>
    <row r="633" spans="1:7" ht="12.75">
      <c r="A633" s="30" t="str">
        <f>'De la BASE'!A629</f>
        <v>433</v>
      </c>
      <c r="B633" s="30">
        <f>'De la BASE'!B629</f>
        <v>3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0.00862631693</v>
      </c>
      <c r="F633" s="9">
        <f>IF('De la BASE'!F629&gt;0,'De la BASE'!F629,'De la BASE'!F629+0.001)</f>
        <v>0.29658097066499994</v>
      </c>
      <c r="G633" s="15">
        <v>33970</v>
      </c>
    </row>
    <row r="634" spans="1:7" ht="12.75">
      <c r="A634" s="30" t="str">
        <f>'De la BASE'!A630</f>
        <v>433</v>
      </c>
      <c r="B634" s="30">
        <f>'De la BASE'!B630</f>
        <v>3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0.004782331692</v>
      </c>
      <c r="F634" s="9">
        <f>IF('De la BASE'!F630&gt;0,'De la BASE'!F630,'De la BASE'!F630+0.001)</f>
        <v>0.25870139073</v>
      </c>
      <c r="G634" s="15">
        <v>34001</v>
      </c>
    </row>
    <row r="635" spans="1:7" ht="12.75">
      <c r="A635" s="30" t="str">
        <f>'De la BASE'!A631</f>
        <v>433</v>
      </c>
      <c r="B635" s="30">
        <f>'De la BASE'!B631</f>
        <v>3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0.00497959812</v>
      </c>
      <c r="F635" s="9">
        <f>IF('De la BASE'!F631&gt;0,'De la BASE'!F631,'De la BASE'!F631+0.001)</f>
        <v>0.28522033657499996</v>
      </c>
      <c r="G635" s="15">
        <v>34029</v>
      </c>
    </row>
    <row r="636" spans="1:7" ht="12.75">
      <c r="A636" s="30" t="str">
        <f>'De la BASE'!A632</f>
        <v>433</v>
      </c>
      <c r="B636" s="30">
        <f>'De la BASE'!B632</f>
        <v>3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0.007600237677</v>
      </c>
      <c r="F636" s="9">
        <f>IF('De la BASE'!F632&gt;0,'De la BASE'!F632,'De la BASE'!F632+0.001)</f>
        <v>0.388752153468</v>
      </c>
      <c r="G636" s="15">
        <v>34060</v>
      </c>
    </row>
    <row r="637" spans="1:7" ht="12.75">
      <c r="A637" s="30" t="str">
        <f>'De la BASE'!A633</f>
        <v>433</v>
      </c>
      <c r="B637" s="30">
        <f>'De la BASE'!B633</f>
        <v>3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0.04488394336</v>
      </c>
      <c r="F637" s="9">
        <f>IF('De la BASE'!F633&gt;0,'De la BASE'!F633,'De la BASE'!F633+0.001)</f>
        <v>0.954239905984</v>
      </c>
      <c r="G637" s="15">
        <v>34090</v>
      </c>
    </row>
    <row r="638" spans="1:7" ht="12.75">
      <c r="A638" s="30" t="str">
        <f>'De la BASE'!A634</f>
        <v>433</v>
      </c>
      <c r="B638" s="30">
        <f>'De la BASE'!B634</f>
        <v>3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0.017396613864</v>
      </c>
      <c r="F638" s="9">
        <f>IF('De la BASE'!F634&gt;0,'De la BASE'!F634,'De la BASE'!F634+0.001)</f>
        <v>0.39108927816</v>
      </c>
      <c r="G638" s="15">
        <v>34121</v>
      </c>
    </row>
    <row r="639" spans="1:7" ht="12.75">
      <c r="A639" s="30" t="str">
        <f>'De la BASE'!A635</f>
        <v>433</v>
      </c>
      <c r="B639" s="30">
        <f>'De la BASE'!B635</f>
        <v>3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0.007965322306</v>
      </c>
      <c r="F639" s="9">
        <f>IF('De la BASE'!F635&gt;0,'De la BASE'!F635,'De la BASE'!F635+0.001)</f>
        <v>0.337198634436</v>
      </c>
      <c r="G639" s="15">
        <v>34151</v>
      </c>
    </row>
    <row r="640" spans="1:7" ht="12.75">
      <c r="A640" s="30" t="str">
        <f>'De la BASE'!A636</f>
        <v>433</v>
      </c>
      <c r="B640" s="30">
        <f>'De la BASE'!B636</f>
        <v>3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0.003715338025</v>
      </c>
      <c r="F640" s="9">
        <f>IF('De la BASE'!F636&gt;0,'De la BASE'!F636,'De la BASE'!F636+0.001)</f>
        <v>0.248573801525</v>
      </c>
      <c r="G640" s="15">
        <v>34182</v>
      </c>
    </row>
    <row r="641" spans="1:7" ht="12.75">
      <c r="A641" s="30" t="str">
        <f>'De la BASE'!A637</f>
        <v>433</v>
      </c>
      <c r="B641" s="30">
        <f>'De la BASE'!B637</f>
        <v>3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0.00297273184</v>
      </c>
      <c r="F641" s="9">
        <f>IF('De la BASE'!F637&gt;0,'De la BASE'!F637,'De la BASE'!F637+0.001)</f>
        <v>0.23365674486399998</v>
      </c>
      <c r="G641" s="15">
        <v>34213</v>
      </c>
    </row>
    <row r="642" spans="1:7" ht="12.75">
      <c r="A642" s="30" t="str">
        <f>'De la BASE'!A638</f>
        <v>433</v>
      </c>
      <c r="B642" s="30">
        <f>'De la BASE'!B638</f>
        <v>3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0.0420746413</v>
      </c>
      <c r="F642" s="9">
        <f>IF('De la BASE'!F638&gt;0,'De la BASE'!F638,'De la BASE'!F638+0.001)</f>
        <v>1.47867715721</v>
      </c>
      <c r="G642" s="15">
        <v>34243</v>
      </c>
    </row>
    <row r="643" spans="1:7" ht="12.75">
      <c r="A643" s="30" t="str">
        <f>'De la BASE'!A639</f>
        <v>433</v>
      </c>
      <c r="B643" s="30">
        <f>'De la BASE'!B639</f>
        <v>3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0.013020262532</v>
      </c>
      <c r="F643" s="9">
        <f>IF('De la BASE'!F639&gt;0,'De la BASE'!F639,'De la BASE'!F639+0.001)</f>
        <v>0.47164182859200005</v>
      </c>
      <c r="G643" s="15">
        <v>34274</v>
      </c>
    </row>
    <row r="644" spans="1:7" ht="12.75">
      <c r="A644" s="30" t="str">
        <f>'De la BASE'!A640</f>
        <v>433</v>
      </c>
      <c r="B644" s="30">
        <f>'De la BASE'!B640</f>
        <v>3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0.00927760384</v>
      </c>
      <c r="F644" s="9">
        <f>IF('De la BASE'!F640&gt;0,'De la BASE'!F640,'De la BASE'!F640+0.001)</f>
        <v>0.47398244351999996</v>
      </c>
      <c r="G644" s="15">
        <v>34304</v>
      </c>
    </row>
    <row r="645" spans="1:7" ht="12.75">
      <c r="A645" s="30" t="str">
        <f>'De la BASE'!A641</f>
        <v>433</v>
      </c>
      <c r="B645" s="30">
        <f>'De la BASE'!B641</f>
        <v>3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0.167608596168</v>
      </c>
      <c r="F645" s="9">
        <f>IF('De la BASE'!F641&gt;0,'De la BASE'!F641,'De la BASE'!F641+0.001)</f>
        <v>4.832437802166</v>
      </c>
      <c r="G645" s="15">
        <v>34335</v>
      </c>
    </row>
    <row r="646" spans="1:7" ht="12.75">
      <c r="A646" s="30" t="str">
        <f>'De la BASE'!A642</f>
        <v>433</v>
      </c>
      <c r="B646" s="30">
        <f>'De la BASE'!B642</f>
        <v>3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0.179748188928</v>
      </c>
      <c r="F646" s="9">
        <f>IF('De la BASE'!F642&gt;0,'De la BASE'!F642,'De la BASE'!F642+0.001)</f>
        <v>5.064086433504</v>
      </c>
      <c r="G646" s="15">
        <v>34366</v>
      </c>
    </row>
    <row r="647" spans="1:7" ht="12.75">
      <c r="A647" s="30" t="str">
        <f>'De la BASE'!A643</f>
        <v>433</v>
      </c>
      <c r="B647" s="30">
        <f>'De la BASE'!B643</f>
        <v>3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0.101429016189</v>
      </c>
      <c r="F647" s="9">
        <f>IF('De la BASE'!F643&gt;0,'De la BASE'!F643,'De la BASE'!F643+0.001)</f>
        <v>3.780535731272</v>
      </c>
      <c r="G647" s="15">
        <v>34394</v>
      </c>
    </row>
    <row r="648" spans="1:7" ht="12.75">
      <c r="A648" s="30" t="str">
        <f>'De la BASE'!A644</f>
        <v>433</v>
      </c>
      <c r="B648" s="30">
        <f>'De la BASE'!B644</f>
        <v>3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0.045997434508</v>
      </c>
      <c r="F648" s="9">
        <f>IF('De la BASE'!F644&gt;0,'De la BASE'!F644,'De la BASE'!F644+0.001)</f>
        <v>2.968187257842</v>
      </c>
      <c r="G648" s="15">
        <v>34425</v>
      </c>
    </row>
    <row r="649" spans="1:7" ht="12.75">
      <c r="A649" s="30" t="str">
        <f>'De la BASE'!A645</f>
        <v>433</v>
      </c>
      <c r="B649" s="30">
        <f>'De la BASE'!B645</f>
        <v>3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0.07590829767</v>
      </c>
      <c r="F649" s="9">
        <f>IF('De la BASE'!F645&gt;0,'De la BASE'!F645,'De la BASE'!F645+0.001)</f>
        <v>4.140997495998</v>
      </c>
      <c r="G649" s="15">
        <v>34455</v>
      </c>
    </row>
    <row r="650" spans="1:7" ht="12.75">
      <c r="A650" s="30" t="str">
        <f>'De la BASE'!A646</f>
        <v>433</v>
      </c>
      <c r="B650" s="30">
        <f>'De la BASE'!B646</f>
        <v>3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0.047581729488</v>
      </c>
      <c r="F650" s="9">
        <f>IF('De la BASE'!F646&gt;0,'De la BASE'!F646,'De la BASE'!F646+0.001)</f>
        <v>2.481246971145</v>
      </c>
      <c r="G650" s="15">
        <v>34486</v>
      </c>
    </row>
    <row r="651" spans="1:7" ht="12.75">
      <c r="A651" s="30" t="str">
        <f>'De la BASE'!A647</f>
        <v>433</v>
      </c>
      <c r="B651" s="30">
        <f>'De la BASE'!B647</f>
        <v>3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0.02833156002</v>
      </c>
      <c r="F651" s="9">
        <f>IF('De la BASE'!F647&gt;0,'De la BASE'!F647,'De la BASE'!F647+0.001)</f>
        <v>1.71802600794</v>
      </c>
      <c r="G651" s="15">
        <v>34516</v>
      </c>
    </row>
    <row r="652" spans="1:7" ht="12.75">
      <c r="A652" s="30" t="str">
        <f>'De la BASE'!A648</f>
        <v>433</v>
      </c>
      <c r="B652" s="30">
        <f>'De la BASE'!B648</f>
        <v>3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0.018849329288</v>
      </c>
      <c r="F652" s="9">
        <f>IF('De la BASE'!F648&gt;0,'De la BASE'!F648,'De la BASE'!F648+0.001)</f>
        <v>1.121125477264</v>
      </c>
      <c r="G652" s="15">
        <v>34547</v>
      </c>
    </row>
    <row r="653" spans="1:7" ht="12.75">
      <c r="A653" s="30" t="str">
        <f>'De la BASE'!A649</f>
        <v>433</v>
      </c>
      <c r="B653" s="30">
        <f>'De la BASE'!B649</f>
        <v>3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0.016560540625000002</v>
      </c>
      <c r="F653" s="9">
        <f>IF('De la BASE'!F649&gt;0,'De la BASE'!F649,'De la BASE'!F649+0.001)</f>
        <v>1.133909904125</v>
      </c>
      <c r="G653" s="15">
        <v>34578</v>
      </c>
    </row>
    <row r="654" spans="1:7" ht="12.75">
      <c r="A654" s="30" t="str">
        <f>'De la BASE'!A650</f>
        <v>433</v>
      </c>
      <c r="B654" s="30">
        <f>'De la BASE'!B650</f>
        <v>3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0.12212645418</v>
      </c>
      <c r="F654" s="9">
        <f>IF('De la BASE'!F650&gt;0,'De la BASE'!F650,'De la BASE'!F650+0.001)</f>
        <v>2.97955069917</v>
      </c>
      <c r="G654" s="15">
        <v>34608</v>
      </c>
    </row>
    <row r="655" spans="1:7" ht="12.75">
      <c r="A655" s="30" t="str">
        <f>'De la BASE'!A651</f>
        <v>433</v>
      </c>
      <c r="B655" s="30">
        <f>'De la BASE'!B651</f>
        <v>3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0.076409634872</v>
      </c>
      <c r="F655" s="9">
        <f>IF('De la BASE'!F651&gt;0,'De la BASE'!F651,'De la BASE'!F651+0.001)</f>
        <v>2.013333324978</v>
      </c>
      <c r="G655" s="15">
        <v>34639</v>
      </c>
    </row>
    <row r="656" spans="1:7" ht="12.75">
      <c r="A656" s="30" t="str">
        <f>'De la BASE'!A652</f>
        <v>433</v>
      </c>
      <c r="B656" s="30">
        <f>'De la BASE'!B652</f>
        <v>3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0.081965894256</v>
      </c>
      <c r="F656" s="9">
        <f>IF('De la BASE'!F652&gt;0,'De la BASE'!F652,'De la BASE'!F652+0.001)</f>
        <v>2.8114299029280003</v>
      </c>
      <c r="G656" s="15">
        <v>34669</v>
      </c>
    </row>
    <row r="657" spans="1:7" ht="12.75">
      <c r="A657" s="30" t="str">
        <f>'De la BASE'!A653</f>
        <v>433</v>
      </c>
      <c r="B657" s="30">
        <f>'De la BASE'!B653</f>
        <v>3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0.016311604109</v>
      </c>
      <c r="F657" s="9">
        <f>IF('De la BASE'!F653&gt;0,'De la BASE'!F653,'De la BASE'!F653+0.001)</f>
        <v>0.620350658804</v>
      </c>
      <c r="G657" s="15">
        <v>34700</v>
      </c>
    </row>
    <row r="658" spans="1:7" ht="12.75">
      <c r="A658" s="30" t="str">
        <f>'De la BASE'!A654</f>
        <v>433</v>
      </c>
      <c r="B658" s="30">
        <f>'De la BASE'!B654</f>
        <v>3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0.026209865044</v>
      </c>
      <c r="F658" s="9">
        <f>IF('De la BASE'!F654&gt;0,'De la BASE'!F654,'De la BASE'!F654+0.001)</f>
        <v>0.7503216625300001</v>
      </c>
      <c r="G658" s="15">
        <v>34731</v>
      </c>
    </row>
    <row r="659" spans="1:7" ht="12.75">
      <c r="A659" s="30" t="str">
        <f>'De la BASE'!A655</f>
        <v>433</v>
      </c>
      <c r="B659" s="30">
        <f>'De la BASE'!B655</f>
        <v>3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0.015536680096</v>
      </c>
      <c r="F659" s="9">
        <f>IF('De la BASE'!F655&gt;0,'De la BASE'!F655,'De la BASE'!F655+0.001)</f>
        <v>0.481982322056</v>
      </c>
      <c r="G659" s="15">
        <v>34759</v>
      </c>
    </row>
    <row r="660" spans="1:7" ht="12.75">
      <c r="A660" s="30" t="str">
        <f>'De la BASE'!A656</f>
        <v>433</v>
      </c>
      <c r="B660" s="30">
        <f>'De la BASE'!B656</f>
        <v>3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0.008781350254</v>
      </c>
      <c r="F660" s="9">
        <f>IF('De la BASE'!F656&gt;0,'De la BASE'!F656,'De la BASE'!F656+0.001)</f>
        <v>0.40359086685000006</v>
      </c>
      <c r="G660" s="15">
        <v>34790</v>
      </c>
    </row>
    <row r="661" spans="1:7" ht="12.75">
      <c r="A661" s="30" t="str">
        <f>'De la BASE'!A657</f>
        <v>433</v>
      </c>
      <c r="B661" s="30">
        <f>'De la BASE'!B657</f>
        <v>3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0.009966992658</v>
      </c>
      <c r="F661" s="9">
        <f>IF('De la BASE'!F657&gt;0,'De la BASE'!F657,'De la BASE'!F657+0.001)</f>
        <v>0.441231058548</v>
      </c>
      <c r="G661" s="15">
        <v>34820</v>
      </c>
    </row>
    <row r="662" spans="1:7" ht="12.75">
      <c r="A662" s="30" t="str">
        <f>'De la BASE'!A658</f>
        <v>433</v>
      </c>
      <c r="B662" s="30">
        <f>'De la BASE'!B658</f>
        <v>3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0.006367955557</v>
      </c>
      <c r="F662" s="9">
        <f>IF('De la BASE'!F658&gt;0,'De la BASE'!F658,'De la BASE'!F658+0.001)</f>
        <v>0.28337403285199997</v>
      </c>
      <c r="G662" s="15">
        <v>34851</v>
      </c>
    </row>
    <row r="663" spans="1:7" ht="12.75">
      <c r="A663" s="30" t="str">
        <f>'De la BASE'!A659</f>
        <v>433</v>
      </c>
      <c r="B663" s="30">
        <f>'De la BASE'!B659</f>
        <v>3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0.004134861992</v>
      </c>
      <c r="F663" s="9">
        <f>IF('De la BASE'!F659&gt;0,'De la BASE'!F659,'De la BASE'!F659+0.001)</f>
        <v>0.200747561248</v>
      </c>
      <c r="G663" s="15">
        <v>34881</v>
      </c>
    </row>
    <row r="664" spans="1:7" ht="12.75">
      <c r="A664" s="30" t="str">
        <f>'De la BASE'!A660</f>
        <v>433</v>
      </c>
      <c r="B664" s="30">
        <f>'De la BASE'!B660</f>
        <v>3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0.003179033384</v>
      </c>
      <c r="F664" s="9">
        <f>IF('De la BASE'!F660&gt;0,'De la BASE'!F660,'De la BASE'!F660+0.001)</f>
        <v>0.144010211548</v>
      </c>
      <c r="G664" s="15">
        <v>34912</v>
      </c>
    </row>
    <row r="665" spans="1:7" ht="12.75">
      <c r="A665" s="30" t="str">
        <f>'De la BASE'!A661</f>
        <v>433</v>
      </c>
      <c r="B665" s="30">
        <f>'De la BASE'!B661</f>
        <v>3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0.002678777605</v>
      </c>
      <c r="F665" s="9">
        <f>IF('De la BASE'!F661&gt;0,'De la BASE'!F661,'De la BASE'!F661+0.001)</f>
        <v>0.13996614304</v>
      </c>
      <c r="G665" s="15">
        <v>34943</v>
      </c>
    </row>
    <row r="666" spans="1:7" ht="12.75">
      <c r="A666" s="30" t="str">
        <f>'De la BASE'!A662</f>
        <v>433</v>
      </c>
      <c r="B666" s="30">
        <f>'De la BASE'!B662</f>
        <v>3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0.001869084139</v>
      </c>
      <c r="F666" s="9">
        <f>IF('De la BASE'!F662&gt;0,'De la BASE'!F662,'De la BASE'!F662+0.001)</f>
        <v>0.102368312189</v>
      </c>
      <c r="G666" s="15">
        <v>34973</v>
      </c>
    </row>
    <row r="667" spans="1:7" ht="12.75">
      <c r="A667" s="30" t="str">
        <f>'De la BASE'!A663</f>
        <v>433</v>
      </c>
      <c r="B667" s="30">
        <f>'De la BASE'!B663</f>
        <v>3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0.011237271728</v>
      </c>
      <c r="F667" s="9">
        <f>IF('De la BASE'!F663&gt;0,'De la BASE'!F663,'De la BASE'!F663+0.001)</f>
        <v>0.524731673952</v>
      </c>
      <c r="G667" s="15">
        <v>35004</v>
      </c>
    </row>
    <row r="668" spans="1:7" ht="12.75">
      <c r="A668" s="30" t="str">
        <f>'De la BASE'!A664</f>
        <v>433</v>
      </c>
      <c r="B668" s="30">
        <f>'De la BASE'!B664</f>
        <v>3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0.117060085967</v>
      </c>
      <c r="F668" s="9">
        <f>IF('De la BASE'!F664&gt;0,'De la BASE'!F664,'De la BASE'!F664+0.001)</f>
        <v>2.485906825512</v>
      </c>
      <c r="G668" s="15">
        <v>35034</v>
      </c>
    </row>
    <row r="669" spans="1:7" ht="12.75">
      <c r="A669" s="30" t="str">
        <f>'De la BASE'!A665</f>
        <v>433</v>
      </c>
      <c r="B669" s="30">
        <f>'De la BASE'!B665</f>
        <v>3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0.02459069116</v>
      </c>
      <c r="F669" s="9">
        <f>IF('De la BASE'!F665&gt;0,'De la BASE'!F665,'De la BASE'!F665+0.001)</f>
        <v>0.654596502832</v>
      </c>
      <c r="G669" s="15">
        <v>35065</v>
      </c>
    </row>
    <row r="670" spans="1:7" ht="12.75">
      <c r="A670" s="30" t="str">
        <f>'De la BASE'!A666</f>
        <v>433</v>
      </c>
      <c r="B670" s="30">
        <f>'De la BASE'!B666</f>
        <v>3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0.013712887957</v>
      </c>
      <c r="F670" s="9">
        <f>IF('De la BASE'!F666&gt;0,'De la BASE'!F666,'De la BASE'!F666+0.001)</f>
        <v>0.389625701402</v>
      </c>
      <c r="G670" s="15">
        <v>35096</v>
      </c>
    </row>
    <row r="671" spans="1:7" ht="12.75">
      <c r="A671" s="30" t="str">
        <f>'De la BASE'!A667</f>
        <v>433</v>
      </c>
      <c r="B671" s="30">
        <f>'De la BASE'!B667</f>
        <v>3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0.011921425316</v>
      </c>
      <c r="F671" s="9">
        <f>IF('De la BASE'!F667&gt;0,'De la BASE'!F667,'De la BASE'!F667+0.001)</f>
        <v>0.41644667823</v>
      </c>
      <c r="G671" s="15">
        <v>35125</v>
      </c>
    </row>
    <row r="672" spans="1:7" ht="12.75">
      <c r="A672" s="30" t="str">
        <f>'De la BASE'!A668</f>
        <v>433</v>
      </c>
      <c r="B672" s="30">
        <f>'De la BASE'!B668</f>
        <v>3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0.009215190075</v>
      </c>
      <c r="F672" s="9">
        <f>IF('De la BASE'!F668&gt;0,'De la BASE'!F668,'De la BASE'!F668+0.001)</f>
        <v>0.424282702025</v>
      </c>
      <c r="G672" s="15">
        <v>35156</v>
      </c>
    </row>
    <row r="673" spans="1:7" ht="12.75">
      <c r="A673" s="30" t="str">
        <f>'De la BASE'!A669</f>
        <v>433</v>
      </c>
      <c r="B673" s="30">
        <f>'De la BASE'!B669</f>
        <v>3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0.007348630168</v>
      </c>
      <c r="F673" s="9">
        <f>IF('De la BASE'!F669&gt;0,'De la BASE'!F669,'De la BASE'!F669+0.001)</f>
        <v>0.36652425088400004</v>
      </c>
      <c r="G673" s="15">
        <v>35186</v>
      </c>
    </row>
    <row r="674" spans="1:7" ht="12.75">
      <c r="A674" s="30" t="str">
        <f>'De la BASE'!A670</f>
        <v>433</v>
      </c>
      <c r="B674" s="30">
        <f>'De la BASE'!B670</f>
        <v>3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0.00428360123</v>
      </c>
      <c r="F674" s="9">
        <f>IF('De la BASE'!F670&gt;0,'De la BASE'!F670,'De la BASE'!F670+0.001)</f>
        <v>0.242505864925</v>
      </c>
      <c r="G674" s="15">
        <v>35217</v>
      </c>
    </row>
    <row r="675" spans="1:7" ht="12.75">
      <c r="A675" s="30" t="str">
        <f>'De la BASE'!A671</f>
        <v>433</v>
      </c>
      <c r="B675" s="30">
        <f>'De la BASE'!B671</f>
        <v>3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0.00180626901</v>
      </c>
      <c r="F675" s="9">
        <f>IF('De la BASE'!F671&gt;0,'De la BASE'!F671,'De la BASE'!F671+0.001)</f>
        <v>0.184906951698</v>
      </c>
      <c r="G675" s="15">
        <v>35247</v>
      </c>
    </row>
    <row r="676" spans="1:7" ht="12.75">
      <c r="A676" s="30" t="str">
        <f>'De la BASE'!A672</f>
        <v>433</v>
      </c>
      <c r="B676" s="30">
        <f>'De la BASE'!B672</f>
        <v>3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0.00084682753</v>
      </c>
      <c r="F676" s="9">
        <f>IF('De la BASE'!F672&gt;0,'De la BASE'!F672,'De la BASE'!F672+0.001)</f>
        <v>0.12390779903999999</v>
      </c>
      <c r="G676" s="15">
        <v>35278</v>
      </c>
    </row>
    <row r="677" spans="1:7" ht="12.75">
      <c r="A677" s="30" t="str">
        <f>'De la BASE'!A673</f>
        <v>433</v>
      </c>
      <c r="B677" s="30">
        <f>'De la BASE'!B673</f>
        <v>3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0.00058290013</v>
      </c>
      <c r="F677" s="9">
        <f>IF('De la BASE'!F673&gt;0,'De la BASE'!F673,'De la BASE'!F673+0.001)</f>
        <v>0.09923017354</v>
      </c>
      <c r="G677" s="15">
        <v>35309</v>
      </c>
    </row>
    <row r="678" spans="1:7" ht="12.75">
      <c r="A678" s="30" t="str">
        <f>'De la BASE'!A674</f>
        <v>433</v>
      </c>
      <c r="B678" s="30">
        <f>'De la BASE'!B674</f>
        <v>3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0.00041277649</v>
      </c>
      <c r="F678" s="9">
        <f>IF('De la BASE'!F674&gt;0,'De la BASE'!F674,'De la BASE'!F674+0.001)</f>
        <v>0.078977886918</v>
      </c>
      <c r="G678" s="15">
        <v>35339</v>
      </c>
    </row>
    <row r="679" spans="1:7" ht="12.75">
      <c r="A679" s="30" t="str">
        <f>'De la BASE'!A675</f>
        <v>433</v>
      </c>
      <c r="B679" s="30">
        <f>'De la BASE'!B675</f>
        <v>3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0.003426721272</v>
      </c>
      <c r="F679" s="9">
        <f>IF('De la BASE'!F675&gt;0,'De la BASE'!F675,'De la BASE'!F675+0.001)</f>
        <v>0.307470347652</v>
      </c>
      <c r="G679" s="15">
        <v>35370</v>
      </c>
    </row>
    <row r="680" spans="1:7" ht="12.75">
      <c r="A680" s="30" t="str">
        <f>'De la BASE'!A676</f>
        <v>433</v>
      </c>
      <c r="B680" s="30">
        <f>'De la BASE'!B676</f>
        <v>3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0.01186660919</v>
      </c>
      <c r="F680" s="9">
        <f>IF('De la BASE'!F676&gt;0,'De la BASE'!F676,'De la BASE'!F676+0.001)</f>
        <v>0.426292883048</v>
      </c>
      <c r="G680" s="15">
        <v>35400</v>
      </c>
    </row>
    <row r="681" spans="1:7" ht="12.75">
      <c r="A681" s="30" t="str">
        <f>'De la BASE'!A677</f>
        <v>433</v>
      </c>
      <c r="B681" s="30">
        <f>'De la BASE'!B677</f>
        <v>3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0.241616237733</v>
      </c>
      <c r="F681" s="9">
        <f>IF('De la BASE'!F677&gt;0,'De la BASE'!F677,'De la BASE'!F677+0.001)</f>
        <v>8.073863031866999</v>
      </c>
      <c r="G681" s="15">
        <v>35431</v>
      </c>
    </row>
    <row r="682" spans="1:7" ht="12.75">
      <c r="A682" s="30" t="str">
        <f>'De la BASE'!A678</f>
        <v>433</v>
      </c>
      <c r="B682" s="30">
        <f>'De la BASE'!B678</f>
        <v>3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0.130378624405</v>
      </c>
      <c r="F682" s="9">
        <f>IF('De la BASE'!F678&gt;0,'De la BASE'!F678,'De la BASE'!F678+0.001)</f>
        <v>4.0253074030519995</v>
      </c>
      <c r="G682" s="15">
        <v>35462</v>
      </c>
    </row>
    <row r="683" spans="1:7" ht="12.75">
      <c r="A683" s="30" t="str">
        <f>'De la BASE'!A679</f>
        <v>433</v>
      </c>
      <c r="B683" s="30">
        <f>'De la BASE'!B679</f>
        <v>3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0.054023156939</v>
      </c>
      <c r="F683" s="9">
        <f>IF('De la BASE'!F679&gt;0,'De la BASE'!F679,'De la BASE'!F679+0.001)</f>
        <v>3.325565457625</v>
      </c>
      <c r="G683" s="15">
        <v>35490</v>
      </c>
    </row>
    <row r="684" spans="1:7" ht="12.75">
      <c r="A684" s="30" t="str">
        <f>'De la BASE'!A680</f>
        <v>433</v>
      </c>
      <c r="B684" s="30">
        <f>'De la BASE'!B680</f>
        <v>3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0.039642353565</v>
      </c>
      <c r="F684" s="9">
        <f>IF('De la BASE'!F680&gt;0,'De la BASE'!F680,'De la BASE'!F680+0.001)</f>
        <v>3.1426816572750003</v>
      </c>
      <c r="G684" s="15">
        <v>35521</v>
      </c>
    </row>
    <row r="685" spans="1:7" ht="12.75">
      <c r="A685" s="30" t="str">
        <f>'De la BASE'!A681</f>
        <v>433</v>
      </c>
      <c r="B685" s="30">
        <f>'De la BASE'!B681</f>
        <v>3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0.116024611635</v>
      </c>
      <c r="F685" s="9">
        <f>IF('De la BASE'!F681&gt;0,'De la BASE'!F681,'De la BASE'!F681+0.001)</f>
        <v>5.423558131692</v>
      </c>
      <c r="G685" s="15">
        <v>35551</v>
      </c>
    </row>
    <row r="686" spans="1:7" ht="12.75">
      <c r="A686" s="30" t="str">
        <f>'De la BASE'!A682</f>
        <v>433</v>
      </c>
      <c r="B686" s="30">
        <f>'De la BASE'!B682</f>
        <v>3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0.072317683963</v>
      </c>
      <c r="F686" s="9">
        <f>IF('De la BASE'!F682&gt;0,'De la BASE'!F682,'De la BASE'!F682+0.001)</f>
        <v>3.1050117682639997</v>
      </c>
      <c r="G686" s="15">
        <v>35582</v>
      </c>
    </row>
    <row r="687" spans="1:7" ht="12.75">
      <c r="A687" s="30" t="str">
        <f>'De la BASE'!A683</f>
        <v>433</v>
      </c>
      <c r="B687" s="30">
        <f>'De la BASE'!B683</f>
        <v>3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0.069429415085</v>
      </c>
      <c r="F687" s="9">
        <f>IF('De la BASE'!F683&gt;0,'De la BASE'!F683,'De la BASE'!F683+0.001)</f>
        <v>3.6840595682850004</v>
      </c>
      <c r="G687" s="15">
        <v>35612</v>
      </c>
    </row>
    <row r="688" spans="1:7" ht="12.75">
      <c r="A688" s="30" t="str">
        <f>'De la BASE'!A684</f>
        <v>433</v>
      </c>
      <c r="B688" s="30">
        <f>'De la BASE'!B684</f>
        <v>3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0.039564667428</v>
      </c>
      <c r="F688" s="9">
        <f>IF('De la BASE'!F684&gt;0,'De la BASE'!F684,'De la BASE'!F684+0.001)</f>
        <v>2.658076780903</v>
      </c>
      <c r="G688" s="15">
        <v>35643</v>
      </c>
    </row>
    <row r="689" spans="1:7" ht="12.75">
      <c r="A689" s="30" t="str">
        <f>'De la BASE'!A685</f>
        <v>433</v>
      </c>
      <c r="B689" s="30">
        <f>'De la BASE'!B685</f>
        <v>3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0.020277008392</v>
      </c>
      <c r="F689" s="9">
        <f>IF('De la BASE'!F685&gt;0,'De la BASE'!F685,'De la BASE'!F685+0.001)</f>
        <v>1.987694694864</v>
      </c>
      <c r="G689" s="15">
        <v>35674</v>
      </c>
    </row>
    <row r="690" spans="1:7" ht="12.75">
      <c r="A690" s="30" t="str">
        <f>'De la BASE'!A686</f>
        <v>433</v>
      </c>
      <c r="B690" s="30">
        <f>'De la BASE'!B686</f>
        <v>3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0.013916857355</v>
      </c>
      <c r="F690" s="9">
        <f>IF('De la BASE'!F686&gt;0,'De la BASE'!F686,'De la BASE'!F686+0.001)</f>
        <v>1.7256899182649998</v>
      </c>
      <c r="G690" s="15">
        <v>35704</v>
      </c>
    </row>
    <row r="691" spans="1:7" ht="12.75">
      <c r="A691" s="30" t="str">
        <f>'De la BASE'!A687</f>
        <v>433</v>
      </c>
      <c r="B691" s="30">
        <f>'De la BASE'!B687</f>
        <v>3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0.167090070903</v>
      </c>
      <c r="F691" s="9">
        <f>IF('De la BASE'!F687&gt;0,'De la BASE'!F687,'De la BASE'!F687+0.001)</f>
        <v>7.961081460431999</v>
      </c>
      <c r="G691" s="15">
        <v>35735</v>
      </c>
    </row>
    <row r="692" spans="1:7" ht="12.75">
      <c r="A692" s="30" t="str">
        <f>'De la BASE'!A688</f>
        <v>433</v>
      </c>
      <c r="B692" s="30">
        <f>'De la BASE'!B688</f>
        <v>3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0.300495374721</v>
      </c>
      <c r="F692" s="9">
        <f>IF('De la BASE'!F688&gt;0,'De la BASE'!F688,'De la BASE'!F688+0.001)</f>
        <v>8.449055793099001</v>
      </c>
      <c r="G692" s="15">
        <v>35765</v>
      </c>
    </row>
    <row r="693" spans="1:7" ht="12.75">
      <c r="A693" s="30" t="str">
        <f>'De la BASE'!A689</f>
        <v>433</v>
      </c>
      <c r="B693" s="30">
        <f>'De la BASE'!B689</f>
        <v>3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0.183475092631</v>
      </c>
      <c r="F693" s="9">
        <f>IF('De la BASE'!F689&gt;0,'De la BASE'!F689,'De la BASE'!F689+0.001)</f>
        <v>6.787622921252</v>
      </c>
      <c r="G693" s="15">
        <v>35796</v>
      </c>
    </row>
    <row r="694" spans="1:7" ht="12.75">
      <c r="A694" s="30" t="str">
        <f>'De la BASE'!A690</f>
        <v>433</v>
      </c>
      <c r="B694" s="30">
        <f>'De la BASE'!B690</f>
        <v>3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0.093510336768</v>
      </c>
      <c r="F694" s="9">
        <f>IF('De la BASE'!F690&gt;0,'De la BASE'!F690,'De la BASE'!F690+0.001)</f>
        <v>5.449867217984001</v>
      </c>
      <c r="G694" s="15">
        <v>35827</v>
      </c>
    </row>
    <row r="695" spans="1:7" ht="12.75">
      <c r="A695" s="30" t="str">
        <f>'De la BASE'!A691</f>
        <v>433</v>
      </c>
      <c r="B695" s="30">
        <f>'De la BASE'!B691</f>
        <v>3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0.059024302133</v>
      </c>
      <c r="F695" s="9">
        <f>IF('De la BASE'!F691&gt;0,'De la BASE'!F691,'De la BASE'!F691+0.001)</f>
        <v>5.072323049143001</v>
      </c>
      <c r="G695" s="15">
        <v>35855</v>
      </c>
    </row>
    <row r="696" spans="1:7" ht="12.75">
      <c r="A696" s="30" t="str">
        <f>'De la BASE'!A692</f>
        <v>433</v>
      </c>
      <c r="B696" s="30">
        <f>'De la BASE'!B692</f>
        <v>3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0.182789517425</v>
      </c>
      <c r="F696" s="9">
        <f>IF('De la BASE'!F692&gt;0,'De la BASE'!F692,'De la BASE'!F692+0.001)</f>
        <v>7.497098050180001</v>
      </c>
      <c r="G696" s="15">
        <v>35886</v>
      </c>
    </row>
    <row r="697" spans="1:7" ht="12.75">
      <c r="A697" s="30" t="str">
        <f>'De la BASE'!A693</f>
        <v>433</v>
      </c>
      <c r="B697" s="30">
        <f>'De la BASE'!B693</f>
        <v>3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0.217199317776</v>
      </c>
      <c r="F697" s="9">
        <f>IF('De la BASE'!F693&gt;0,'De la BASE'!F693,'De la BASE'!F693+0.001)</f>
        <v>7.651295705712</v>
      </c>
      <c r="G697" s="15">
        <v>35916</v>
      </c>
    </row>
    <row r="698" spans="1:7" ht="12.75">
      <c r="A698" s="30" t="str">
        <f>'De la BASE'!A694</f>
        <v>433</v>
      </c>
      <c r="B698" s="30">
        <f>'De la BASE'!B694</f>
        <v>3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0.144386089824</v>
      </c>
      <c r="F698" s="9">
        <f>IF('De la BASE'!F694&gt;0,'De la BASE'!F694,'De la BASE'!F694+0.001)</f>
        <v>5.4094840307</v>
      </c>
      <c r="G698" s="15">
        <v>35947</v>
      </c>
    </row>
    <row r="699" spans="1:7" ht="12.75">
      <c r="A699" s="30" t="str">
        <f>'De la BASE'!A695</f>
        <v>433</v>
      </c>
      <c r="B699" s="30">
        <f>'De la BASE'!B695</f>
        <v>3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0.06224022569</v>
      </c>
      <c r="F699" s="9">
        <f>IF('De la BASE'!F695&gt;0,'De la BASE'!F695,'De la BASE'!F695+0.001)</f>
        <v>4.127658058867</v>
      </c>
      <c r="G699" s="15">
        <v>35977</v>
      </c>
    </row>
    <row r="700" spans="1:7" ht="12.75">
      <c r="A700" s="30" t="str">
        <f>'De la BASE'!A696</f>
        <v>433</v>
      </c>
      <c r="B700" s="30">
        <f>'De la BASE'!B696</f>
        <v>3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0.02753491124</v>
      </c>
      <c r="F700" s="9">
        <f>IF('De la BASE'!F696&gt;0,'De la BASE'!F696,'De la BASE'!F696+0.001)</f>
        <v>2.98354027678</v>
      </c>
      <c r="G700" s="15">
        <v>36008</v>
      </c>
    </row>
    <row r="701" spans="1:7" ht="12.75">
      <c r="A701" s="30" t="str">
        <f>'De la BASE'!A697</f>
        <v>433</v>
      </c>
      <c r="B701" s="30">
        <f>'De la BASE'!B697</f>
        <v>3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0.02648837254</v>
      </c>
      <c r="F701" s="9">
        <f>IF('De la BASE'!F697&gt;0,'De la BASE'!F697,'De la BASE'!F697+0.001)</f>
        <v>3.32067806224</v>
      </c>
      <c r="G701" s="15">
        <v>36039</v>
      </c>
    </row>
    <row r="702" spans="1:7" ht="12.75">
      <c r="A702" s="30" t="str">
        <f>'De la BASE'!A698</f>
        <v>433</v>
      </c>
      <c r="B702" s="30">
        <f>'De la BASE'!B698</f>
        <v>3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0.01712488773</v>
      </c>
      <c r="F702" s="9">
        <f>IF('De la BASE'!F698&gt;0,'De la BASE'!F698,'De la BASE'!F698+0.001)</f>
        <v>2.21414767477</v>
      </c>
      <c r="G702" s="15">
        <v>36069</v>
      </c>
    </row>
    <row r="703" spans="1:7" ht="12.75">
      <c r="A703" s="30" t="str">
        <f>'De la BASE'!A699</f>
        <v>433</v>
      </c>
      <c r="B703" s="30">
        <f>'De la BASE'!B699</f>
        <v>3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0.015920551288</v>
      </c>
      <c r="F703" s="9">
        <f>IF('De la BASE'!F699&gt;0,'De la BASE'!F699,'De la BASE'!F699+0.001)</f>
        <v>2.16886924908</v>
      </c>
      <c r="G703" s="15">
        <v>36100</v>
      </c>
    </row>
    <row r="704" spans="1:7" ht="12.75">
      <c r="A704" s="30" t="str">
        <f>'De la BASE'!A700</f>
        <v>433</v>
      </c>
      <c r="B704" s="30">
        <f>'De la BASE'!B700</f>
        <v>3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0.014371418088</v>
      </c>
      <c r="F704" s="9">
        <f>IF('De la BASE'!F700&gt;0,'De la BASE'!F700,'De la BASE'!F700+0.001)</f>
        <v>1.9140116045639999</v>
      </c>
      <c r="G704" s="15">
        <v>36130</v>
      </c>
    </row>
    <row r="705" spans="1:7" ht="12.75">
      <c r="A705" s="30" t="str">
        <f>'De la BASE'!A701</f>
        <v>433</v>
      </c>
      <c r="B705" s="30">
        <f>'De la BASE'!B701</f>
        <v>3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0.024957408154</v>
      </c>
      <c r="F705" s="9">
        <f>IF('De la BASE'!F701&gt;0,'De la BASE'!F701,'De la BASE'!F701+0.001)</f>
        <v>2.597490474803</v>
      </c>
      <c r="G705" s="15">
        <v>36161</v>
      </c>
    </row>
    <row r="706" spans="1:7" ht="12.75">
      <c r="A706" s="30" t="str">
        <f>'De la BASE'!A702</f>
        <v>433</v>
      </c>
      <c r="B706" s="30">
        <f>'De la BASE'!B702</f>
        <v>3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0.025778514468</v>
      </c>
      <c r="F706" s="9">
        <f>IF('De la BASE'!F702&gt;0,'De la BASE'!F702,'De la BASE'!F702+0.001)</f>
        <v>1.942487254176</v>
      </c>
      <c r="G706" s="15">
        <v>36192</v>
      </c>
    </row>
    <row r="707" spans="1:7" ht="12.75">
      <c r="A707" s="30" t="str">
        <f>'De la BASE'!A703</f>
        <v>433</v>
      </c>
      <c r="B707" s="30">
        <f>'De la BASE'!B703</f>
        <v>3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0.0309775488</v>
      </c>
      <c r="F707" s="9">
        <f>IF('De la BASE'!F703&gt;0,'De la BASE'!F703,'De la BASE'!F703+0.001)</f>
        <v>2.0543005152</v>
      </c>
      <c r="G707" s="15">
        <v>36220</v>
      </c>
    </row>
    <row r="708" spans="1:7" ht="12.75">
      <c r="A708" s="30" t="str">
        <f>'De la BASE'!A704</f>
        <v>433</v>
      </c>
      <c r="B708" s="30">
        <f>'De la BASE'!B704</f>
        <v>3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0.056144192121</v>
      </c>
      <c r="F708" s="9">
        <f>IF('De la BASE'!F704&gt;0,'De la BASE'!F704,'De la BASE'!F704+0.001)</f>
        <v>3.200218694683</v>
      </c>
      <c r="G708" s="15">
        <v>36251</v>
      </c>
    </row>
    <row r="709" spans="1:7" ht="12.75">
      <c r="A709" s="30" t="str">
        <f>'De la BASE'!A705</f>
        <v>433</v>
      </c>
      <c r="B709" s="30">
        <f>'De la BASE'!B705</f>
        <v>3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0.054024025848</v>
      </c>
      <c r="F709" s="9">
        <f>IF('De la BASE'!F705&gt;0,'De la BASE'!F705,'De la BASE'!F705+0.001)</f>
        <v>2.688104942296</v>
      </c>
      <c r="G709" s="15">
        <v>36281</v>
      </c>
    </row>
    <row r="710" spans="1:7" ht="12.75">
      <c r="A710" s="30" t="str">
        <f>'De la BASE'!A706</f>
        <v>433</v>
      </c>
      <c r="B710" s="30">
        <f>'De la BASE'!B706</f>
        <v>3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0.037815899616</v>
      </c>
      <c r="F710" s="9">
        <f>IF('De la BASE'!F706&gt;0,'De la BASE'!F706,'De la BASE'!F706+0.001)</f>
        <v>2.0629223208000003</v>
      </c>
      <c r="G710" s="15">
        <v>36312</v>
      </c>
    </row>
    <row r="711" spans="1:7" ht="12.75">
      <c r="A711" s="30" t="str">
        <f>'De la BASE'!A707</f>
        <v>433</v>
      </c>
      <c r="B711" s="30">
        <f>'De la BASE'!B707</f>
        <v>3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0.038891170248</v>
      </c>
      <c r="F711" s="9">
        <f>IF('De la BASE'!F707&gt;0,'De la BASE'!F707,'De la BASE'!F707+0.001)</f>
        <v>2.017674231405</v>
      </c>
      <c r="G711" s="15">
        <v>36342</v>
      </c>
    </row>
    <row r="712" spans="1:7" ht="12.75">
      <c r="A712" s="30" t="str">
        <f>'De la BASE'!A708</f>
        <v>433</v>
      </c>
      <c r="B712" s="30">
        <f>'De la BASE'!B708</f>
        <v>3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0.01997017802</v>
      </c>
      <c r="F712" s="9">
        <f>IF('De la BASE'!F708&gt;0,'De la BASE'!F708,'De la BASE'!F708+0.001)</f>
        <v>1.197101208992</v>
      </c>
      <c r="G712" s="15">
        <v>36373</v>
      </c>
    </row>
    <row r="713" spans="1:7" ht="12.75">
      <c r="A713" s="30" t="str">
        <f>'De la BASE'!A709</f>
        <v>433</v>
      </c>
      <c r="B713" s="30">
        <f>'De la BASE'!B709</f>
        <v>3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0.025645504586</v>
      </c>
      <c r="F713" s="9">
        <f>IF('De la BASE'!F709&gt;0,'De la BASE'!F709,'De la BASE'!F709+0.001)</f>
        <v>1.5025250683820002</v>
      </c>
      <c r="G713" s="15">
        <v>36404</v>
      </c>
    </row>
    <row r="714" spans="1:7" ht="12.75">
      <c r="A714" s="30" t="str">
        <f>'De la BASE'!A710</f>
        <v>433</v>
      </c>
      <c r="B714" s="30">
        <f>'De la BASE'!B710</f>
        <v>3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0.133888009311</v>
      </c>
      <c r="F714" s="9">
        <f>IF('De la BASE'!F710&gt;0,'De la BASE'!F710,'De la BASE'!F710+0.001)</f>
        <v>4.3778269461059995</v>
      </c>
      <c r="G714" s="15">
        <v>36434</v>
      </c>
    </row>
    <row r="715" spans="1:7" ht="12.75">
      <c r="A715" s="30" t="str">
        <f>'De la BASE'!A711</f>
        <v>433</v>
      </c>
      <c r="B715" s="30">
        <f>'De la BASE'!B711</f>
        <v>3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0.068527094035</v>
      </c>
      <c r="F715" s="9">
        <f>IF('De la BASE'!F711&gt;0,'De la BASE'!F711,'De la BASE'!F711+0.001)</f>
        <v>2.1348822833449996</v>
      </c>
      <c r="G715" s="15">
        <v>36465</v>
      </c>
    </row>
    <row r="716" spans="1:7" ht="12.75">
      <c r="A716" s="30" t="str">
        <f>'De la BASE'!A712</f>
        <v>433</v>
      </c>
      <c r="B716" s="30">
        <f>'De la BASE'!B712</f>
        <v>3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0.09504058816</v>
      </c>
      <c r="F716" s="9">
        <f>IF('De la BASE'!F712&gt;0,'De la BASE'!F712,'De la BASE'!F712+0.001)</f>
        <v>3.52329038656</v>
      </c>
      <c r="G716" s="15">
        <v>36495</v>
      </c>
    </row>
    <row r="717" spans="1:7" ht="12.75">
      <c r="A717" s="30" t="str">
        <f>'De la BASE'!A713</f>
        <v>433</v>
      </c>
      <c r="B717" s="30">
        <f>'De la BASE'!B713</f>
        <v>3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0.02765975569</v>
      </c>
      <c r="F717" s="9">
        <f>IF('De la BASE'!F713&gt;0,'De la BASE'!F713,'De la BASE'!F713+0.001)</f>
        <v>1.379530374292</v>
      </c>
      <c r="G717" s="15">
        <v>36526</v>
      </c>
    </row>
    <row r="718" spans="1:7" ht="12.75">
      <c r="A718" s="30" t="str">
        <f>'De la BASE'!A714</f>
        <v>433</v>
      </c>
      <c r="B718" s="30">
        <f>'De la BASE'!B714</f>
        <v>3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0.024740142672</v>
      </c>
      <c r="F718" s="9">
        <f>IF('De la BASE'!F714&gt;0,'De la BASE'!F714,'De la BASE'!F714+0.001)</f>
        <v>1.098187305852</v>
      </c>
      <c r="G718" s="15">
        <v>36557</v>
      </c>
    </row>
    <row r="719" spans="1:7" ht="12.75">
      <c r="A719" s="30" t="str">
        <f>'De la BASE'!A715</f>
        <v>433</v>
      </c>
      <c r="B719" s="30">
        <f>'De la BASE'!B715</f>
        <v>3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0.02625956496</v>
      </c>
      <c r="F719" s="9">
        <f>IF('De la BASE'!F715&gt;0,'De la BASE'!F715,'De la BASE'!F715+0.001)</f>
        <v>1.104360522048</v>
      </c>
      <c r="G719" s="15">
        <v>36586</v>
      </c>
    </row>
    <row r="720" spans="1:7" ht="12.75">
      <c r="A720" s="30" t="str">
        <f>'De la BASE'!A716</f>
        <v>433</v>
      </c>
      <c r="B720" s="30">
        <f>'De la BASE'!B716</f>
        <v>3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0.143779869375</v>
      </c>
      <c r="F720" s="9">
        <f>IF('De la BASE'!F716&gt;0,'De la BASE'!F716,'De la BASE'!F716+0.001)</f>
        <v>4.294889679375</v>
      </c>
      <c r="G720" s="15">
        <v>36617</v>
      </c>
    </row>
    <row r="721" spans="1:7" ht="12.75">
      <c r="A721" s="30" t="str">
        <f>'De la BASE'!A717</f>
        <v>433</v>
      </c>
      <c r="B721" s="30">
        <f>'De la BASE'!B717</f>
        <v>3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0.092152040989</v>
      </c>
      <c r="F721" s="9">
        <f>IF('De la BASE'!F717&gt;0,'De la BASE'!F717,'De la BASE'!F717+0.001)</f>
        <v>2.415635852961</v>
      </c>
      <c r="G721" s="15">
        <v>36647</v>
      </c>
    </row>
    <row r="722" spans="1:7" ht="12.75">
      <c r="A722" s="30" t="str">
        <f>'De la BASE'!A718</f>
        <v>433</v>
      </c>
      <c r="B722" s="30">
        <f>'De la BASE'!B718</f>
        <v>3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0.0454046168</v>
      </c>
      <c r="F722" s="9">
        <f>IF('De la BASE'!F718&gt;0,'De la BASE'!F718,'De la BASE'!F718+0.001)</f>
        <v>1.7146435632500001</v>
      </c>
      <c r="G722" s="15">
        <v>36678</v>
      </c>
    </row>
    <row r="723" spans="1:7" ht="12.75">
      <c r="A723" s="30" t="str">
        <f>'De la BASE'!A719</f>
        <v>433</v>
      </c>
      <c r="B723" s="30">
        <f>'De la BASE'!B719</f>
        <v>3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0.02122440271</v>
      </c>
      <c r="F723" s="9">
        <f>IF('De la BASE'!F719&gt;0,'De la BASE'!F719,'De la BASE'!F719+0.001)</f>
        <v>1.30402730696</v>
      </c>
      <c r="G723" s="15">
        <v>36708</v>
      </c>
    </row>
    <row r="724" spans="1:7" ht="12.75">
      <c r="A724" s="30" t="str">
        <f>'De la BASE'!A720</f>
        <v>433</v>
      </c>
      <c r="B724" s="30">
        <f>'De la BASE'!B720</f>
        <v>3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0.011306333292</v>
      </c>
      <c r="F724" s="9">
        <f>IF('De la BASE'!F720&gt;0,'De la BASE'!F720,'De la BASE'!F720+0.001)</f>
        <v>0.866347872201</v>
      </c>
      <c r="G724" s="15">
        <v>36739</v>
      </c>
    </row>
    <row r="725" spans="1:7" ht="12.75">
      <c r="A725" s="30" t="str">
        <f>'De la BASE'!A721</f>
        <v>433</v>
      </c>
      <c r="B725" s="30">
        <f>'De la BASE'!B721</f>
        <v>3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0.008487407104</v>
      </c>
      <c r="F725" s="9">
        <f>IF('De la BASE'!F721&gt;0,'De la BASE'!F721,'De la BASE'!F721+0.001)</f>
        <v>0.623824329216</v>
      </c>
      <c r="G725" s="15">
        <v>36770</v>
      </c>
    </row>
    <row r="726" spans="1:7" ht="12.75">
      <c r="A726" s="30" t="str">
        <f>'De la BASE'!A722</f>
        <v>433</v>
      </c>
      <c r="B726" s="30">
        <f>'De la BASE'!B722</f>
        <v>3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0.01394248792</v>
      </c>
      <c r="F726" s="9">
        <f>IF('De la BASE'!F722&gt;0,'De la BASE'!F722,'De la BASE'!F722+0.001)</f>
        <v>0.8873396123159999</v>
      </c>
      <c r="G726" s="15">
        <v>36800</v>
      </c>
    </row>
    <row r="727" spans="1:7" ht="12.75">
      <c r="A727" s="30" t="str">
        <f>'De la BASE'!A723</f>
        <v>433</v>
      </c>
      <c r="B727" s="30">
        <f>'De la BASE'!B723</f>
        <v>3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0.35081958006</v>
      </c>
      <c r="F727" s="9">
        <f>IF('De la BASE'!F723&gt;0,'De la BASE'!F723,'De la BASE'!F723+0.001)</f>
        <v>4.732077923616</v>
      </c>
      <c r="G727" s="15">
        <v>36831</v>
      </c>
    </row>
    <row r="728" spans="1:7" ht="12.75">
      <c r="A728" s="30" t="str">
        <f>'De la BASE'!A724</f>
        <v>433</v>
      </c>
      <c r="B728" s="30">
        <f>'De la BASE'!B724</f>
        <v>3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0.301179844288</v>
      </c>
      <c r="F728" s="9">
        <f>IF('De la BASE'!F724&gt;0,'De la BASE'!F724,'De la BASE'!F724+0.001)</f>
        <v>5.523151749632</v>
      </c>
      <c r="G728" s="15">
        <v>36861</v>
      </c>
    </row>
    <row r="729" spans="1:7" ht="12.75">
      <c r="A729" s="30" t="str">
        <f>'De la BASE'!A725</f>
        <v>433</v>
      </c>
      <c r="B729" s="30">
        <f>'De la BASE'!B725</f>
        <v>3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0.492578336065</v>
      </c>
      <c r="F729" s="9">
        <f>IF('De la BASE'!F725&gt;0,'De la BASE'!F725,'De la BASE'!F725+0.001)</f>
        <v>10.288591295899</v>
      </c>
      <c r="G729" s="15">
        <v>36892</v>
      </c>
    </row>
    <row r="730" spans="1:7" ht="12.75">
      <c r="A730" s="30" t="str">
        <f>'De la BASE'!A726</f>
        <v>433</v>
      </c>
      <c r="B730" s="30">
        <f>'De la BASE'!B726</f>
        <v>3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0.177511076186</v>
      </c>
      <c r="F730" s="9">
        <f>IF('De la BASE'!F726&gt;0,'De la BASE'!F726,'De la BASE'!F726+0.001)</f>
        <v>4.295662408106</v>
      </c>
      <c r="G730" s="15">
        <v>36923</v>
      </c>
    </row>
    <row r="731" spans="1:7" ht="12.75">
      <c r="A731" s="30" t="str">
        <f>'De la BASE'!A727</f>
        <v>433</v>
      </c>
      <c r="B731" s="30">
        <f>'De la BASE'!B727</f>
        <v>3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0.413718456712</v>
      </c>
      <c r="F731" s="9">
        <f>IF('De la BASE'!F727&gt;0,'De la BASE'!F727,'De la BASE'!F727+0.001)</f>
        <v>11.796381119662001</v>
      </c>
      <c r="G731" s="15">
        <v>36951</v>
      </c>
    </row>
    <row r="732" spans="1:7" ht="12.75">
      <c r="A732" s="30" t="str">
        <f>'De la BASE'!A728</f>
        <v>433</v>
      </c>
      <c r="B732" s="30">
        <f>'De la BASE'!B728</f>
        <v>3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0.137654485815</v>
      </c>
      <c r="F732" s="9">
        <f>IF('De la BASE'!F728&gt;0,'De la BASE'!F728,'De la BASE'!F728+0.001)</f>
        <v>4.333742994735</v>
      </c>
      <c r="G732" s="15">
        <v>36982</v>
      </c>
    </row>
    <row r="733" spans="1:7" ht="12.75">
      <c r="A733" s="30" t="str">
        <f>'De la BASE'!A729</f>
        <v>433</v>
      </c>
      <c r="B733" s="30">
        <f>'De la BASE'!B729</f>
        <v>3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0.065441240832</v>
      </c>
      <c r="F733" s="9">
        <f>IF('De la BASE'!F729&gt;0,'De la BASE'!F729,'De la BASE'!F729+0.001)</f>
        <v>3.958851125592</v>
      </c>
      <c r="G733" s="15">
        <v>37012</v>
      </c>
    </row>
    <row r="734" spans="1:7" ht="12.75">
      <c r="A734" s="30" t="str">
        <f>'De la BASE'!A730</f>
        <v>433</v>
      </c>
      <c r="B734" s="30">
        <f>'De la BASE'!B730</f>
        <v>3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0.02740106687</v>
      </c>
      <c r="F734" s="9">
        <f>IF('De la BASE'!F730&gt;0,'De la BASE'!F730,'De la BASE'!F730+0.001)</f>
        <v>2.75030239275</v>
      </c>
      <c r="G734" s="15">
        <v>37043</v>
      </c>
    </row>
    <row r="735" spans="1:7" ht="12.75">
      <c r="A735" s="30" t="str">
        <f>'De la BASE'!A731</f>
        <v>433</v>
      </c>
      <c r="B735" s="30">
        <f>'De la BASE'!B731</f>
        <v>3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0.015193225344</v>
      </c>
      <c r="F735" s="9">
        <f>IF('De la BASE'!F731&gt;0,'De la BASE'!F731,'De la BASE'!F731+0.001)</f>
        <v>1.9646004800639998</v>
      </c>
      <c r="G735" s="15">
        <v>37073</v>
      </c>
    </row>
    <row r="736" spans="1:7" ht="12.75">
      <c r="A736" s="30" t="str">
        <f>'De la BASE'!A732</f>
        <v>433</v>
      </c>
      <c r="B736" s="30">
        <f>'De la BASE'!B732</f>
        <v>3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0.010162680802</v>
      </c>
      <c r="F736" s="9">
        <f>IF('De la BASE'!F732&gt;0,'De la BASE'!F732,'De la BASE'!F732+0.001)</f>
        <v>1.209800998205</v>
      </c>
      <c r="G736" s="15">
        <v>37104</v>
      </c>
    </row>
    <row r="737" spans="1:7" ht="12.75">
      <c r="A737" s="30" t="str">
        <f>'De la BASE'!A733</f>
        <v>433</v>
      </c>
      <c r="B737" s="30">
        <f>'De la BASE'!B733</f>
        <v>3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0.00623197744</v>
      </c>
      <c r="F737" s="9">
        <f>IF('De la BASE'!F733&gt;0,'De la BASE'!F733,'De la BASE'!F733+0.001)</f>
        <v>0.80832402404</v>
      </c>
      <c r="G737" s="15">
        <v>37135</v>
      </c>
    </row>
    <row r="738" spans="1:7" ht="12.75">
      <c r="A738" s="30" t="str">
        <f>'De la BASE'!A734</f>
        <v>433</v>
      </c>
      <c r="B738" s="30">
        <f>'De la BASE'!B734</f>
        <v>3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0.020382134332</v>
      </c>
      <c r="F738" s="9">
        <f>IF('De la BASE'!F734&gt;0,'De la BASE'!F734,'De la BASE'!F734+0.001)</f>
        <v>2.032098638178</v>
      </c>
      <c r="G738" s="15">
        <v>37165</v>
      </c>
    </row>
    <row r="739" spans="1:7" ht="12.75">
      <c r="A739" s="30" t="str">
        <f>'De la BASE'!A735</f>
        <v>433</v>
      </c>
      <c r="B739" s="30">
        <f>'De la BASE'!B735</f>
        <v>3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0.011635390487</v>
      </c>
      <c r="F739" s="9">
        <f>IF('De la BASE'!F735&gt;0,'De la BASE'!F735,'De la BASE'!F735+0.001)</f>
        <v>0.945957107648</v>
      </c>
      <c r="G739" s="15">
        <v>37196</v>
      </c>
    </row>
    <row r="740" spans="1:7" ht="12.75">
      <c r="A740" s="30" t="str">
        <f>'De la BASE'!A736</f>
        <v>433</v>
      </c>
      <c r="B740" s="30">
        <f>'De la BASE'!B736</f>
        <v>3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0.00683089254</v>
      </c>
      <c r="F740" s="9">
        <f>IF('De la BASE'!F736&gt;0,'De la BASE'!F736,'De la BASE'!F736+0.001)</f>
        <v>0.6464951505450001</v>
      </c>
      <c r="G740" s="15">
        <v>37226</v>
      </c>
    </row>
    <row r="741" spans="1:7" ht="12.75">
      <c r="A741" s="30" t="str">
        <f>'De la BASE'!A737</f>
        <v>433</v>
      </c>
      <c r="B741" s="30">
        <f>'De la BASE'!B737</f>
        <v>3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0.0076470576</v>
      </c>
      <c r="F741" s="9">
        <f>IF('De la BASE'!F737&gt;0,'De la BASE'!F737,'De la BASE'!F737+0.001)</f>
        <v>0.6588235304</v>
      </c>
      <c r="G741" s="15">
        <v>37257</v>
      </c>
    </row>
    <row r="742" spans="1:7" ht="12.75">
      <c r="A742" s="30" t="str">
        <f>'De la BASE'!A738</f>
        <v>433</v>
      </c>
      <c r="B742" s="30">
        <f>'De la BASE'!B738</f>
        <v>3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0.007840162911</v>
      </c>
      <c r="F742" s="9">
        <f>IF('De la BASE'!F738&gt;0,'De la BASE'!F738,'De la BASE'!F738+0.001)</f>
        <v>0.584393691111</v>
      </c>
      <c r="G742" s="15">
        <v>37288</v>
      </c>
    </row>
    <row r="743" spans="1:7" ht="12.75">
      <c r="A743" s="30" t="str">
        <f>'De la BASE'!A739</f>
        <v>433</v>
      </c>
      <c r="B743" s="30">
        <f>'De la BASE'!B739</f>
        <v>3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0.01199751714</v>
      </c>
      <c r="F743" s="9">
        <f>IF('De la BASE'!F739&gt;0,'De la BASE'!F739,'De la BASE'!F739+0.001)</f>
        <v>0.754986546</v>
      </c>
      <c r="G743" s="15">
        <v>37316</v>
      </c>
    </row>
    <row r="744" spans="1:7" ht="12.75">
      <c r="A744" s="30" t="str">
        <f>'De la BASE'!A740</f>
        <v>433</v>
      </c>
      <c r="B744" s="30">
        <f>'De la BASE'!B740</f>
        <v>3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0.009086386112</v>
      </c>
      <c r="F744" s="9">
        <f>IF('De la BASE'!F740&gt;0,'De la BASE'!F740,'De la BASE'!F740+0.001)</f>
        <v>0.524414231264</v>
      </c>
      <c r="G744" s="15">
        <v>37347</v>
      </c>
    </row>
    <row r="745" spans="1:7" ht="12.75">
      <c r="A745" s="30" t="str">
        <f>'De la BASE'!A741</f>
        <v>433</v>
      </c>
      <c r="B745" s="30">
        <f>'De la BASE'!B741</f>
        <v>3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0.01246651336</v>
      </c>
      <c r="F745" s="9">
        <f>IF('De la BASE'!F741&gt;0,'De la BASE'!F741,'De la BASE'!F741+0.001)</f>
        <v>0.545816517988</v>
      </c>
      <c r="G745" s="15">
        <v>37377</v>
      </c>
    </row>
    <row r="746" spans="1:7" ht="12.75">
      <c r="A746" s="30" t="str">
        <f>'De la BASE'!A742</f>
        <v>433</v>
      </c>
      <c r="B746" s="30">
        <f>'De la BASE'!B742</f>
        <v>3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0.009930805126</v>
      </c>
      <c r="F746" s="9">
        <f>IF('De la BASE'!F742&gt;0,'De la BASE'!F742,'De la BASE'!F742+0.001)</f>
        <v>0.38647387759999996</v>
      </c>
      <c r="G746" s="15">
        <v>37408</v>
      </c>
    </row>
    <row r="747" spans="1:7" ht="12.75">
      <c r="A747" s="30" t="str">
        <f>'De la BASE'!A743</f>
        <v>433</v>
      </c>
      <c r="B747" s="30">
        <f>'De la BASE'!B743</f>
        <v>3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0.006380109831</v>
      </c>
      <c r="F747" s="9">
        <f>IF('De la BASE'!F743&gt;0,'De la BASE'!F743,'De la BASE'!F743+0.001)</f>
        <v>0.295966200374</v>
      </c>
      <c r="G747" s="15">
        <v>37438</v>
      </c>
    </row>
    <row r="748" spans="1:7" ht="12.75">
      <c r="A748" s="30" t="str">
        <f>'De la BASE'!A744</f>
        <v>433</v>
      </c>
      <c r="B748" s="30">
        <f>'De la BASE'!B744</f>
        <v>3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0.006102788086</v>
      </c>
      <c r="F748" s="9">
        <f>IF('De la BASE'!F744&gt;0,'De la BASE'!F744,'De la BASE'!F744+0.001)</f>
        <v>0.24746802099600002</v>
      </c>
      <c r="G748" s="15">
        <v>37469</v>
      </c>
    </row>
    <row r="749" spans="1:7" ht="12.75">
      <c r="A749" s="30" t="str">
        <f>'De la BASE'!A745</f>
        <v>433</v>
      </c>
      <c r="B749" s="30">
        <f>'De la BASE'!B745</f>
        <v>3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0.00562673769</v>
      </c>
      <c r="F749" s="9">
        <f>IF('De la BASE'!F745&gt;0,'De la BASE'!F745,'De la BASE'!F745+0.001)</f>
        <v>0.24492861077999997</v>
      </c>
      <c r="G749" s="15">
        <v>37500</v>
      </c>
    </row>
    <row r="750" spans="1:7" ht="12.75">
      <c r="A750" s="30" t="str">
        <f>'De la BASE'!A746</f>
        <v>433</v>
      </c>
      <c r="B750" s="30">
        <f>'De la BASE'!B746</f>
        <v>3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0.023997233524</v>
      </c>
      <c r="F750" s="9">
        <f>IF('De la BASE'!F746&gt;0,'De la BASE'!F746,'De la BASE'!F746+0.001)</f>
        <v>0.911894849536</v>
      </c>
      <c r="G750" s="15">
        <v>37530</v>
      </c>
    </row>
    <row r="751" spans="1:7" ht="12.75">
      <c r="A751" s="30" t="str">
        <f>'De la BASE'!A747</f>
        <v>433</v>
      </c>
      <c r="B751" s="30">
        <f>'De la BASE'!B747</f>
        <v>3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0.056415762519</v>
      </c>
      <c r="F751" s="9">
        <f>IF('De la BASE'!F747&gt;0,'De la BASE'!F747,'De la BASE'!F747+0.001)</f>
        <v>2.333974858943</v>
      </c>
      <c r="G751" s="15">
        <v>37561</v>
      </c>
    </row>
    <row r="752" spans="1:7" ht="12.75">
      <c r="A752" s="30" t="str">
        <f>'De la BASE'!A748</f>
        <v>433</v>
      </c>
      <c r="B752" s="30">
        <f>'De la BASE'!B748</f>
        <v>3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0.087133066296</v>
      </c>
      <c r="F752" s="9">
        <f>IF('De la BASE'!F748&gt;0,'De la BASE'!F748,'De la BASE'!F748+0.001)</f>
        <v>2.760580256232</v>
      </c>
      <c r="G752" s="15">
        <v>37591</v>
      </c>
    </row>
    <row r="753" spans="1:7" ht="12.75">
      <c r="A753" s="30" t="str">
        <f>'De la BASE'!A749</f>
        <v>433</v>
      </c>
      <c r="B753" s="30">
        <f>'De la BASE'!B749</f>
        <v>3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0.111226030386</v>
      </c>
      <c r="F753" s="9">
        <f>IF('De la BASE'!F749&gt;0,'De la BASE'!F749,'De la BASE'!F749+0.001)</f>
        <v>2.5902639145440003</v>
      </c>
      <c r="G753" s="15">
        <v>37622</v>
      </c>
    </row>
    <row r="754" spans="1:7" ht="12.75">
      <c r="A754" s="30" t="str">
        <f>'De la BASE'!A750</f>
        <v>433</v>
      </c>
      <c r="B754" s="30">
        <f>'De la BASE'!B750</f>
        <v>3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0.066998183382</v>
      </c>
      <c r="F754" s="9">
        <f>IF('De la BASE'!F750&gt;0,'De la BASE'!F750,'De la BASE'!F750+0.001)</f>
        <v>1.678229964756</v>
      </c>
      <c r="G754" s="15">
        <v>37653</v>
      </c>
    </row>
    <row r="755" spans="1:7" ht="12.75">
      <c r="A755" s="30" t="str">
        <f>'De la BASE'!A751</f>
        <v>433</v>
      </c>
      <c r="B755" s="30">
        <f>'De la BASE'!B751</f>
        <v>3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0.058060843218</v>
      </c>
      <c r="F755" s="9">
        <f>IF('De la BASE'!F751&gt;0,'De la BASE'!F751,'De la BASE'!F751+0.001)</f>
        <v>1.6624753426260002</v>
      </c>
      <c r="G755" s="15">
        <v>37681</v>
      </c>
    </row>
    <row r="756" spans="1:7" ht="12.75">
      <c r="A756" s="30" t="str">
        <f>'De la BASE'!A752</f>
        <v>433</v>
      </c>
      <c r="B756" s="30">
        <f>'De la BASE'!B752</f>
        <v>3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0.04344457589</v>
      </c>
      <c r="F756" s="9">
        <f>IF('De la BASE'!F752&gt;0,'De la BASE'!F752,'De la BASE'!F752+0.001)</f>
        <v>1.6219309254349998</v>
      </c>
      <c r="G756" s="15">
        <v>37712</v>
      </c>
    </row>
    <row r="757" spans="1:7" ht="12.75">
      <c r="A757" s="30" t="str">
        <f>'De la BASE'!A753</f>
        <v>433</v>
      </c>
      <c r="B757" s="30">
        <f>'De la BASE'!B753</f>
        <v>3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0.020866131042</v>
      </c>
      <c r="F757" s="9">
        <f>IF('De la BASE'!F753&gt;0,'De la BASE'!F753,'De la BASE'!F753+0.001)</f>
        <v>1.1368780831860001</v>
      </c>
      <c r="G757" s="15">
        <v>37742</v>
      </c>
    </row>
    <row r="758" spans="1:7" ht="12.75">
      <c r="A758" s="30" t="str">
        <f>'De la BASE'!A754</f>
        <v>433</v>
      </c>
      <c r="B758" s="30">
        <f>'De la BASE'!B754</f>
        <v>3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0.009815921922</v>
      </c>
      <c r="F758" s="9">
        <f>IF('De la BASE'!F754&gt;0,'De la BASE'!F754,'De la BASE'!F754+0.001)</f>
        <v>0.796469993013</v>
      </c>
      <c r="G758" s="15">
        <v>37773</v>
      </c>
    </row>
    <row r="759" spans="1:7" ht="12.75">
      <c r="A759" s="30" t="str">
        <f>'De la BASE'!A755</f>
        <v>433</v>
      </c>
      <c r="B759" s="30">
        <f>'De la BASE'!B755</f>
        <v>3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0.004454208297</v>
      </c>
      <c r="F759" s="9">
        <f>IF('De la BASE'!F755&gt;0,'De la BASE'!F755,'De la BASE'!F755+0.001)</f>
        <v>0.5444931400320001</v>
      </c>
      <c r="G759" s="15">
        <v>37803</v>
      </c>
    </row>
    <row r="760" spans="1:7" ht="12.75">
      <c r="A760" s="30" t="str">
        <f>'De la BASE'!A756</f>
        <v>433</v>
      </c>
      <c r="B760" s="30">
        <f>'De la BASE'!B756</f>
        <v>3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0.003155393084</v>
      </c>
      <c r="F760" s="9">
        <f>IF('De la BASE'!F756&gt;0,'De la BASE'!F756,'De la BASE'!F756+0.001)</f>
        <v>0.42374302868799996</v>
      </c>
      <c r="G760" s="15">
        <v>37834</v>
      </c>
    </row>
    <row r="761" spans="1:7" ht="12.75">
      <c r="A761" s="30" t="str">
        <f>'De la BASE'!A757</f>
        <v>433</v>
      </c>
      <c r="B761" s="30">
        <f>'De la BASE'!B757</f>
        <v>3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0.005545455344</v>
      </c>
      <c r="F761" s="9">
        <f>IF('De la BASE'!F757&gt;0,'De la BASE'!F757,'De la BASE'!F757+0.001)</f>
        <v>0.6038603895279999</v>
      </c>
      <c r="G761" s="15">
        <v>37865</v>
      </c>
    </row>
    <row r="762" spans="1:7" ht="12.75">
      <c r="A762" s="30" t="str">
        <f>'De la BASE'!A758</f>
        <v>433</v>
      </c>
      <c r="B762" s="30">
        <f>'De la BASE'!B758</f>
        <v>3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0.041876271516</v>
      </c>
      <c r="F762" s="9">
        <f>IF('De la BASE'!F758&gt;0,'De la BASE'!F758,'De la BASE'!F758+0.001)</f>
        <v>1.772904561264</v>
      </c>
      <c r="G762" s="15">
        <v>37895</v>
      </c>
    </row>
    <row r="763" spans="1:7" ht="12.75">
      <c r="A763" s="30" t="str">
        <f>'De la BASE'!A759</f>
        <v>433</v>
      </c>
      <c r="B763" s="30">
        <f>'De la BASE'!B759</f>
        <v>3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0.025299514407</v>
      </c>
      <c r="F763" s="9">
        <f>IF('De la BASE'!F759&gt;0,'De la BASE'!F759,'De la BASE'!F759+0.001)</f>
        <v>0.9345331956159999</v>
      </c>
      <c r="G763" s="15">
        <v>37926</v>
      </c>
    </row>
    <row r="764" spans="1:7" ht="12.75">
      <c r="A764" s="30" t="str">
        <f>'De la BASE'!A760</f>
        <v>433</v>
      </c>
      <c r="B764" s="30">
        <f>'De la BASE'!B760</f>
        <v>3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0.017445966124</v>
      </c>
      <c r="F764" s="9">
        <f>IF('De la BASE'!F760&gt;0,'De la BASE'!F760,'De la BASE'!F760+0.001)</f>
        <v>0.8858340812519999</v>
      </c>
      <c r="G764" s="15">
        <v>37956</v>
      </c>
    </row>
    <row r="765" spans="1:7" ht="12.75">
      <c r="A765" s="30" t="str">
        <f>'De la BASE'!A761</f>
        <v>433</v>
      </c>
      <c r="B765" s="30">
        <f>'De la BASE'!B761</f>
        <v>3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0.107939713453</v>
      </c>
      <c r="F765" s="9">
        <f>IF('De la BASE'!F761&gt;0,'De la BASE'!F761,'De la BASE'!F761+0.001)</f>
        <v>4.701058416177</v>
      </c>
      <c r="G765" s="15">
        <v>37987</v>
      </c>
    </row>
    <row r="766" spans="1:7" ht="12.75">
      <c r="A766" s="30" t="str">
        <f>'De la BASE'!A762</f>
        <v>433</v>
      </c>
      <c r="B766" s="30">
        <f>'De la BASE'!B762</f>
        <v>3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0.11179188592</v>
      </c>
      <c r="F766" s="9">
        <f>IF('De la BASE'!F762&gt;0,'De la BASE'!F762,'De la BASE'!F762+0.001)</f>
        <v>4.172803249245</v>
      </c>
      <c r="G766" s="15">
        <v>38018</v>
      </c>
    </row>
    <row r="767" spans="1:7" ht="12.75">
      <c r="A767" s="30" t="str">
        <f>'De la BASE'!A763</f>
        <v>433</v>
      </c>
      <c r="B767" s="30">
        <f>'De la BASE'!B763</f>
        <v>3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0.16305066078</v>
      </c>
      <c r="F767" s="9">
        <f>IF('De la BASE'!F763&gt;0,'De la BASE'!F763,'De la BASE'!F763+0.001)</f>
        <v>6.268054666679999</v>
      </c>
      <c r="G767" s="15">
        <v>38047</v>
      </c>
    </row>
    <row r="768" spans="1:7" ht="12.75">
      <c r="A768" s="30" t="str">
        <f>'De la BASE'!A764</f>
        <v>433</v>
      </c>
      <c r="B768" s="30">
        <f>'De la BASE'!B764</f>
        <v>3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0.180083872688</v>
      </c>
      <c r="F768" s="9">
        <f>IF('De la BASE'!F764&gt;0,'De la BASE'!F764,'De la BASE'!F764+0.001)</f>
        <v>5.486836437776</v>
      </c>
      <c r="G768" s="15">
        <v>38078</v>
      </c>
    </row>
    <row r="769" spans="1:7" ht="12.75">
      <c r="A769" s="30" t="str">
        <f>'De la BASE'!A765</f>
        <v>433</v>
      </c>
      <c r="B769" s="30">
        <f>'De la BASE'!B765</f>
        <v>3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0.141695450349</v>
      </c>
      <c r="F769" s="9">
        <f>IF('De la BASE'!F765&gt;0,'De la BASE'!F765,'De la BASE'!F765+0.001)</f>
        <v>5.292792172098</v>
      </c>
      <c r="G769" s="15">
        <v>38108</v>
      </c>
    </row>
    <row r="770" spans="1:7" ht="12.75">
      <c r="A770" s="30" t="str">
        <f>'De la BASE'!A766</f>
        <v>433</v>
      </c>
      <c r="B770" s="30">
        <f>'De la BASE'!B766</f>
        <v>3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0.068379456288</v>
      </c>
      <c r="F770" s="9">
        <f>IF('De la BASE'!F766&gt;0,'De la BASE'!F766,'De la BASE'!F766+0.001)</f>
        <v>3.498748737572</v>
      </c>
      <c r="G770" s="15">
        <v>38139</v>
      </c>
    </row>
    <row r="771" spans="1:7" ht="12.75">
      <c r="A771" s="30" t="str">
        <f>'De la BASE'!A767</f>
        <v>433</v>
      </c>
      <c r="B771" s="30">
        <f>'De la BASE'!B767</f>
        <v>3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0.02734361544</v>
      </c>
      <c r="F771" s="9">
        <f>IF('De la BASE'!F767&gt;0,'De la BASE'!F767,'De la BASE'!F767+0.001)</f>
        <v>2.71977862375</v>
      </c>
      <c r="G771" s="15">
        <v>38169</v>
      </c>
    </row>
    <row r="772" spans="1:7" ht="12.75">
      <c r="A772" s="30" t="str">
        <f>'De la BASE'!A768</f>
        <v>433</v>
      </c>
      <c r="B772" s="30">
        <f>'De la BASE'!B768</f>
        <v>3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0.01344954616</v>
      </c>
      <c r="F772" s="9">
        <f>IF('De la BASE'!F768&gt;0,'De la BASE'!F768,'De la BASE'!F768+0.001)</f>
        <v>1.975348331652</v>
      </c>
      <c r="G772" s="15">
        <v>38200</v>
      </c>
    </row>
    <row r="773" spans="1:7" ht="12.75">
      <c r="A773" s="30" t="str">
        <f>'De la BASE'!A769</f>
        <v>433</v>
      </c>
      <c r="B773" s="30">
        <f>'De la BASE'!B769</f>
        <v>3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0.006894753802</v>
      </c>
      <c r="F773" s="9">
        <f>IF('De la BASE'!F769&gt;0,'De la BASE'!F769,'De la BASE'!F769+0.001)</f>
        <v>1.33719937272</v>
      </c>
      <c r="G773" s="15">
        <v>38231</v>
      </c>
    </row>
    <row r="774" spans="1:7" ht="12.75">
      <c r="A774" s="30" t="str">
        <f>'De la BASE'!A770</f>
        <v>433</v>
      </c>
      <c r="B774" s="30">
        <f>'De la BASE'!B770</f>
        <v>3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0.038757186831</v>
      </c>
      <c r="F774" s="9">
        <f>IF('De la BASE'!F770&gt;0,'De la BASE'!F770,'De la BASE'!F770+0.001)</f>
        <v>4.387313467289999</v>
      </c>
      <c r="G774" s="15">
        <v>38261</v>
      </c>
    </row>
    <row r="775" spans="1:7" ht="12.75">
      <c r="A775" s="30" t="str">
        <f>'De la BASE'!A771</f>
        <v>433</v>
      </c>
      <c r="B775" s="30">
        <f>'De la BASE'!B771</f>
        <v>3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0.018411766455</v>
      </c>
      <c r="F775" s="9">
        <f>IF('De la BASE'!F771&gt;0,'De la BASE'!F771,'De la BASE'!F771+0.001)</f>
        <v>1.7225228786790001</v>
      </c>
      <c r="G775" s="15">
        <v>38292</v>
      </c>
    </row>
    <row r="776" spans="1:7" ht="12.75">
      <c r="A776" s="30" t="str">
        <f>'De la BASE'!A772</f>
        <v>433</v>
      </c>
      <c r="B776" s="30">
        <f>'De la BASE'!B772</f>
        <v>3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0.01622238559</v>
      </c>
      <c r="F776" s="9">
        <f>IF('De la BASE'!F772&gt;0,'De la BASE'!F772,'De la BASE'!F772+0.001)</f>
        <v>1.83132681896</v>
      </c>
      <c r="G776" s="15">
        <v>38322</v>
      </c>
    </row>
    <row r="777" spans="1:7" ht="12.75">
      <c r="A777" s="30" t="str">
        <f>'De la BASE'!A773</f>
        <v>433</v>
      </c>
      <c r="B777" s="30">
        <f>'De la BASE'!B773</f>
        <v>3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0.00938449642</v>
      </c>
      <c r="F777" s="9">
        <f>IF('De la BASE'!F773&gt;0,'De la BASE'!F773,'De la BASE'!F773+0.001)</f>
        <v>1.1737838076120002</v>
      </c>
      <c r="G777" s="15">
        <v>38353</v>
      </c>
    </row>
    <row r="778" spans="1:7" ht="12.75">
      <c r="A778" s="30" t="str">
        <f>'De la BASE'!A774</f>
        <v>433</v>
      </c>
      <c r="B778" s="30">
        <f>'De la BASE'!B774</f>
        <v>3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0.006949876516</v>
      </c>
      <c r="F778" s="9">
        <f>IF('De la BASE'!F774&gt;0,'De la BASE'!F774,'De la BASE'!F774+0.001)</f>
        <v>0.7760696045059999</v>
      </c>
      <c r="G778" s="15">
        <v>38384</v>
      </c>
    </row>
    <row r="779" spans="1:7" ht="12.75">
      <c r="A779" s="30" t="str">
        <f>'De la BASE'!A775</f>
        <v>433</v>
      </c>
      <c r="B779" s="30">
        <f>'De la BASE'!B775</f>
        <v>3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0.01360282392</v>
      </c>
      <c r="F779" s="9">
        <f>IF('De la BASE'!F775&gt;0,'De la BASE'!F775,'De la BASE'!F775+0.001)</f>
        <v>1.2064657288199998</v>
      </c>
      <c r="G779" s="15">
        <v>38412</v>
      </c>
    </row>
    <row r="780" spans="1:7" ht="12.75">
      <c r="A780" s="30" t="str">
        <f>'De la BASE'!A776</f>
        <v>433</v>
      </c>
      <c r="B780" s="30">
        <f>'De la BASE'!B776</f>
        <v>3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0.0193025196</v>
      </c>
      <c r="F780" s="9">
        <f>IF('De la BASE'!F776&gt;0,'De la BASE'!F776,'De la BASE'!F776+0.001)</f>
        <v>1.25707677732</v>
      </c>
      <c r="G780" s="15">
        <v>38443</v>
      </c>
    </row>
    <row r="781" spans="1:7" ht="12.75">
      <c r="A781" s="30" t="str">
        <f>'De la BASE'!A777</f>
        <v>433</v>
      </c>
      <c r="B781" s="30">
        <f>'De la BASE'!B777</f>
        <v>3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0.014334952359</v>
      </c>
      <c r="F781" s="9">
        <f>IF('De la BASE'!F777&gt;0,'De la BASE'!F777,'De la BASE'!F777+0.001)</f>
        <v>0.809503268119</v>
      </c>
      <c r="G781" s="15">
        <v>38473</v>
      </c>
    </row>
    <row r="782" spans="1:7" ht="12.75">
      <c r="A782" s="30" t="str">
        <f>'De la BASE'!A778</f>
        <v>433</v>
      </c>
      <c r="B782" s="30">
        <f>'De la BASE'!B778</f>
        <v>3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0.010512457241</v>
      </c>
      <c r="F782" s="9">
        <f>IF('De la BASE'!F778&gt;0,'De la BASE'!F778,'De la BASE'!F778+0.001)</f>
        <v>0.605517554904</v>
      </c>
      <c r="G782" s="15">
        <v>38504</v>
      </c>
    </row>
    <row r="783" spans="1:7" ht="12.75">
      <c r="A783" s="30" t="str">
        <f>'De la BASE'!A779</f>
        <v>433</v>
      </c>
      <c r="B783" s="30">
        <f>'De la BASE'!B779</f>
        <v>3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0.008255848052</v>
      </c>
      <c r="F783" s="9">
        <f>IF('De la BASE'!F779&gt;0,'De la BASE'!F779,'De la BASE'!F779+0.001)</f>
        <v>0.41537239703600004</v>
      </c>
      <c r="G783" s="15">
        <v>38534</v>
      </c>
    </row>
    <row r="784" spans="1:7" ht="12.75">
      <c r="A784" s="30" t="str">
        <f>'De la BASE'!A780</f>
        <v>433</v>
      </c>
      <c r="B784" s="30">
        <f>'De la BASE'!B780</f>
        <v>3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0.005779296817</v>
      </c>
      <c r="F784" s="9">
        <f>IF('De la BASE'!F780&gt;0,'De la BASE'!F780,'De la BASE'!F780+0.001)</f>
        <v>0.30217463931200006</v>
      </c>
      <c r="G784" s="15">
        <v>38565</v>
      </c>
    </row>
    <row r="785" spans="1:7" ht="12.75">
      <c r="A785" s="30" t="str">
        <f>'De la BASE'!A781</f>
        <v>433</v>
      </c>
      <c r="B785" s="30">
        <f>'De la BASE'!B781</f>
        <v>3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0.003536144352</v>
      </c>
      <c r="F785" s="9">
        <f>IF('De la BASE'!F781&gt;0,'De la BASE'!F781,'De la BASE'!F781+0.001)</f>
        <v>0.20509638533</v>
      </c>
      <c r="G785" s="15">
        <v>38596</v>
      </c>
    </row>
    <row r="786" spans="1:7" ht="12.75">
      <c r="A786" s="30" t="str">
        <f>'De la BASE'!A782</f>
        <v>433</v>
      </c>
      <c r="B786" s="30">
        <f>'De la BASE'!B782</f>
        <v>3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0.08764720776</v>
      </c>
      <c r="F786" s="9">
        <f>IF('De la BASE'!F782&gt;0,'De la BASE'!F782,'De la BASE'!F782+0.001)</f>
        <v>2.0584572099839997</v>
      </c>
      <c r="G786" s="15">
        <v>38626</v>
      </c>
    </row>
    <row r="787" spans="1:7" ht="12.75">
      <c r="A787" s="30" t="str">
        <f>'De la BASE'!A783</f>
        <v>433</v>
      </c>
      <c r="B787" s="30">
        <f>'De la BASE'!B783</f>
        <v>3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0.058594993616</v>
      </c>
      <c r="F787" s="9">
        <f>IF('De la BASE'!F783&gt;0,'De la BASE'!F783,'De la BASE'!F783+0.001)</f>
        <v>1.445679856006</v>
      </c>
      <c r="G787" s="15">
        <v>38657</v>
      </c>
    </row>
    <row r="788" spans="1:7" ht="12.75">
      <c r="A788" s="30" t="str">
        <f>'De la BASE'!A784</f>
        <v>433</v>
      </c>
      <c r="B788" s="30">
        <f>'De la BASE'!B784</f>
        <v>3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0.077076999758</v>
      </c>
      <c r="F788" s="9">
        <f>IF('De la BASE'!F784&gt;0,'De la BASE'!F784,'De la BASE'!F784+0.001)</f>
        <v>1.594332388406</v>
      </c>
      <c r="G788" s="15">
        <v>38687</v>
      </c>
    </row>
    <row r="789" spans="1:7" ht="12.75">
      <c r="A789" s="30" t="str">
        <f>'De la BASE'!A785</f>
        <v>433</v>
      </c>
      <c r="B789" s="30">
        <f>'De la BASE'!B785</f>
        <v>3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0.028527039735</v>
      </c>
      <c r="F789" s="9">
        <f>IF('De la BASE'!F785&gt;0,'De la BASE'!F785,'De la BASE'!F785+0.001)</f>
        <v>0.8201523239070001</v>
      </c>
      <c r="G789" s="15">
        <v>38718</v>
      </c>
    </row>
    <row r="790" spans="1:7" ht="12.75">
      <c r="A790" s="30" t="str">
        <f>'De la BASE'!A786</f>
        <v>433</v>
      </c>
      <c r="B790" s="30">
        <f>'De la BASE'!B786</f>
        <v>3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0.051450334299</v>
      </c>
      <c r="F790" s="9">
        <f>IF('De la BASE'!F786&gt;0,'De la BASE'!F786,'De la BASE'!F786+0.001)</f>
        <v>1.209725963775</v>
      </c>
      <c r="G790" s="15">
        <v>38749</v>
      </c>
    </row>
    <row r="791" spans="1:7" ht="12.75">
      <c r="A791" s="30" t="str">
        <f>'De la BASE'!A787</f>
        <v>433</v>
      </c>
      <c r="B791" s="30">
        <f>'De la BASE'!B787</f>
        <v>3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0.749138133068</v>
      </c>
      <c r="F791" s="9">
        <f>IF('De la BASE'!F787&gt;0,'De la BASE'!F787,'De la BASE'!F787+0.001)</f>
        <v>3.067410328849</v>
      </c>
      <c r="G791" s="15">
        <v>38777</v>
      </c>
    </row>
    <row r="792" spans="1:7" ht="12.75">
      <c r="A792" s="30" t="str">
        <f>'De la BASE'!A788</f>
        <v>433</v>
      </c>
      <c r="B792" s="30">
        <f>'De la BASE'!B788</f>
        <v>3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0.081882696629</v>
      </c>
      <c r="F792" s="9">
        <f>IF('De la BASE'!F788&gt;0,'De la BASE'!F788,'De la BASE'!F788+0.001)</f>
        <v>1.909764126769</v>
      </c>
      <c r="G792" s="15">
        <v>38808</v>
      </c>
    </row>
    <row r="793" spans="1:7" ht="12.75">
      <c r="A793" s="30" t="str">
        <f>'De la BASE'!A789</f>
        <v>433</v>
      </c>
      <c r="B793" s="30">
        <f>'De la BASE'!B789</f>
        <v>3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0.041297090656</v>
      </c>
      <c r="F793" s="9">
        <f>IF('De la BASE'!F789&gt;0,'De la BASE'!F789,'De la BASE'!F789+0.001)</f>
        <v>1.564643606836</v>
      </c>
      <c r="G793" s="15">
        <v>38838</v>
      </c>
    </row>
    <row r="794" spans="1:7" ht="12.75">
      <c r="A794" s="30" t="str">
        <f>'De la BASE'!A790</f>
        <v>433</v>
      </c>
      <c r="B794" s="30">
        <f>'De la BASE'!B790</f>
        <v>3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0.047414127348</v>
      </c>
      <c r="F794" s="9">
        <f>IF('De la BASE'!F790&gt;0,'De la BASE'!F790,'De la BASE'!F790+0.001)</f>
        <v>2.0288656505460003</v>
      </c>
      <c r="G794" s="15">
        <v>38869</v>
      </c>
    </row>
    <row r="795" spans="1:7" ht="12.75">
      <c r="A795" s="30" t="str">
        <f>'De la BASE'!A791</f>
        <v>433</v>
      </c>
      <c r="B795" s="30">
        <f>'De la BASE'!B791</f>
        <v>3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0.022937743972</v>
      </c>
      <c r="F795" s="9">
        <f>IF('De la BASE'!F791&gt;0,'De la BASE'!F791,'De la BASE'!F791+0.001)</f>
        <v>1.033080761856</v>
      </c>
      <c r="G795" s="15">
        <v>38899</v>
      </c>
    </row>
    <row r="796" spans="1:7" ht="12.75">
      <c r="A796" s="30" t="str">
        <f>'De la BASE'!A792</f>
        <v>433</v>
      </c>
      <c r="B796" s="30">
        <f>'De la BASE'!B792</f>
        <v>3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0.011527272612</v>
      </c>
      <c r="F796" s="9">
        <f>IF('De la BASE'!F792&gt;0,'De la BASE'!F792,'De la BASE'!F792+0.001)</f>
        <v>0.777267531216</v>
      </c>
      <c r="G796" s="15">
        <v>38930</v>
      </c>
    </row>
    <row r="797" spans="1:7" ht="12.75">
      <c r="A797" s="30" t="str">
        <f>'De la BASE'!A793</f>
        <v>433</v>
      </c>
      <c r="B797" s="30">
        <f>'De la BASE'!B793</f>
        <v>3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0.006945991696</v>
      </c>
      <c r="F797" s="9">
        <f>IF('De la BASE'!F793&gt;0,'De la BASE'!F793,'De la BASE'!F793+0.001)</f>
        <v>0.548038679384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433 - Río Escalote desde Berlanga de Duero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0.078977886918</v>
      </c>
      <c r="C4" s="1">
        <f aca="true" t="shared" si="0" ref="C4:M4">MIN(C18:C83)</f>
        <v>0.307470347652</v>
      </c>
      <c r="D4" s="1">
        <f t="shared" si="0"/>
        <v>0.426292883048</v>
      </c>
      <c r="E4" s="1">
        <f t="shared" si="0"/>
        <v>0.29658097066499994</v>
      </c>
      <c r="F4" s="1">
        <f t="shared" si="0"/>
        <v>0.25870139073</v>
      </c>
      <c r="G4" s="1">
        <f t="shared" si="0"/>
        <v>0.28522033657499996</v>
      </c>
      <c r="H4" s="1">
        <f t="shared" si="0"/>
        <v>0.388752153468</v>
      </c>
      <c r="I4" s="1">
        <f t="shared" si="0"/>
        <v>0.36652425088400004</v>
      </c>
      <c r="J4" s="1">
        <f t="shared" si="0"/>
        <v>0.242505864925</v>
      </c>
      <c r="K4" s="1">
        <f t="shared" si="0"/>
        <v>0.184906951698</v>
      </c>
      <c r="L4" s="1">
        <f t="shared" si="0"/>
        <v>0.12390779903999999</v>
      </c>
      <c r="M4" s="1">
        <f t="shared" si="0"/>
        <v>0.09923017354</v>
      </c>
      <c r="N4" s="1">
        <f>MIN(N18:N83)</f>
        <v>6.015033436228999</v>
      </c>
    </row>
    <row r="5" spans="1:14" ht="12.75">
      <c r="A5" s="13" t="s">
        <v>94</v>
      </c>
      <c r="B5" s="1">
        <f>MAX(B18:B83)</f>
        <v>22.330452348383997</v>
      </c>
      <c r="C5" s="1">
        <f aca="true" t="shared" si="1" ref="C5:M5">MAX(C18:C83)</f>
        <v>33.475320757359</v>
      </c>
      <c r="D5" s="1">
        <f t="shared" si="1"/>
        <v>23.954734028823</v>
      </c>
      <c r="E5" s="1">
        <f t="shared" si="1"/>
        <v>30.031236222828</v>
      </c>
      <c r="F5" s="1">
        <f t="shared" si="1"/>
        <v>59.928194074905</v>
      </c>
      <c r="G5" s="1">
        <f t="shared" si="1"/>
        <v>59.80760634326501</v>
      </c>
      <c r="H5" s="1">
        <f t="shared" si="1"/>
        <v>49.881837015942</v>
      </c>
      <c r="I5" s="1">
        <f t="shared" si="1"/>
        <v>60.68594509972</v>
      </c>
      <c r="J5" s="1">
        <f t="shared" si="1"/>
        <v>34.94882386292</v>
      </c>
      <c r="K5" s="1">
        <f t="shared" si="1"/>
        <v>28.878591507192</v>
      </c>
      <c r="L5" s="1">
        <f t="shared" si="1"/>
        <v>20.549723594799996</v>
      </c>
      <c r="M5" s="1">
        <f t="shared" si="1"/>
        <v>17.256170230068</v>
      </c>
      <c r="N5" s="1">
        <f>MAX(N18:N83)</f>
        <v>367.889719999964</v>
      </c>
    </row>
    <row r="6" spans="1:14" ht="12.75">
      <c r="A6" s="13" t="s">
        <v>16</v>
      </c>
      <c r="B6" s="1">
        <f>AVERAGE(B18:B83)</f>
        <v>3.4661787319008335</v>
      </c>
      <c r="C6" s="1">
        <f aca="true" t="shared" si="2" ref="C6:M6">AVERAGE(C18:C83)</f>
        <v>5.204289388973015</v>
      </c>
      <c r="D6" s="1">
        <f t="shared" si="2"/>
        <v>4.638375032955228</v>
      </c>
      <c r="E6" s="1">
        <f t="shared" si="2"/>
        <v>4.907551786701395</v>
      </c>
      <c r="F6" s="1">
        <f t="shared" si="2"/>
        <v>5.767007271617663</v>
      </c>
      <c r="G6" s="1">
        <f t="shared" si="2"/>
        <v>7.033301992372515</v>
      </c>
      <c r="H6" s="1">
        <f t="shared" si="2"/>
        <v>7.030359196164678</v>
      </c>
      <c r="I6" s="1">
        <f t="shared" si="2"/>
        <v>6.392478349433666</v>
      </c>
      <c r="J6" s="1">
        <f t="shared" si="2"/>
        <v>4.517383643494665</v>
      </c>
      <c r="K6" s="1">
        <f t="shared" si="2"/>
        <v>3.370492819668304</v>
      </c>
      <c r="L6" s="1">
        <f t="shared" si="2"/>
        <v>2.3787280765867114</v>
      </c>
      <c r="M6" s="1">
        <f t="shared" si="2"/>
        <v>2.2493373548892572</v>
      </c>
      <c r="N6" s="1">
        <f>SUM(B6:M6)</f>
        <v>56.95548364475794</v>
      </c>
    </row>
    <row r="7" spans="1:14" ht="12.75">
      <c r="A7" s="13" t="s">
        <v>17</v>
      </c>
      <c r="B7" s="1">
        <f>PERCENTILE(B18:B83,0.1)</f>
        <v>0.767835444618</v>
      </c>
      <c r="C7" s="1">
        <f aca="true" t="shared" si="3" ref="C7:M7">PERCENTILE(C18:C83,0.1)</f>
        <v>0.8170058369875001</v>
      </c>
      <c r="D7" s="1">
        <f t="shared" si="3"/>
        <v>1.121841039258</v>
      </c>
      <c r="E7" s="1">
        <f t="shared" si="3"/>
        <v>0.7394879271535</v>
      </c>
      <c r="F7" s="1">
        <f t="shared" si="3"/>
        <v>0.763195633518</v>
      </c>
      <c r="G7" s="1">
        <f t="shared" si="3"/>
        <v>1.0845214471640001</v>
      </c>
      <c r="H7" s="1">
        <f t="shared" si="3"/>
        <v>1.112007497535</v>
      </c>
      <c r="I7" s="1">
        <f t="shared" si="3"/>
        <v>0.9823100861359999</v>
      </c>
      <c r="J7" s="1">
        <f t="shared" si="3"/>
        <v>0.666062214067</v>
      </c>
      <c r="K7" s="1">
        <f t="shared" si="3"/>
        <v>0.5089859037825</v>
      </c>
      <c r="L7" s="1">
        <f t="shared" si="3"/>
        <v>0.36070949890399995</v>
      </c>
      <c r="M7" s="1">
        <f t="shared" si="3"/>
        <v>0.4381228138345</v>
      </c>
      <c r="N7" s="1">
        <f>PERCENTILE(N18:N83,0.1)</f>
        <v>15.651727579192</v>
      </c>
    </row>
    <row r="8" spans="1:14" ht="12.75">
      <c r="A8" s="13" t="s">
        <v>18</v>
      </c>
      <c r="B8" s="1">
        <f>PERCENTILE(B18:B83,0.25)</f>
        <v>1.32975174203475</v>
      </c>
      <c r="C8" s="1">
        <f aca="true" t="shared" si="4" ref="C8:M8">PERCENTILE(C18:C83,0.25)</f>
        <v>1.66945213022025</v>
      </c>
      <c r="D8" s="1">
        <f t="shared" si="4"/>
        <v>1.8329294954995001</v>
      </c>
      <c r="E8" s="1">
        <f t="shared" si="4"/>
        <v>1.3206072475069999</v>
      </c>
      <c r="F8" s="1">
        <f t="shared" si="4"/>
        <v>1.7066302584</v>
      </c>
      <c r="G8" s="1">
        <f t="shared" si="4"/>
        <v>2.1383444242955</v>
      </c>
      <c r="H8" s="1">
        <f t="shared" si="4"/>
        <v>2.50532475691575</v>
      </c>
      <c r="I8" s="1">
        <f t="shared" si="4"/>
        <v>2.5437414283204998</v>
      </c>
      <c r="J8" s="1">
        <f t="shared" si="4"/>
        <v>2.0143249782615005</v>
      </c>
      <c r="K8" s="1">
        <f t="shared" si="4"/>
        <v>1.42393854147175</v>
      </c>
      <c r="L8" s="1">
        <f t="shared" si="4"/>
        <v>0.98536473483675</v>
      </c>
      <c r="M8" s="1">
        <f t="shared" si="4"/>
        <v>0.818034736038</v>
      </c>
      <c r="N8" s="1">
        <f>PERCENTILE(N18:N83,0.25)</f>
        <v>24.646071808945244</v>
      </c>
    </row>
    <row r="9" spans="1:14" ht="12.75">
      <c r="A9" s="13" t="s">
        <v>19</v>
      </c>
      <c r="B9" s="1">
        <f>PERCENTILE(B18:B83,0.5)</f>
        <v>2.1958394144195</v>
      </c>
      <c r="C9" s="1">
        <f aca="true" t="shared" si="5" ref="C9:N9">PERCENTILE(C18:C83,0.5)</f>
        <v>3.36741648873</v>
      </c>
      <c r="D9" s="1">
        <f t="shared" si="5"/>
        <v>3.16017929157</v>
      </c>
      <c r="E9" s="1">
        <f t="shared" si="5"/>
        <v>2.893127029584</v>
      </c>
      <c r="F9" s="1">
        <f t="shared" si="5"/>
        <v>3.8150495669035</v>
      </c>
      <c r="G9" s="1">
        <f t="shared" si="5"/>
        <v>4.914362862249</v>
      </c>
      <c r="H9" s="1">
        <f t="shared" si="5"/>
        <v>4.973363803169001</v>
      </c>
      <c r="I9" s="1">
        <f t="shared" si="5"/>
        <v>4.568094256125001</v>
      </c>
      <c r="J9" s="1">
        <f t="shared" si="5"/>
        <v>3.2407130368359995</v>
      </c>
      <c r="K9" s="1">
        <f t="shared" si="5"/>
        <v>2.515669097704</v>
      </c>
      <c r="L9" s="1">
        <f t="shared" si="5"/>
        <v>1.722785650064</v>
      </c>
      <c r="M9" s="1">
        <f t="shared" si="5"/>
        <v>1.647507002341</v>
      </c>
      <c r="N9" s="1">
        <f t="shared" si="5"/>
        <v>39.071844237582496</v>
      </c>
    </row>
    <row r="10" spans="1:14" ht="12.75">
      <c r="A10" s="13" t="s">
        <v>20</v>
      </c>
      <c r="B10" s="1">
        <f>PERCENTILE(B18:B83,0.75)</f>
        <v>4.1306997140355</v>
      </c>
      <c r="C10" s="1">
        <f aca="true" t="shared" si="6" ref="C10:M10">PERCENTILE(C18:C83,0.75)</f>
        <v>6.407585010497499</v>
      </c>
      <c r="D10" s="1">
        <f t="shared" si="6"/>
        <v>6.10237801783925</v>
      </c>
      <c r="E10" s="1">
        <f t="shared" si="6"/>
        <v>6.21046270412275</v>
      </c>
      <c r="F10" s="1">
        <f t="shared" si="6"/>
        <v>6.56995558462275</v>
      </c>
      <c r="G10" s="1">
        <f t="shared" si="6"/>
        <v>8.633002855471</v>
      </c>
      <c r="H10" s="1">
        <f t="shared" si="6"/>
        <v>7.5455490897445</v>
      </c>
      <c r="I10" s="1">
        <f t="shared" si="6"/>
        <v>6.96168084307</v>
      </c>
      <c r="J10" s="1">
        <f t="shared" si="6"/>
        <v>5.27825504824275</v>
      </c>
      <c r="K10" s="1">
        <f t="shared" si="6"/>
        <v>3.733633639956</v>
      </c>
      <c r="L10" s="1">
        <f t="shared" si="6"/>
        <v>2.6009897513642497</v>
      </c>
      <c r="M10" s="1">
        <f t="shared" si="6"/>
        <v>2.3340147580935</v>
      </c>
      <c r="N10" s="1">
        <f>PERCENTILE(N18:N83,0.75)</f>
        <v>68.03511408156825</v>
      </c>
    </row>
    <row r="11" spans="1:14" ht="12.75">
      <c r="A11" s="13" t="s">
        <v>21</v>
      </c>
      <c r="B11" s="1">
        <f>PERCENTILE(B18:B83,0.9)</f>
        <v>7.7765003793875</v>
      </c>
      <c r="C11" s="1">
        <f aca="true" t="shared" si="7" ref="C11:M11">PERCENTILE(C18:C83,0.9)</f>
        <v>10.466314458384</v>
      </c>
      <c r="D11" s="1">
        <f t="shared" si="7"/>
        <v>9.635569221527</v>
      </c>
      <c r="E11" s="1">
        <f t="shared" si="7"/>
        <v>10.983213396741</v>
      </c>
      <c r="F11" s="1">
        <f t="shared" si="7"/>
        <v>11.051654412910999</v>
      </c>
      <c r="G11" s="1">
        <f t="shared" si="7"/>
        <v>13.440449787880002</v>
      </c>
      <c r="H11" s="1">
        <f t="shared" si="7"/>
        <v>16.323072605239503</v>
      </c>
      <c r="I11" s="1">
        <f t="shared" si="7"/>
        <v>11.683769522319</v>
      </c>
      <c r="J11" s="1">
        <f t="shared" si="7"/>
        <v>8.742412066125999</v>
      </c>
      <c r="K11" s="1">
        <f t="shared" si="7"/>
        <v>6.3226421184340005</v>
      </c>
      <c r="L11" s="1">
        <f t="shared" si="7"/>
        <v>4.706568934814</v>
      </c>
      <c r="M11" s="1">
        <f t="shared" si="7"/>
        <v>4.1562820074345</v>
      </c>
      <c r="N11" s="1">
        <f>PERCENTILE(N18:N83,0.9)</f>
        <v>111.4964415506975</v>
      </c>
    </row>
    <row r="12" spans="1:14" ht="12.75">
      <c r="A12" s="13" t="s">
        <v>25</v>
      </c>
      <c r="B12" s="1">
        <f>STDEV(B18:B83)</f>
        <v>3.798645961618787</v>
      </c>
      <c r="C12" s="1">
        <f aca="true" t="shared" si="8" ref="C12:M12">STDEV(C18:C83)</f>
        <v>5.883842392160494</v>
      </c>
      <c r="D12" s="1">
        <f t="shared" si="8"/>
        <v>4.578606104685021</v>
      </c>
      <c r="E12" s="1">
        <f t="shared" si="8"/>
        <v>5.668174152778845</v>
      </c>
      <c r="F12" s="1">
        <f t="shared" si="8"/>
        <v>8.271763969735836</v>
      </c>
      <c r="G12" s="1">
        <f t="shared" si="8"/>
        <v>8.913616241978636</v>
      </c>
      <c r="H12" s="1">
        <f t="shared" si="8"/>
        <v>7.961844020392876</v>
      </c>
      <c r="I12" s="1">
        <f t="shared" si="8"/>
        <v>8.345928526843018</v>
      </c>
      <c r="J12" s="1">
        <f t="shared" si="8"/>
        <v>5.057735883047096</v>
      </c>
      <c r="K12" s="1">
        <f t="shared" si="8"/>
        <v>4.008658007753839</v>
      </c>
      <c r="L12" s="1">
        <f t="shared" si="8"/>
        <v>2.8510731628282966</v>
      </c>
      <c r="M12" s="1">
        <f t="shared" si="8"/>
        <v>2.723263629953351</v>
      </c>
      <c r="N12" s="1">
        <f>STDEV(N18:N83)</f>
        <v>55.48369124533954</v>
      </c>
    </row>
    <row r="13" spans="1:14" ht="12.75">
      <c r="A13" s="13" t="s">
        <v>127</v>
      </c>
      <c r="B13" s="1">
        <f aca="true" t="shared" si="9" ref="B13:L13">ROUND(B12/B6,2)</f>
        <v>1.1</v>
      </c>
      <c r="C13" s="1">
        <f t="shared" si="9"/>
        <v>1.13</v>
      </c>
      <c r="D13" s="1">
        <f t="shared" si="9"/>
        <v>0.99</v>
      </c>
      <c r="E13" s="1">
        <f t="shared" si="9"/>
        <v>1.15</v>
      </c>
      <c r="F13" s="1">
        <f t="shared" si="9"/>
        <v>1.43</v>
      </c>
      <c r="G13" s="1">
        <f t="shared" si="9"/>
        <v>1.27</v>
      </c>
      <c r="H13" s="1">
        <f t="shared" si="9"/>
        <v>1.13</v>
      </c>
      <c r="I13" s="1">
        <f t="shared" si="9"/>
        <v>1.31</v>
      </c>
      <c r="J13" s="1">
        <f t="shared" si="9"/>
        <v>1.12</v>
      </c>
      <c r="K13" s="1">
        <f t="shared" si="9"/>
        <v>1.19</v>
      </c>
      <c r="L13" s="1">
        <f t="shared" si="9"/>
        <v>1.2</v>
      </c>
      <c r="M13" s="1">
        <f>ROUND(M12/M6,2)</f>
        <v>1.21</v>
      </c>
      <c r="N13" s="1">
        <f>ROUND(N12/N6,2)</f>
        <v>0.97</v>
      </c>
    </row>
    <row r="14" spans="1:14" ht="12.75">
      <c r="A14" s="13" t="s">
        <v>126</v>
      </c>
      <c r="B14" s="53">
        <f aca="true" t="shared" si="10" ref="B14:N14">66*P84/(65*64*B12^3)</f>
        <v>2.7583067598233058</v>
      </c>
      <c r="C14" s="53">
        <f t="shared" si="10"/>
        <v>2.6812096919225996</v>
      </c>
      <c r="D14" s="53">
        <f t="shared" si="10"/>
        <v>2.2438003498417984</v>
      </c>
      <c r="E14" s="53">
        <f t="shared" si="10"/>
        <v>2.427306721908023</v>
      </c>
      <c r="F14" s="53">
        <f t="shared" si="10"/>
        <v>4.718419538569354</v>
      </c>
      <c r="G14" s="53">
        <f t="shared" si="10"/>
        <v>3.857152529940038</v>
      </c>
      <c r="H14" s="53">
        <f t="shared" si="10"/>
        <v>3.080682845338923</v>
      </c>
      <c r="I14" s="53">
        <f t="shared" si="10"/>
        <v>4.730706189547034</v>
      </c>
      <c r="J14" s="53">
        <f t="shared" si="10"/>
        <v>3.8777086238011247</v>
      </c>
      <c r="K14" s="53">
        <f t="shared" si="10"/>
        <v>4.351733021239669</v>
      </c>
      <c r="L14" s="53">
        <f t="shared" si="10"/>
        <v>4.386143057207863</v>
      </c>
      <c r="M14" s="53">
        <f t="shared" si="10"/>
        <v>3.4967440850596376</v>
      </c>
      <c r="N14" s="53">
        <f t="shared" si="10"/>
        <v>3.2221396711516603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0.6860854573236917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8.269790186875</v>
      </c>
      <c r="C18" s="1">
        <f>'DATOS MENSUALES'!F7</f>
        <v>8.953864749693</v>
      </c>
      <c r="D18" s="1">
        <f>'DATOS MENSUALES'!F8</f>
        <v>3.29311181932</v>
      </c>
      <c r="E18" s="1">
        <f>'DATOS MENSUALES'!F9</f>
        <v>15.436061515263999</v>
      </c>
      <c r="F18" s="1">
        <f>'DATOS MENSUALES'!F10</f>
        <v>59.928194074905</v>
      </c>
      <c r="G18" s="1">
        <f>'DATOS MENSUALES'!F11</f>
        <v>59.80760634326501</v>
      </c>
      <c r="H18" s="1">
        <f>'DATOS MENSUALES'!F12</f>
        <v>49.881837015942</v>
      </c>
      <c r="I18" s="1">
        <f>'DATOS MENSUALES'!F13</f>
        <v>60.68594509972</v>
      </c>
      <c r="J18" s="1">
        <f>'DATOS MENSUALES'!F14</f>
        <v>34.94882386292</v>
      </c>
      <c r="K18" s="1">
        <f>'DATOS MENSUALES'!F15</f>
        <v>28.878591507192</v>
      </c>
      <c r="L18" s="1">
        <f>'DATOS MENSUALES'!F16</f>
        <v>20.549723594799996</v>
      </c>
      <c r="M18" s="1">
        <f>'DATOS MENSUALES'!F17</f>
        <v>17.256170230068</v>
      </c>
      <c r="N18" s="1">
        <f>SUM(B18:M18)</f>
        <v>367.889719999964</v>
      </c>
      <c r="O18" s="1"/>
      <c r="P18" s="60">
        <f>(B18-B$6)^3</f>
        <v>110.84181162845837</v>
      </c>
      <c r="Q18" s="60">
        <f>(C18-C$6)^3</f>
        <v>52.71646255888115</v>
      </c>
      <c r="R18" s="60">
        <f aca="true" t="shared" si="11" ref="R18:AB18">(D18-D$6)^3</f>
        <v>-2.434567384708161</v>
      </c>
      <c r="S18" s="60">
        <f t="shared" si="11"/>
        <v>1167.0802192405358</v>
      </c>
      <c r="T18" s="60">
        <f t="shared" si="11"/>
        <v>158878.2752950416</v>
      </c>
      <c r="U18" s="60">
        <f t="shared" si="11"/>
        <v>146983.1504940055</v>
      </c>
      <c r="V18" s="60">
        <f t="shared" si="11"/>
        <v>78685.98978018238</v>
      </c>
      <c r="W18" s="60">
        <f t="shared" si="11"/>
        <v>160045.2242884944</v>
      </c>
      <c r="X18" s="60">
        <f t="shared" si="11"/>
        <v>28181.72156068127</v>
      </c>
      <c r="Y18" s="60">
        <f t="shared" si="11"/>
        <v>16597.17853275661</v>
      </c>
      <c r="Z18" s="60">
        <f t="shared" si="11"/>
        <v>5999.791574752615</v>
      </c>
      <c r="AA18" s="60">
        <f t="shared" si="11"/>
        <v>3379.6142920329116</v>
      </c>
      <c r="AB18" s="60">
        <f t="shared" si="11"/>
        <v>30061152.858342793</v>
      </c>
    </row>
    <row r="19" spans="1:28" ht="12.75">
      <c r="A19" s="12" t="s">
        <v>29</v>
      </c>
      <c r="B19" s="1">
        <f>'DATOS MENSUALES'!F18</f>
        <v>10.547550093461998</v>
      </c>
      <c r="C19" s="1">
        <f>'DATOS MENSUALES'!F19</f>
        <v>25.372584131840004</v>
      </c>
      <c r="D19" s="1">
        <f>'DATOS MENSUALES'!F20</f>
        <v>9.6529906208</v>
      </c>
      <c r="E19" s="1">
        <f>'DATOS MENSUALES'!F21</f>
        <v>10.45201455384</v>
      </c>
      <c r="F19" s="1">
        <f>'DATOS MENSUALES'!F22</f>
        <v>9.872135113461</v>
      </c>
      <c r="G19" s="1">
        <f>'DATOS MENSUALES'!F23</f>
        <v>30.206795827935</v>
      </c>
      <c r="H19" s="1">
        <f>'DATOS MENSUALES'!F24</f>
        <v>28.17634004372</v>
      </c>
      <c r="I19" s="1">
        <f>'DATOS MENSUALES'!F25</f>
        <v>16.866537711623</v>
      </c>
      <c r="J19" s="1">
        <f>'DATOS MENSUALES'!F26</f>
        <v>17.80888236633</v>
      </c>
      <c r="K19" s="1">
        <f>'DATOS MENSUALES'!F27</f>
        <v>11.626714047616</v>
      </c>
      <c r="L19" s="1">
        <f>'DATOS MENSUALES'!F28</f>
        <v>8.260557572622002</v>
      </c>
      <c r="M19" s="1">
        <f>'DATOS MENSUALES'!F29</f>
        <v>10.554967297365</v>
      </c>
      <c r="N19" s="1">
        <f aca="true" t="shared" si="12" ref="N19:N82">SUM(B19:M19)</f>
        <v>189.398069380614</v>
      </c>
      <c r="O19" s="10"/>
      <c r="P19" s="60">
        <f aca="true" t="shared" si="13" ref="P19:P82">(B19-B$6)^3</f>
        <v>355.10117620169274</v>
      </c>
      <c r="Q19" s="60">
        <f aca="true" t="shared" si="14" ref="Q19:Q82">(C19-C$6)^3</f>
        <v>8203.657845301266</v>
      </c>
      <c r="R19" s="60">
        <f aca="true" t="shared" si="15" ref="R19:R82">(D19-D$6)^3</f>
        <v>126.09937644159345</v>
      </c>
      <c r="S19" s="60">
        <f aca="true" t="shared" si="16" ref="S19:S82">(E19-E$6)^3</f>
        <v>170.442703489364</v>
      </c>
      <c r="T19" s="60">
        <f aca="true" t="shared" si="17" ref="T19:T82">(F19-F$6)^3</f>
        <v>69.17992062456715</v>
      </c>
      <c r="U19" s="60">
        <f aca="true" t="shared" si="18" ref="U19:U82">(G19-G$6)^3</f>
        <v>12444.416846878865</v>
      </c>
      <c r="V19" s="60">
        <f aca="true" t="shared" si="19" ref="V19:V82">(H19-H$6)^3</f>
        <v>9455.478327921828</v>
      </c>
      <c r="W19" s="60">
        <f aca="true" t="shared" si="20" ref="W19:W82">(I19-I$6)^3</f>
        <v>1149.0663134639697</v>
      </c>
      <c r="X19" s="60">
        <f aca="true" t="shared" si="21" ref="X19:X82">(J19-J$6)^3</f>
        <v>2348.128510273991</v>
      </c>
      <c r="Y19" s="60">
        <f aca="true" t="shared" si="22" ref="Y19:Y82">(K19-K$6)^3</f>
        <v>562.7868801383647</v>
      </c>
      <c r="Z19" s="60">
        <f aca="true" t="shared" si="23" ref="Z19:Z82">(L19-L$6)^3</f>
        <v>203.4872922313544</v>
      </c>
      <c r="AA19" s="60">
        <f aca="true" t="shared" si="24" ref="AA19:AA82">(M19-M$6)^3</f>
        <v>572.9513296265917</v>
      </c>
      <c r="AB19" s="60">
        <f aca="true" t="shared" si="25" ref="AB19:AB82">(N19-N$6)^3</f>
        <v>2323180.497604205</v>
      </c>
    </row>
    <row r="20" spans="1:28" ht="12.75">
      <c r="A20" s="12" t="s">
        <v>30</v>
      </c>
      <c r="B20" s="1">
        <f>'DATOS MENSUALES'!F30</f>
        <v>22.330452348383997</v>
      </c>
      <c r="C20" s="1">
        <f>'DATOS MENSUALES'!F31</f>
        <v>12.900213326520001</v>
      </c>
      <c r="D20" s="1">
        <f>'DATOS MENSUALES'!F32</f>
        <v>20.271913434634</v>
      </c>
      <c r="E20" s="1">
        <f>'DATOS MENSUALES'!F33</f>
        <v>30.031236222828</v>
      </c>
      <c r="F20" s="1">
        <f>'DATOS MENSUALES'!F34</f>
        <v>12.498169800528999</v>
      </c>
      <c r="G20" s="1">
        <f>'DATOS MENSUALES'!F35</f>
        <v>13.994170748874</v>
      </c>
      <c r="H20" s="1">
        <f>'DATOS MENSUALES'!F36</f>
        <v>23.464955609388</v>
      </c>
      <c r="I20" s="1">
        <f>'DATOS MENSUALES'!F37</f>
        <v>12.084006322359</v>
      </c>
      <c r="J20" s="1">
        <f>'DATOS MENSUALES'!F38</f>
        <v>8.875927792112998</v>
      </c>
      <c r="K20" s="1">
        <f>'DATOS MENSUALES'!F39</f>
        <v>8.415315485424001</v>
      </c>
      <c r="L20" s="1">
        <f>'DATOS MENSUALES'!F40</f>
        <v>4.76145526182</v>
      </c>
      <c r="M20" s="1">
        <f>'DATOS MENSUALES'!F41</f>
        <v>4.375627290398</v>
      </c>
      <c r="N20" s="1">
        <f t="shared" si="12"/>
        <v>174.003443643271</v>
      </c>
      <c r="O20" s="10"/>
      <c r="P20" s="60">
        <f t="shared" si="13"/>
        <v>6713.0558604645785</v>
      </c>
      <c r="Q20" s="60">
        <f t="shared" si="14"/>
        <v>455.80837449374786</v>
      </c>
      <c r="R20" s="60">
        <f t="shared" si="15"/>
        <v>3820.9543958037702</v>
      </c>
      <c r="S20" s="60">
        <f t="shared" si="16"/>
        <v>15858.057547822556</v>
      </c>
      <c r="T20" s="60">
        <f t="shared" si="17"/>
        <v>304.9792072050052</v>
      </c>
      <c r="U20" s="60">
        <f t="shared" si="18"/>
        <v>337.2798036244092</v>
      </c>
      <c r="V20" s="60">
        <f t="shared" si="19"/>
        <v>4438.918083371439</v>
      </c>
      <c r="W20" s="60">
        <f t="shared" si="20"/>
        <v>184.36845826960166</v>
      </c>
      <c r="X20" s="60">
        <f t="shared" si="21"/>
        <v>82.79885826274194</v>
      </c>
      <c r="Y20" s="60">
        <f t="shared" si="22"/>
        <v>128.39192605409332</v>
      </c>
      <c r="Z20" s="60">
        <f t="shared" si="23"/>
        <v>13.527668728420448</v>
      </c>
      <c r="AA20" s="60">
        <f t="shared" si="24"/>
        <v>9.613188329818168</v>
      </c>
      <c r="AB20" s="60">
        <f t="shared" si="25"/>
        <v>1603583.3807259228</v>
      </c>
    </row>
    <row r="21" spans="1:28" ht="12.75">
      <c r="A21" s="12" t="s">
        <v>31</v>
      </c>
      <c r="B21" s="1">
        <f>'DATOS MENSUALES'!F42</f>
        <v>7.2832105719</v>
      </c>
      <c r="C21" s="1">
        <f>'DATOS MENSUALES'!F43</f>
        <v>9.317706054453</v>
      </c>
      <c r="D21" s="1">
        <f>'DATOS MENSUALES'!F44</f>
        <v>7.090429435625</v>
      </c>
      <c r="E21" s="1">
        <f>'DATOS MENSUALES'!F45</f>
        <v>7.299871097981</v>
      </c>
      <c r="F21" s="1">
        <f>'DATOS MENSUALES'!F46</f>
        <v>4.41039977787</v>
      </c>
      <c r="G21" s="1">
        <f>'DATOS MENSUALES'!F47</f>
        <v>8.19383365343</v>
      </c>
      <c r="H21" s="1">
        <f>'DATOS MENSUALES'!F48</f>
        <v>16.667978652015</v>
      </c>
      <c r="I21" s="1">
        <f>'DATOS MENSUALES'!F49</f>
        <v>12.09216336104</v>
      </c>
      <c r="J21" s="1">
        <f>'DATOS MENSUALES'!F50</f>
        <v>8.608896340139</v>
      </c>
      <c r="K21" s="1">
        <f>'DATOS MENSUALES'!F51</f>
        <v>6.565668492396001</v>
      </c>
      <c r="L21" s="1">
        <f>'DATOS MENSUALES'!F52</f>
        <v>4.6516826078080005</v>
      </c>
      <c r="M21" s="1">
        <f>'DATOS MENSUALES'!F53</f>
        <v>9.587254963304</v>
      </c>
      <c r="N21" s="1">
        <f t="shared" si="12"/>
        <v>101.769095007961</v>
      </c>
      <c r="O21" s="10"/>
      <c r="P21" s="60">
        <f t="shared" si="13"/>
        <v>55.613131202161725</v>
      </c>
      <c r="Q21" s="60">
        <f t="shared" si="14"/>
        <v>69.59981894027318</v>
      </c>
      <c r="R21" s="60">
        <f t="shared" si="15"/>
        <v>14.743150685938604</v>
      </c>
      <c r="S21" s="60">
        <f t="shared" si="16"/>
        <v>13.691701995255235</v>
      </c>
      <c r="T21" s="60">
        <f t="shared" si="17"/>
        <v>-2.4966785793849238</v>
      </c>
      <c r="U21" s="60">
        <f t="shared" si="18"/>
        <v>1.5630431931760471</v>
      </c>
      <c r="V21" s="60">
        <f t="shared" si="19"/>
        <v>895.1778388290379</v>
      </c>
      <c r="W21" s="60">
        <f t="shared" si="20"/>
        <v>185.1622997778607</v>
      </c>
      <c r="X21" s="60">
        <f t="shared" si="21"/>
        <v>68.49387070251115</v>
      </c>
      <c r="Y21" s="60">
        <f t="shared" si="22"/>
        <v>32.62001998559566</v>
      </c>
      <c r="Z21" s="60">
        <f t="shared" si="23"/>
        <v>11.74281568380616</v>
      </c>
      <c r="AA21" s="60">
        <f t="shared" si="24"/>
        <v>395.11042918922874</v>
      </c>
      <c r="AB21" s="60">
        <f t="shared" si="25"/>
        <v>89997.37255391256</v>
      </c>
    </row>
    <row r="22" spans="1:28" ht="12.75">
      <c r="A22" s="12" t="s">
        <v>32</v>
      </c>
      <c r="B22" s="1">
        <f>'DATOS MENSUALES'!F54</f>
        <v>10.1709169557</v>
      </c>
      <c r="C22" s="1">
        <f>'DATOS MENSUALES'!F55</f>
        <v>10.282188077968</v>
      </c>
      <c r="D22" s="1">
        <f>'DATOS MENSUALES'!F56</f>
        <v>15.379627077296998</v>
      </c>
      <c r="E22" s="1">
        <f>'DATOS MENSUALES'!F57</f>
        <v>3.125897774064</v>
      </c>
      <c r="F22" s="1">
        <f>'DATOS MENSUALES'!F58</f>
        <v>11.366003413205998</v>
      </c>
      <c r="G22" s="1">
        <f>'DATOS MENSUALES'!F59</f>
        <v>8.649175531176</v>
      </c>
      <c r="H22" s="1">
        <f>'DATOS MENSUALES'!F60</f>
        <v>7.578897278421</v>
      </c>
      <c r="I22" s="1">
        <f>'DATOS MENSUALES'!F61</f>
        <v>5.38140712612</v>
      </c>
      <c r="J22" s="1">
        <f>'DATOS MENSUALES'!F62</f>
        <v>4.319098214634</v>
      </c>
      <c r="K22" s="1">
        <f>'DATOS MENSUALES'!F63</f>
        <v>2.715271895963</v>
      </c>
      <c r="L22" s="1">
        <f>'DATOS MENSUALES'!F64</f>
        <v>2.597856449056</v>
      </c>
      <c r="M22" s="1">
        <f>'DATOS MENSUALES'!F65</f>
        <v>1.890523131456</v>
      </c>
      <c r="N22" s="1">
        <f t="shared" si="12"/>
        <v>83.45686292506099</v>
      </c>
      <c r="O22" s="10"/>
      <c r="P22" s="60">
        <f t="shared" si="13"/>
        <v>301.4015479657823</v>
      </c>
      <c r="Q22" s="60">
        <f t="shared" si="14"/>
        <v>130.9338974661032</v>
      </c>
      <c r="R22" s="60">
        <f t="shared" si="15"/>
        <v>1239.2665354402695</v>
      </c>
      <c r="S22" s="60">
        <f t="shared" si="16"/>
        <v>-5.655488334392624</v>
      </c>
      <c r="T22" s="60">
        <f t="shared" si="17"/>
        <v>175.5215739295117</v>
      </c>
      <c r="U22" s="60">
        <f t="shared" si="18"/>
        <v>4.219122229978087</v>
      </c>
      <c r="V22" s="60">
        <f t="shared" si="19"/>
        <v>0.16505183290895337</v>
      </c>
      <c r="W22" s="60">
        <f t="shared" si="20"/>
        <v>-1.0335827429198052</v>
      </c>
      <c r="X22" s="60">
        <f t="shared" si="21"/>
        <v>-0.007796010275377265</v>
      </c>
      <c r="Y22" s="60">
        <f t="shared" si="22"/>
        <v>-0.28129581629509925</v>
      </c>
      <c r="Z22" s="60">
        <f t="shared" si="23"/>
        <v>0.010521940445139686</v>
      </c>
      <c r="AA22" s="60">
        <f t="shared" si="24"/>
        <v>-0.04619648695492174</v>
      </c>
      <c r="AB22" s="60">
        <f t="shared" si="25"/>
        <v>18612.530950022996</v>
      </c>
    </row>
    <row r="23" spans="1:28" ht="12.75">
      <c r="A23" s="12" t="s">
        <v>34</v>
      </c>
      <c r="B23" s="11">
        <f>'DATOS MENSUALES'!F66</f>
        <v>2.81898986388</v>
      </c>
      <c r="C23" s="1">
        <f>'DATOS MENSUALES'!F67</f>
        <v>5.21560380688</v>
      </c>
      <c r="D23" s="1">
        <f>'DATOS MENSUALES'!F68</f>
        <v>23.954734028823</v>
      </c>
      <c r="E23" s="1">
        <f>'DATOS MENSUALES'!F69</f>
        <v>6.637181264176</v>
      </c>
      <c r="F23" s="1">
        <f>'DATOS MENSUALES'!F70</f>
        <v>8.196667320485</v>
      </c>
      <c r="G23" s="1">
        <f>'DATOS MENSUALES'!F71</f>
        <v>12.459400375859998</v>
      </c>
      <c r="H23" s="1">
        <f>'DATOS MENSUALES'!F72</f>
        <v>23.72317489852</v>
      </c>
      <c r="I23" s="1">
        <f>'DATOS MENSUALES'!F73</f>
        <v>29.544968462888</v>
      </c>
      <c r="J23" s="1">
        <f>'DATOS MENSUALES'!F74</f>
        <v>13.839656432668</v>
      </c>
      <c r="K23" s="1">
        <f>'DATOS MENSUALES'!F75</f>
        <v>11.2705526369</v>
      </c>
      <c r="L23" s="1">
        <f>'DATOS MENSUALES'!F76</f>
        <v>8.137690329846</v>
      </c>
      <c r="M23" s="1">
        <f>'DATOS MENSUALES'!F77</f>
        <v>5.863354889238</v>
      </c>
      <c r="N23" s="1">
        <f t="shared" si="12"/>
        <v>151.661974310164</v>
      </c>
      <c r="O23" s="10"/>
      <c r="P23" s="60">
        <f t="shared" si="13"/>
        <v>-0.2710772778043981</v>
      </c>
      <c r="Q23" s="60">
        <f t="shared" si="14"/>
        <v>1.448427117623724E-06</v>
      </c>
      <c r="R23" s="60">
        <f t="shared" si="15"/>
        <v>7207.353186499884</v>
      </c>
      <c r="S23" s="60">
        <f t="shared" si="16"/>
        <v>5.174390901869595</v>
      </c>
      <c r="T23" s="60">
        <f t="shared" si="17"/>
        <v>14.3428857101127</v>
      </c>
      <c r="U23" s="60">
        <f t="shared" si="18"/>
        <v>159.75813859881737</v>
      </c>
      <c r="V23" s="60">
        <f t="shared" si="19"/>
        <v>4651.454699186862</v>
      </c>
      <c r="W23" s="60">
        <f t="shared" si="20"/>
        <v>12410.609829134815</v>
      </c>
      <c r="X23" s="60">
        <f t="shared" si="21"/>
        <v>810.1499722079651</v>
      </c>
      <c r="Y23" s="60">
        <f t="shared" si="22"/>
        <v>493.05019966509167</v>
      </c>
      <c r="Z23" s="60">
        <f t="shared" si="23"/>
        <v>190.99970476923684</v>
      </c>
      <c r="AA23" s="60">
        <f t="shared" si="24"/>
        <v>47.20312659550979</v>
      </c>
      <c r="AB23" s="60">
        <f t="shared" si="25"/>
        <v>849452.7615836117</v>
      </c>
    </row>
    <row r="24" spans="1:28" ht="12.75">
      <c r="A24" s="12" t="s">
        <v>33</v>
      </c>
      <c r="B24" s="1">
        <f>'DATOS MENSUALES'!F78</f>
        <v>6.12913311585</v>
      </c>
      <c r="C24" s="1">
        <f>'DATOS MENSUALES'!F79</f>
        <v>9.868278341586</v>
      </c>
      <c r="D24" s="1">
        <f>'DATOS MENSUALES'!F80</f>
        <v>5.74983873962</v>
      </c>
      <c r="E24" s="1">
        <f>'DATOS MENSUALES'!F81</f>
        <v>4.726298138962</v>
      </c>
      <c r="F24" s="1">
        <f>'DATOS MENSUALES'!F82</f>
        <v>15.306046616417</v>
      </c>
      <c r="G24" s="1">
        <f>'DATOS MENSUALES'!F83</f>
        <v>30.68310450029</v>
      </c>
      <c r="H24" s="1">
        <f>'DATOS MENSUALES'!F84</f>
        <v>17.21940673943</v>
      </c>
      <c r="I24" s="1">
        <f>'DATOS MENSUALES'!F85</f>
        <v>16.236032983386</v>
      </c>
      <c r="J24" s="1">
        <f>'DATOS MENSUALES'!F86</f>
        <v>9.8420514273</v>
      </c>
      <c r="K24" s="1">
        <f>'DATOS MENSUALES'!F87</f>
        <v>7.6614835653</v>
      </c>
      <c r="L24" s="1">
        <f>'DATOS MENSUALES'!F88</f>
        <v>6.006002136156</v>
      </c>
      <c r="M24" s="1">
        <f>'DATOS MENSUALES'!F89</f>
        <v>7.499682190126</v>
      </c>
      <c r="N24" s="1">
        <f t="shared" si="12"/>
        <v>136.927358494423</v>
      </c>
      <c r="O24" s="10"/>
      <c r="P24" s="60">
        <f t="shared" si="13"/>
        <v>18.883877795507633</v>
      </c>
      <c r="Q24" s="60">
        <f t="shared" si="14"/>
        <v>101.45478600772527</v>
      </c>
      <c r="R24" s="60">
        <f t="shared" si="15"/>
        <v>1.373048436396776</v>
      </c>
      <c r="S24" s="60">
        <f t="shared" si="16"/>
        <v>-0.005954705212176377</v>
      </c>
      <c r="T24" s="60">
        <f t="shared" si="17"/>
        <v>867.9883981107392</v>
      </c>
      <c r="U24" s="60">
        <f t="shared" si="18"/>
        <v>13227.645742471297</v>
      </c>
      <c r="V24" s="60">
        <f t="shared" si="19"/>
        <v>1057.7931885531966</v>
      </c>
      <c r="W24" s="60">
        <f t="shared" si="20"/>
        <v>953.7968157382327</v>
      </c>
      <c r="X24" s="60">
        <f t="shared" si="21"/>
        <v>150.96544429458112</v>
      </c>
      <c r="Y24" s="60">
        <f t="shared" si="22"/>
        <v>79.00830297890816</v>
      </c>
      <c r="Z24" s="60">
        <f t="shared" si="23"/>
        <v>47.7244695672408</v>
      </c>
      <c r="AA24" s="60">
        <f t="shared" si="24"/>
        <v>144.7316404365328</v>
      </c>
      <c r="AB24" s="60">
        <f t="shared" si="25"/>
        <v>511460.1869371009</v>
      </c>
    </row>
    <row r="25" spans="1:28" ht="12.75">
      <c r="A25" s="12" t="s">
        <v>35</v>
      </c>
      <c r="B25" s="1">
        <f>'DATOS MENSUALES'!F90</f>
        <v>4.890853186921</v>
      </c>
      <c r="C25" s="1">
        <f>'DATOS MENSUALES'!F91</f>
        <v>6.531304363219999</v>
      </c>
      <c r="D25" s="1">
        <f>'DATOS MENSUALES'!F92</f>
        <v>9.618147822254</v>
      </c>
      <c r="E25" s="1">
        <f>'DATOS MENSUALES'!F93</f>
        <v>14.336392380546002</v>
      </c>
      <c r="F25" s="1">
        <f>'DATOS MENSUALES'!F94</f>
        <v>6.678403603207</v>
      </c>
      <c r="G25" s="1">
        <f>'DATOS MENSUALES'!F95</f>
        <v>7.066967377596001</v>
      </c>
      <c r="H25" s="1">
        <f>'DATOS MENSUALES'!F96</f>
        <v>6.674061322404</v>
      </c>
      <c r="I25" s="1">
        <f>'DATOS MENSUALES'!F97</f>
        <v>6.6157800079</v>
      </c>
      <c r="J25" s="1">
        <f>'DATOS MENSUALES'!F98</f>
        <v>4.171651389898999</v>
      </c>
      <c r="K25" s="1">
        <f>'DATOS MENSUALES'!F99</f>
        <v>3.73365257746</v>
      </c>
      <c r="L25" s="1">
        <f>'DATOS MENSUALES'!F100</f>
        <v>2.3447563947</v>
      </c>
      <c r="M25" s="1">
        <f>'DATOS MENSUALES'!F101</f>
        <v>1.5877204337700002</v>
      </c>
      <c r="N25" s="1">
        <f t="shared" si="12"/>
        <v>74.249690859877</v>
      </c>
      <c r="O25" s="10"/>
      <c r="P25" s="60">
        <f t="shared" si="13"/>
        <v>2.891657898703985</v>
      </c>
      <c r="Q25" s="60">
        <f t="shared" si="14"/>
        <v>2.33683188964996</v>
      </c>
      <c r="R25" s="60">
        <f t="shared" si="15"/>
        <v>123.48908802243717</v>
      </c>
      <c r="S25" s="60">
        <f t="shared" si="16"/>
        <v>838.2525447972166</v>
      </c>
      <c r="T25" s="60">
        <f t="shared" si="17"/>
        <v>0.7570452320852837</v>
      </c>
      <c r="U25" s="60">
        <f t="shared" si="18"/>
        <v>3.815493912818415E-05</v>
      </c>
      <c r="V25" s="60">
        <f t="shared" si="19"/>
        <v>-0.045231364775563866</v>
      </c>
      <c r="W25" s="60">
        <f t="shared" si="20"/>
        <v>0.011134631426615728</v>
      </c>
      <c r="X25" s="60">
        <f t="shared" si="21"/>
        <v>-0.04132564980746831</v>
      </c>
      <c r="Y25" s="60">
        <f t="shared" si="22"/>
        <v>0.04789532817149856</v>
      </c>
      <c r="Z25" s="60">
        <f t="shared" si="23"/>
        <v>-3.920587455579112E-05</v>
      </c>
      <c r="AA25" s="60">
        <f t="shared" si="24"/>
        <v>-0.28961417332511225</v>
      </c>
      <c r="AB25" s="60">
        <f t="shared" si="25"/>
        <v>5172.517573619482</v>
      </c>
    </row>
    <row r="26" spans="1:28" ht="12.75">
      <c r="A26" s="12" t="s">
        <v>36</v>
      </c>
      <c r="B26" s="1">
        <f>'DATOS MENSUALES'!F102</f>
        <v>2.617270027422</v>
      </c>
      <c r="C26" s="1">
        <f>'DATOS MENSUALES'!F103</f>
        <v>1.512753566232</v>
      </c>
      <c r="D26" s="1">
        <f>'DATOS MENSUALES'!F104</f>
        <v>5.28344386416</v>
      </c>
      <c r="E26" s="1">
        <f>'DATOS MENSUALES'!F105</f>
        <v>1.599505669549</v>
      </c>
      <c r="F26" s="1">
        <f>'DATOS MENSUALES'!F106</f>
        <v>1.26993088296</v>
      </c>
      <c r="G26" s="1">
        <f>'DATOS MENSUALES'!F107</f>
        <v>1.719838098</v>
      </c>
      <c r="H26" s="1">
        <f>'DATOS MENSUALES'!F108</f>
        <v>1.773741526124</v>
      </c>
      <c r="I26" s="1">
        <f>'DATOS MENSUALES'!F109</f>
        <v>1.873271352243</v>
      </c>
      <c r="J26" s="1">
        <f>'DATOS MENSUALES'!F110</f>
        <v>1.305495679904</v>
      </c>
      <c r="K26" s="1">
        <f>'DATOS MENSUALES'!F111</f>
        <v>0.9849794567100001</v>
      </c>
      <c r="L26" s="1">
        <f>'DATOS MENSUALES'!F112</f>
        <v>0.730275946643</v>
      </c>
      <c r="M26" s="1">
        <f>'DATOS MENSUALES'!F113</f>
        <v>2.706438694752</v>
      </c>
      <c r="N26" s="1">
        <f t="shared" si="12"/>
        <v>23.376944764699</v>
      </c>
      <c r="O26" s="10"/>
      <c r="P26" s="60">
        <f t="shared" si="13"/>
        <v>-0.6117626525193011</v>
      </c>
      <c r="Q26" s="60">
        <f t="shared" si="14"/>
        <v>-50.30617086307344</v>
      </c>
      <c r="R26" s="60">
        <f t="shared" si="15"/>
        <v>0.26842204067373854</v>
      </c>
      <c r="S26" s="60">
        <f t="shared" si="16"/>
        <v>-36.20050809428657</v>
      </c>
      <c r="T26" s="60">
        <f t="shared" si="17"/>
        <v>-90.94750597725776</v>
      </c>
      <c r="U26" s="60">
        <f t="shared" si="18"/>
        <v>-150.0144871150404</v>
      </c>
      <c r="V26" s="60">
        <f t="shared" si="19"/>
        <v>-145.251013629819</v>
      </c>
      <c r="W26" s="60">
        <f t="shared" si="20"/>
        <v>-92.2968124329667</v>
      </c>
      <c r="X26" s="60">
        <f t="shared" si="21"/>
        <v>-33.13455662886797</v>
      </c>
      <c r="Y26" s="60">
        <f t="shared" si="22"/>
        <v>-13.575178882815411</v>
      </c>
      <c r="Z26" s="60">
        <f t="shared" si="23"/>
        <v>-4.479494627320188</v>
      </c>
      <c r="AA26" s="60">
        <f t="shared" si="24"/>
        <v>0.09550750126787415</v>
      </c>
      <c r="AB26" s="60">
        <f t="shared" si="25"/>
        <v>-37860.416178640124</v>
      </c>
    </row>
    <row r="27" spans="1:28" ht="12.75">
      <c r="A27" s="12" t="s">
        <v>37</v>
      </c>
      <c r="B27" s="1">
        <f>'DATOS MENSUALES'!F114</f>
        <v>1.500226652184</v>
      </c>
      <c r="C27" s="1">
        <f>'DATOS MENSUALES'!F115</f>
        <v>5.483701133625</v>
      </c>
      <c r="D27" s="1">
        <f>'DATOS MENSUALES'!F116</f>
        <v>2.4493609796229996</v>
      </c>
      <c r="E27" s="1">
        <f>'DATOS MENSUALES'!F117</f>
        <v>1.1980462091010002</v>
      </c>
      <c r="F27" s="1">
        <f>'DATOS MENSUALES'!F118</f>
        <v>2.816563613952</v>
      </c>
      <c r="G27" s="1">
        <f>'DATOS MENSUALES'!F119</f>
        <v>1.856992746516</v>
      </c>
      <c r="H27" s="1">
        <f>'DATOS MENSUALES'!F120</f>
        <v>1.909154091705</v>
      </c>
      <c r="I27" s="1">
        <f>'DATOS MENSUALES'!F121</f>
        <v>2.893499258178</v>
      </c>
      <c r="J27" s="1">
        <f>'DATOS MENSUALES'!F122</f>
        <v>1.5322830589640002</v>
      </c>
      <c r="K27" s="1">
        <f>'DATOS MENSUALES'!F123</f>
        <v>1.199294522328</v>
      </c>
      <c r="L27" s="1">
        <f>'DATOS MENSUALES'!F124</f>
        <v>0.875763342612</v>
      </c>
      <c r="M27" s="1">
        <f>'DATOS MENSUALES'!F125</f>
        <v>0.741012583795</v>
      </c>
      <c r="N27" s="1">
        <f t="shared" si="12"/>
        <v>24.455898192583003</v>
      </c>
      <c r="O27" s="10"/>
      <c r="P27" s="60">
        <f t="shared" si="13"/>
        <v>-7.598341051433775</v>
      </c>
      <c r="Q27" s="60">
        <f t="shared" si="14"/>
        <v>0.02181393281584219</v>
      </c>
      <c r="R27" s="60">
        <f t="shared" si="15"/>
        <v>-10.489279289238434</v>
      </c>
      <c r="S27" s="60">
        <f t="shared" si="16"/>
        <v>-51.04439788259549</v>
      </c>
      <c r="T27" s="60">
        <f t="shared" si="17"/>
        <v>-25.683959534557925</v>
      </c>
      <c r="U27" s="60">
        <f t="shared" si="18"/>
        <v>-138.69494825597874</v>
      </c>
      <c r="V27" s="60">
        <f t="shared" si="19"/>
        <v>-134.31252357976453</v>
      </c>
      <c r="W27" s="60">
        <f t="shared" si="20"/>
        <v>-42.83749254625563</v>
      </c>
      <c r="X27" s="60">
        <f t="shared" si="21"/>
        <v>-26.5997104080002</v>
      </c>
      <c r="Y27" s="60">
        <f t="shared" si="22"/>
        <v>-10.235250336574444</v>
      </c>
      <c r="Z27" s="60">
        <f t="shared" si="23"/>
        <v>-3.395051533802202</v>
      </c>
      <c r="AA27" s="60">
        <f t="shared" si="24"/>
        <v>-3.431504639969946</v>
      </c>
      <c r="AB27" s="60">
        <f t="shared" si="25"/>
        <v>-34326.81141833463</v>
      </c>
    </row>
    <row r="28" spans="1:28" ht="12.75">
      <c r="A28" s="12" t="s">
        <v>38</v>
      </c>
      <c r="B28" s="1">
        <f>'DATOS MENSUALES'!F126</f>
        <v>0.7864944188999999</v>
      </c>
      <c r="C28" s="1">
        <f>'DATOS MENSUALES'!F127</f>
        <v>3.0844978935539995</v>
      </c>
      <c r="D28" s="1">
        <f>'DATOS MENSUALES'!F128</f>
        <v>1.236258654204</v>
      </c>
      <c r="E28" s="1">
        <f>'DATOS MENSUALES'!F129</f>
        <v>4.139571461904</v>
      </c>
      <c r="F28" s="1">
        <f>'DATOS MENSUALES'!F130</f>
        <v>5.165039401925</v>
      </c>
      <c r="G28" s="1">
        <f>'DATOS MENSUALES'!F131</f>
        <v>9.555722729874999</v>
      </c>
      <c r="H28" s="1">
        <f>'DATOS MENSUALES'!F132</f>
        <v>6.358947228753</v>
      </c>
      <c r="I28" s="1">
        <f>'DATOS MENSUALES'!F133</f>
        <v>7.07698112146</v>
      </c>
      <c r="J28" s="1">
        <f>'DATOS MENSUALES'!F134</f>
        <v>5.253597598031999</v>
      </c>
      <c r="K28" s="1">
        <f>'DATOS MENSUALES'!F135</f>
        <v>3.6527633141869997</v>
      </c>
      <c r="L28" s="1">
        <f>'DATOS MENSUALES'!F136</f>
        <v>2.6804435423309996</v>
      </c>
      <c r="M28" s="1">
        <f>'DATOS MENSUALES'!F137</f>
        <v>1.939985198148</v>
      </c>
      <c r="N28" s="1">
        <f t="shared" si="12"/>
        <v>50.930302563272996</v>
      </c>
      <c r="O28" s="10"/>
      <c r="P28" s="60">
        <f t="shared" si="13"/>
        <v>-19.242030630312684</v>
      </c>
      <c r="Q28" s="60">
        <f t="shared" si="14"/>
        <v>-9.525316967520263</v>
      </c>
      <c r="R28" s="60">
        <f t="shared" si="15"/>
        <v>-39.37744171097396</v>
      </c>
      <c r="S28" s="60">
        <f t="shared" si="16"/>
        <v>-0.4529500181717996</v>
      </c>
      <c r="T28" s="60">
        <f t="shared" si="17"/>
        <v>-0.2181322774087024</v>
      </c>
      <c r="U28" s="60">
        <f t="shared" si="18"/>
        <v>16.0491702698664</v>
      </c>
      <c r="V28" s="60">
        <f t="shared" si="19"/>
        <v>-0.30266850656874117</v>
      </c>
      <c r="W28" s="60">
        <f t="shared" si="20"/>
        <v>0.3207196975585148</v>
      </c>
      <c r="X28" s="60">
        <f t="shared" si="21"/>
        <v>0.39903605203557013</v>
      </c>
      <c r="Y28" s="60">
        <f t="shared" si="22"/>
        <v>0.022490362337628453</v>
      </c>
      <c r="Z28" s="60">
        <f t="shared" si="23"/>
        <v>0.027465829339717227</v>
      </c>
      <c r="AA28" s="60">
        <f t="shared" si="24"/>
        <v>-0.02960461683842979</v>
      </c>
      <c r="AB28" s="60">
        <f t="shared" si="25"/>
        <v>-218.73098633093258</v>
      </c>
    </row>
    <row r="29" spans="1:28" ht="12.75">
      <c r="A29" s="12" t="s">
        <v>39</v>
      </c>
      <c r="B29" s="1">
        <f>'DATOS MENSUALES'!F138</f>
        <v>2.177531154069</v>
      </c>
      <c r="C29" s="1">
        <f>'DATOS MENSUALES'!F139</f>
        <v>15.584504176048</v>
      </c>
      <c r="D29" s="1">
        <f>'DATOS MENSUALES'!F140</f>
        <v>6.258546908295</v>
      </c>
      <c r="E29" s="1">
        <f>'DATOS MENSUALES'!F141</f>
        <v>2.000321702925</v>
      </c>
      <c r="F29" s="1">
        <f>'DATOS MENSUALES'!F142</f>
        <v>2.205256682592</v>
      </c>
      <c r="G29" s="1">
        <f>'DATOS MENSUALES'!F143</f>
        <v>5.981390972006</v>
      </c>
      <c r="H29" s="1">
        <f>'DATOS MENSUALES'!F144</f>
        <v>4.155001010638</v>
      </c>
      <c r="I29" s="1">
        <f>'DATOS MENSUALES'!F145</f>
        <v>4.080946020081</v>
      </c>
      <c r="J29" s="1">
        <f>'DATOS MENSUALES'!F146</f>
        <v>2.776117076145</v>
      </c>
      <c r="K29" s="1">
        <f>'DATOS MENSUALES'!F147</f>
        <v>3.4382400736860004</v>
      </c>
      <c r="L29" s="1">
        <f>'DATOS MENSUALES'!F148</f>
        <v>1.896983387855</v>
      </c>
      <c r="M29" s="1">
        <f>'DATOS MENSUALES'!F149</f>
        <v>1.909931414209</v>
      </c>
      <c r="N29" s="1">
        <f t="shared" si="12"/>
        <v>52.46477057854901</v>
      </c>
      <c r="O29" s="10"/>
      <c r="P29" s="60">
        <f t="shared" si="13"/>
        <v>-2.139944378743161</v>
      </c>
      <c r="Q29" s="60">
        <f t="shared" si="14"/>
        <v>1118.4562997501728</v>
      </c>
      <c r="R29" s="60">
        <f t="shared" si="15"/>
        <v>4.252881352500076</v>
      </c>
      <c r="S29" s="60">
        <f t="shared" si="16"/>
        <v>-24.571870176393958</v>
      </c>
      <c r="T29" s="60">
        <f t="shared" si="17"/>
        <v>-45.1846075301132</v>
      </c>
      <c r="U29" s="60">
        <f t="shared" si="18"/>
        <v>-1.1639572106376401</v>
      </c>
      <c r="V29" s="60">
        <f t="shared" si="19"/>
        <v>-23.77255486333831</v>
      </c>
      <c r="W29" s="60">
        <f t="shared" si="20"/>
        <v>-12.350937263444628</v>
      </c>
      <c r="X29" s="60">
        <f t="shared" si="21"/>
        <v>-5.279536353842043</v>
      </c>
      <c r="Y29" s="60">
        <f t="shared" si="22"/>
        <v>0.0003109389232163776</v>
      </c>
      <c r="Z29" s="60">
        <f t="shared" si="23"/>
        <v>-0.1118023174339142</v>
      </c>
      <c r="AA29" s="60">
        <f t="shared" si="24"/>
        <v>-0.0390983399828707</v>
      </c>
      <c r="AB29" s="60">
        <f t="shared" si="25"/>
        <v>-90.56198230760094</v>
      </c>
    </row>
    <row r="30" spans="1:28" ht="12.75">
      <c r="A30" s="12" t="s">
        <v>40</v>
      </c>
      <c r="B30" s="1">
        <f>'DATOS MENSUALES'!F150</f>
        <v>2.802927778536</v>
      </c>
      <c r="C30" s="1">
        <f>'DATOS MENSUALES'!F151</f>
        <v>5.445525777664</v>
      </c>
      <c r="D30" s="1">
        <f>'DATOS MENSUALES'!F152</f>
        <v>4.630105059537001</v>
      </c>
      <c r="E30" s="1">
        <f>'DATOS MENSUALES'!F153</f>
        <v>2.024192947315</v>
      </c>
      <c r="F30" s="1">
        <f>'DATOS MENSUALES'!F154</f>
        <v>2.0739819126910004</v>
      </c>
      <c r="G30" s="1">
        <f>'DATOS MENSUALES'!F155</f>
        <v>2.690628682096</v>
      </c>
      <c r="H30" s="1">
        <f>'DATOS MENSUALES'!F156</f>
        <v>5.739338725820001</v>
      </c>
      <c r="I30" s="1">
        <f>'DATOS MENSUALES'!F157</f>
        <v>2.280712154469</v>
      </c>
      <c r="J30" s="1">
        <f>'DATOS MENSUALES'!F158</f>
        <v>1.9302160199</v>
      </c>
      <c r="K30" s="1">
        <f>'DATOS MENSUALES'!F159</f>
        <v>1.245290733623</v>
      </c>
      <c r="L30" s="1">
        <f>'DATOS MENSUALES'!F160</f>
        <v>0.989598048264</v>
      </c>
      <c r="M30" s="1">
        <f>'DATOS MENSUALES'!F161</f>
        <v>0.769258294164</v>
      </c>
      <c r="N30" s="1">
        <f t="shared" si="12"/>
        <v>32.621776134079006</v>
      </c>
      <c r="O30" s="10"/>
      <c r="P30" s="60">
        <f t="shared" si="13"/>
        <v>-0.29176530623711294</v>
      </c>
      <c r="Q30" s="60">
        <f t="shared" si="14"/>
        <v>0.014038750488852962</v>
      </c>
      <c r="R30" s="60">
        <f t="shared" si="15"/>
        <v>-5.656038290039471E-07</v>
      </c>
      <c r="S30" s="60">
        <f t="shared" si="16"/>
        <v>-23.9715481848828</v>
      </c>
      <c r="T30" s="60">
        <f t="shared" si="17"/>
        <v>-50.36709111819324</v>
      </c>
      <c r="U30" s="60">
        <f t="shared" si="18"/>
        <v>-81.89765727681163</v>
      </c>
      <c r="V30" s="60">
        <f t="shared" si="19"/>
        <v>-2.1517875252265433</v>
      </c>
      <c r="W30" s="60">
        <f t="shared" si="20"/>
        <v>-69.51607369415002</v>
      </c>
      <c r="X30" s="60">
        <f t="shared" si="21"/>
        <v>-17.317041718490696</v>
      </c>
      <c r="Y30" s="60">
        <f t="shared" si="22"/>
        <v>-9.598441019750389</v>
      </c>
      <c r="Z30" s="60">
        <f t="shared" si="23"/>
        <v>-2.680579538575993</v>
      </c>
      <c r="AA30" s="60">
        <f t="shared" si="24"/>
        <v>-3.2423115515909604</v>
      </c>
      <c r="AB30" s="60">
        <f t="shared" si="25"/>
        <v>-14408.701710949294</v>
      </c>
    </row>
    <row r="31" spans="1:28" ht="12.75">
      <c r="A31" s="12" t="s">
        <v>41</v>
      </c>
      <c r="B31" s="1">
        <f>'DATOS MENSUALES'!F162</f>
        <v>4.43022090618</v>
      </c>
      <c r="C31" s="1">
        <f>'DATOS MENSUALES'!F163</f>
        <v>1.14510478833</v>
      </c>
      <c r="D31" s="1">
        <f>'DATOS MENSUALES'!F164</f>
        <v>3.1767355941720004</v>
      </c>
      <c r="E31" s="1">
        <f>'DATOS MENSUALES'!F165</f>
        <v>1.305419797275</v>
      </c>
      <c r="F31" s="1">
        <f>'DATOS MENSUALES'!F166</f>
        <v>2.449249142942</v>
      </c>
      <c r="G31" s="1">
        <f>'DATOS MENSUALES'!F167</f>
        <v>5.168776075968</v>
      </c>
      <c r="H31" s="1">
        <f>'DATOS MENSUALES'!F168</f>
        <v>2.92071328086</v>
      </c>
      <c r="I31" s="1">
        <f>'DATOS MENSUALES'!F169</f>
        <v>4.498064980788</v>
      </c>
      <c r="J31" s="1">
        <f>'DATOS MENSUALES'!F170</f>
        <v>3.143052473632</v>
      </c>
      <c r="K31" s="1">
        <f>'DATOS MENSUALES'!F171</f>
        <v>1.940489316844</v>
      </c>
      <c r="L31" s="1">
        <f>'DATOS MENSUALES'!F172</f>
        <v>1.5681554039760002</v>
      </c>
      <c r="M31" s="1">
        <f>'DATOS MENSUALES'!F173</f>
        <v>1.23943431024</v>
      </c>
      <c r="N31" s="1">
        <f t="shared" si="12"/>
        <v>32.985416071207</v>
      </c>
      <c r="O31" s="10"/>
      <c r="P31" s="60">
        <f t="shared" si="13"/>
        <v>0.8959589263107844</v>
      </c>
      <c r="Q31" s="60">
        <f t="shared" si="14"/>
        <v>-66.88310194712648</v>
      </c>
      <c r="R31" s="60">
        <f t="shared" si="15"/>
        <v>-3.122631659924115</v>
      </c>
      <c r="S31" s="60">
        <f t="shared" si="16"/>
        <v>-46.73894084868123</v>
      </c>
      <c r="T31" s="60">
        <f t="shared" si="17"/>
        <v>-36.52028564010713</v>
      </c>
      <c r="U31" s="60">
        <f t="shared" si="18"/>
        <v>-6.481943974157379</v>
      </c>
      <c r="V31" s="60">
        <f t="shared" si="19"/>
        <v>-69.40858884359582</v>
      </c>
      <c r="W31" s="60">
        <f t="shared" si="20"/>
        <v>-6.798674507635646</v>
      </c>
      <c r="X31" s="60">
        <f t="shared" si="21"/>
        <v>-2.5958176990173447</v>
      </c>
      <c r="Y31" s="60">
        <f t="shared" si="22"/>
        <v>-2.924228488828894</v>
      </c>
      <c r="Z31" s="60">
        <f t="shared" si="23"/>
        <v>-0.5325689886154964</v>
      </c>
      <c r="AA31" s="60">
        <f t="shared" si="24"/>
        <v>-1.0300043160222405</v>
      </c>
      <c r="AB31" s="60">
        <f t="shared" si="25"/>
        <v>-13772.34124868909</v>
      </c>
    </row>
    <row r="32" spans="1:28" ht="12.75">
      <c r="A32" s="12" t="s">
        <v>42</v>
      </c>
      <c r="B32" s="1">
        <f>'DATOS MENSUALES'!F174</f>
        <v>1.6609941246139999</v>
      </c>
      <c r="C32" s="1">
        <f>'DATOS MENSUALES'!F175</f>
        <v>7.9075514008</v>
      </c>
      <c r="D32" s="1">
        <f>'DATOS MENSUALES'!F176</f>
        <v>1.9387024122729999</v>
      </c>
      <c r="E32" s="1">
        <f>'DATOS MENSUALES'!F177</f>
        <v>11.514412239642</v>
      </c>
      <c r="F32" s="1">
        <f>'DATOS MENSUALES'!F178</f>
        <v>8.961434528400002</v>
      </c>
      <c r="G32" s="1">
        <f>'DATOS MENSUALES'!F179</f>
        <v>5.3595610620939995</v>
      </c>
      <c r="H32" s="1">
        <f>'DATOS MENSUALES'!F180</f>
        <v>6.926611820968</v>
      </c>
      <c r="I32" s="1">
        <f>'DATOS MENSUALES'!F181</f>
        <v>4.818225434568</v>
      </c>
      <c r="J32" s="1">
        <f>'DATOS MENSUALES'!F182</f>
        <v>5.395787548044</v>
      </c>
      <c r="K32" s="1">
        <f>'DATOS MENSUALES'!F183</f>
        <v>3.155382673248</v>
      </c>
      <c r="L32" s="1">
        <f>'DATOS MENSUALES'!F184</f>
        <v>2.3773667700090004</v>
      </c>
      <c r="M32" s="1">
        <f>'DATOS MENSUALES'!F185</f>
        <v>1.8907512465600003</v>
      </c>
      <c r="N32" s="1">
        <f t="shared" si="12"/>
        <v>61.90678126122</v>
      </c>
      <c r="O32" s="10"/>
      <c r="P32" s="60">
        <f t="shared" si="13"/>
        <v>-5.882539675015739</v>
      </c>
      <c r="Q32" s="60">
        <f t="shared" si="14"/>
        <v>19.754426423207715</v>
      </c>
      <c r="R32" s="60">
        <f t="shared" si="15"/>
        <v>-19.6758410824207</v>
      </c>
      <c r="S32" s="60">
        <f t="shared" si="16"/>
        <v>288.39345621629917</v>
      </c>
      <c r="T32" s="60">
        <f t="shared" si="17"/>
        <v>32.597103287772214</v>
      </c>
      <c r="U32" s="60">
        <f t="shared" si="18"/>
        <v>-4.68883240645626</v>
      </c>
      <c r="V32" s="60">
        <f t="shared" si="19"/>
        <v>-0.0011166867258783568</v>
      </c>
      <c r="W32" s="60">
        <f t="shared" si="20"/>
        <v>-3.901427297592484</v>
      </c>
      <c r="X32" s="60">
        <f t="shared" si="21"/>
        <v>0.6777706724375433</v>
      </c>
      <c r="Y32" s="60">
        <f t="shared" si="22"/>
        <v>-0.00995365738146285</v>
      </c>
      <c r="Z32" s="60">
        <f t="shared" si="23"/>
        <v>-2.5227129057858727E-09</v>
      </c>
      <c r="AA32" s="60">
        <f t="shared" si="24"/>
        <v>-0.046108435108748014</v>
      </c>
      <c r="AB32" s="60">
        <f t="shared" si="25"/>
        <v>121.38278454882554</v>
      </c>
    </row>
    <row r="33" spans="1:28" ht="12.75">
      <c r="A33" s="12" t="s">
        <v>43</v>
      </c>
      <c r="B33" s="1">
        <f>'DATOS MENSUALES'!F186</f>
        <v>3.659545457235</v>
      </c>
      <c r="C33" s="1">
        <f>'DATOS MENSUALES'!F187</f>
        <v>3.6033178078479997</v>
      </c>
      <c r="D33" s="1">
        <f>'DATOS MENSUALES'!F188</f>
        <v>12.51120081501</v>
      </c>
      <c r="E33" s="1">
        <f>'DATOS MENSUALES'!F189</f>
        <v>7.556043577428</v>
      </c>
      <c r="F33" s="1">
        <f>'DATOS MENSUALES'!F190</f>
        <v>3.798155134445</v>
      </c>
      <c r="G33" s="1">
        <f>'DATOS MENSUALES'!F191</f>
        <v>19.924943277483</v>
      </c>
      <c r="H33" s="1">
        <f>'DATOS MENSUALES'!F192</f>
        <v>12.543524402720001</v>
      </c>
      <c r="I33" s="1">
        <f>'DATOS MENSUALES'!F193</f>
        <v>11.031854787616002</v>
      </c>
      <c r="J33" s="1">
        <f>'DATOS MENSUALES'!F194</f>
        <v>6.782822770098</v>
      </c>
      <c r="K33" s="1">
        <f>'DATOS MENSUALES'!F195</f>
        <v>5.931011605977999</v>
      </c>
      <c r="L33" s="1">
        <f>'DATOS MENSUALES'!F196</f>
        <v>3.964217310808</v>
      </c>
      <c r="M33" s="1">
        <f>'DATOS MENSUALES'!F197</f>
        <v>3.4509484846380003</v>
      </c>
      <c r="N33" s="1">
        <f t="shared" si="12"/>
        <v>94.75758543130699</v>
      </c>
      <c r="O33" s="10"/>
      <c r="P33" s="60">
        <f t="shared" si="13"/>
        <v>0.007230115373482631</v>
      </c>
      <c r="Q33" s="60">
        <f t="shared" si="14"/>
        <v>-4.103466275012695</v>
      </c>
      <c r="R33" s="60">
        <f t="shared" si="15"/>
        <v>487.9686520911026</v>
      </c>
      <c r="S33" s="60">
        <f t="shared" si="16"/>
        <v>18.57786888152897</v>
      </c>
      <c r="T33" s="60">
        <f t="shared" si="17"/>
        <v>-7.6320165628991585</v>
      </c>
      <c r="U33" s="60">
        <f t="shared" si="18"/>
        <v>2142.5187820777346</v>
      </c>
      <c r="V33" s="60">
        <f t="shared" si="19"/>
        <v>167.57260460067434</v>
      </c>
      <c r="W33" s="60">
        <f t="shared" si="20"/>
        <v>99.85707430273322</v>
      </c>
      <c r="X33" s="60">
        <f t="shared" si="21"/>
        <v>11.626719390215078</v>
      </c>
      <c r="Y33" s="60">
        <f t="shared" si="22"/>
        <v>16.787417821006606</v>
      </c>
      <c r="Z33" s="60">
        <f t="shared" si="23"/>
        <v>3.9855649625516643</v>
      </c>
      <c r="AA33" s="60">
        <f t="shared" si="24"/>
        <v>1.7349694293572848</v>
      </c>
      <c r="AB33" s="60">
        <f t="shared" si="25"/>
        <v>54019.16185103279</v>
      </c>
    </row>
    <row r="34" spans="1:28" ht="12.75">
      <c r="A34" s="12" t="s">
        <v>44</v>
      </c>
      <c r="B34" s="1">
        <f>'DATOS MENSUALES'!F198</f>
        <v>2.7363396696419997</v>
      </c>
      <c r="C34" s="1">
        <f>'DATOS MENSUALES'!F199</f>
        <v>2.535937606586</v>
      </c>
      <c r="D34" s="1">
        <f>'DATOS MENSUALES'!F200</f>
        <v>1.9452157759870001</v>
      </c>
      <c r="E34" s="1">
        <f>'DATOS MENSUALES'!F201</f>
        <v>2.114072299449</v>
      </c>
      <c r="F34" s="1">
        <f>'DATOS MENSUALES'!F202</f>
        <v>9.197791230487999</v>
      </c>
      <c r="G34" s="1">
        <f>'DATOS MENSUALES'!F203</f>
        <v>5.786028201496</v>
      </c>
      <c r="H34" s="1">
        <f>'DATOS MENSUALES'!F204</f>
        <v>4.293319219080001</v>
      </c>
      <c r="I34" s="1">
        <f>'DATOS MENSUALES'!F205</f>
        <v>5.41890979154</v>
      </c>
      <c r="J34" s="1">
        <f>'DATOS MENSUALES'!F206</f>
        <v>4.362082170888</v>
      </c>
      <c r="K34" s="1">
        <f>'DATOS MENSUALES'!F207</f>
        <v>3.0628635675680003</v>
      </c>
      <c r="L34" s="1">
        <f>'DATOS MENSUALES'!F208</f>
        <v>2.219925635004</v>
      </c>
      <c r="M34" s="1">
        <f>'DATOS MENSUALES'!F209</f>
        <v>1.82791644936</v>
      </c>
      <c r="N34" s="1">
        <f t="shared" si="12"/>
        <v>45.500401617088</v>
      </c>
      <c r="O34" s="10"/>
      <c r="P34" s="60">
        <f t="shared" si="13"/>
        <v>-0.3887597655521239</v>
      </c>
      <c r="Q34" s="60">
        <f t="shared" si="14"/>
        <v>-18.998934820035394</v>
      </c>
      <c r="R34" s="60">
        <f t="shared" si="15"/>
        <v>-19.53377167547567</v>
      </c>
      <c r="S34" s="60">
        <f t="shared" si="16"/>
        <v>-21.798994406469664</v>
      </c>
      <c r="T34" s="60">
        <f t="shared" si="17"/>
        <v>40.381282917769305</v>
      </c>
      <c r="U34" s="60">
        <f t="shared" si="18"/>
        <v>-1.940373745282579</v>
      </c>
      <c r="V34" s="60">
        <f t="shared" si="19"/>
        <v>-20.504227991414954</v>
      </c>
      <c r="W34" s="60">
        <f t="shared" si="20"/>
        <v>-0.9227830715124586</v>
      </c>
      <c r="X34" s="60">
        <f t="shared" si="21"/>
        <v>-0.003745645927390619</v>
      </c>
      <c r="Y34" s="60">
        <f t="shared" si="22"/>
        <v>-0.02911272707026958</v>
      </c>
      <c r="Z34" s="60">
        <f t="shared" si="23"/>
        <v>-0.0040047141862365795</v>
      </c>
      <c r="AA34" s="60">
        <f t="shared" si="24"/>
        <v>-0.07484248998023124</v>
      </c>
      <c r="AB34" s="60">
        <f t="shared" si="25"/>
        <v>-1503.1233118866778</v>
      </c>
    </row>
    <row r="35" spans="1:28" ht="12.75">
      <c r="A35" s="12" t="s">
        <v>45</v>
      </c>
      <c r="B35" s="1">
        <f>'DATOS MENSUALES'!F210</f>
        <v>2.670795612392</v>
      </c>
      <c r="C35" s="1">
        <f>'DATOS MENSUALES'!F211</f>
        <v>2.037953527074</v>
      </c>
      <c r="D35" s="1">
        <f>'DATOS MENSUALES'!F212</f>
        <v>1.806974849472</v>
      </c>
      <c r="E35" s="1">
        <f>'DATOS MENSUALES'!F213</f>
        <v>0.940874724812</v>
      </c>
      <c r="F35" s="1">
        <f>'DATOS MENSUALES'!F214</f>
        <v>2.042038515712</v>
      </c>
      <c r="G35" s="1">
        <f>'DATOS MENSUALES'!F215</f>
        <v>3.708992339859</v>
      </c>
      <c r="H35" s="1">
        <f>'DATOS MENSUALES'!F216</f>
        <v>2.433954318914</v>
      </c>
      <c r="I35" s="1">
        <f>'DATOS MENSUALES'!F217</f>
        <v>2.41768587975</v>
      </c>
      <c r="J35" s="1">
        <f>'DATOS MENSUALES'!F218</f>
        <v>2.9171609495600004</v>
      </c>
      <c r="K35" s="1">
        <f>'DATOS MENSUALES'!F219</f>
        <v>1.42485383326</v>
      </c>
      <c r="L35" s="1">
        <f>'DATOS MENSUALES'!F220</f>
        <v>1.200472817957</v>
      </c>
      <c r="M35" s="1">
        <f>'DATOS MENSUALES'!F221</f>
        <v>0.980522902443</v>
      </c>
      <c r="N35" s="1">
        <f t="shared" si="12"/>
        <v>24.582280271204993</v>
      </c>
      <c r="O35" s="10"/>
      <c r="P35" s="60">
        <f t="shared" si="13"/>
        <v>-0.5031866484505771</v>
      </c>
      <c r="Q35" s="60">
        <f t="shared" si="14"/>
        <v>-31.744678959101954</v>
      </c>
      <c r="R35" s="60">
        <f t="shared" si="15"/>
        <v>-22.698845436003605</v>
      </c>
      <c r="S35" s="60">
        <f t="shared" si="16"/>
        <v>-62.41378698674577</v>
      </c>
      <c r="T35" s="60">
        <f t="shared" si="17"/>
        <v>-51.68540254189948</v>
      </c>
      <c r="U35" s="60">
        <f t="shared" si="18"/>
        <v>-36.7370612097622</v>
      </c>
      <c r="V35" s="60">
        <f t="shared" si="19"/>
        <v>-97.10795992513106</v>
      </c>
      <c r="W35" s="60">
        <f t="shared" si="20"/>
        <v>-62.797647562473294</v>
      </c>
      <c r="X35" s="60">
        <f t="shared" si="21"/>
        <v>-4.097710527473695</v>
      </c>
      <c r="Y35" s="60">
        <f t="shared" si="22"/>
        <v>-7.365237912384403</v>
      </c>
      <c r="Z35" s="60">
        <f t="shared" si="23"/>
        <v>-1.6357546372302947</v>
      </c>
      <c r="AA35" s="60">
        <f t="shared" si="24"/>
        <v>-2.0426518444280286</v>
      </c>
      <c r="AB35" s="60">
        <f t="shared" si="25"/>
        <v>-33927.90369637442</v>
      </c>
    </row>
    <row r="36" spans="1:28" ht="12.75">
      <c r="A36" s="12" t="s">
        <v>46</v>
      </c>
      <c r="B36" s="1">
        <f>'DATOS MENSUALES'!F222</f>
        <v>1.1065706813300002</v>
      </c>
      <c r="C36" s="1">
        <f>'DATOS MENSUALES'!F223</f>
        <v>0.75194268435</v>
      </c>
      <c r="D36" s="1">
        <f>'DATOS MENSUALES'!F224</f>
        <v>7.129191623339</v>
      </c>
      <c r="E36" s="1">
        <f>'DATOS MENSUALES'!F225</f>
        <v>3.366736581172</v>
      </c>
      <c r="F36" s="1">
        <f>'DATOS MENSUALES'!F226</f>
        <v>2.675043034336</v>
      </c>
      <c r="G36" s="1">
        <f>'DATOS MENSUALES'!F227</f>
        <v>6.72373607088</v>
      </c>
      <c r="H36" s="1">
        <f>'DATOS MENSUALES'!F228</f>
        <v>4.8233836403999995</v>
      </c>
      <c r="I36" s="1">
        <f>'DATOS MENSUALES'!F229</f>
        <v>5.11246737969</v>
      </c>
      <c r="J36" s="1">
        <f>'DATOS MENSUALES'!F230</f>
        <v>3.71327908212</v>
      </c>
      <c r="K36" s="1">
        <f>'DATOS MENSUALES'!F231</f>
        <v>2.931957345615</v>
      </c>
      <c r="L36" s="1">
        <f>'DATOS MENSUALES'!F232</f>
        <v>1.9813328568759998</v>
      </c>
      <c r="M36" s="1">
        <f>'DATOS MENSUALES'!F233</f>
        <v>2.255555763594</v>
      </c>
      <c r="N36" s="1">
        <f t="shared" si="12"/>
        <v>42.571196743702004</v>
      </c>
      <c r="O36" s="10"/>
      <c r="P36" s="60">
        <f t="shared" si="13"/>
        <v>-13.137708082978161</v>
      </c>
      <c r="Q36" s="60">
        <f t="shared" si="14"/>
        <v>-88.26061038656663</v>
      </c>
      <c r="R36" s="60">
        <f t="shared" si="15"/>
        <v>15.453442807804104</v>
      </c>
      <c r="S36" s="60">
        <f t="shared" si="16"/>
        <v>-3.658067095109751</v>
      </c>
      <c r="T36" s="60">
        <f t="shared" si="17"/>
        <v>-29.55992897532009</v>
      </c>
      <c r="U36" s="60">
        <f t="shared" si="18"/>
        <v>-0.029666030318961135</v>
      </c>
      <c r="V36" s="60">
        <f t="shared" si="19"/>
        <v>-10.749606554418657</v>
      </c>
      <c r="W36" s="60">
        <f t="shared" si="20"/>
        <v>-2.097205918946154</v>
      </c>
      <c r="X36" s="60">
        <f t="shared" si="21"/>
        <v>-0.5199212608084314</v>
      </c>
      <c r="Y36" s="60">
        <f t="shared" si="22"/>
        <v>-0.08433623137283874</v>
      </c>
      <c r="Z36" s="60">
        <f t="shared" si="23"/>
        <v>-0.0627578296444455</v>
      </c>
      <c r="AA36" s="60">
        <f t="shared" si="24"/>
        <v>2.4045720124489187E-07</v>
      </c>
      <c r="AB36" s="60">
        <f t="shared" si="25"/>
        <v>-2976.219857673158</v>
      </c>
    </row>
    <row r="37" spans="1:28" ht="12.75">
      <c r="A37" s="12" t="s">
        <v>47</v>
      </c>
      <c r="B37" s="1">
        <f>'DATOS MENSUALES'!F234</f>
        <v>3.819433083147</v>
      </c>
      <c r="C37" s="1">
        <f>'DATOS MENSUALES'!F235</f>
        <v>5.102599341167999</v>
      </c>
      <c r="D37" s="1">
        <f>'DATOS MENSUALES'!F236</f>
        <v>7.930914740495999</v>
      </c>
      <c r="E37" s="1">
        <f>'DATOS MENSUALES'!F237</f>
        <v>6.098397551435</v>
      </c>
      <c r="F37" s="1">
        <f>'DATOS MENSUALES'!F238</f>
        <v>9.289163401762</v>
      </c>
      <c r="G37" s="1">
        <f>'DATOS MENSUALES'!F239</f>
        <v>11.405878799931001</v>
      </c>
      <c r="H37" s="1">
        <f>'DATOS MENSUALES'!F240</f>
        <v>7.7000469097919995</v>
      </c>
      <c r="I37" s="1">
        <f>'DATOS MENSUALES'!F241</f>
        <v>9.373194014454</v>
      </c>
      <c r="J37" s="1">
        <f>'DATOS MENSUALES'!F242</f>
        <v>5.62195444293</v>
      </c>
      <c r="K37" s="1">
        <f>'DATOS MENSUALES'!F243</f>
        <v>3.9851788008419997</v>
      </c>
      <c r="L37" s="1">
        <f>'DATOS MENSUALES'!F244</f>
        <v>2.6203523048779997</v>
      </c>
      <c r="M37" s="1">
        <f>'DATOS MENSUALES'!F245</f>
        <v>2.61324780591</v>
      </c>
      <c r="N37" s="1">
        <f t="shared" si="12"/>
        <v>75.56036119674499</v>
      </c>
      <c r="O37" s="10"/>
      <c r="P37" s="60">
        <f t="shared" si="13"/>
        <v>0.0440821288912911</v>
      </c>
      <c r="Q37" s="60">
        <f t="shared" si="14"/>
        <v>-0.0010515631398440575</v>
      </c>
      <c r="R37" s="60">
        <f t="shared" si="15"/>
        <v>35.69382282418665</v>
      </c>
      <c r="S37" s="60">
        <f t="shared" si="16"/>
        <v>1.6887546166079692</v>
      </c>
      <c r="T37" s="60">
        <f t="shared" si="17"/>
        <v>43.69440304719922</v>
      </c>
      <c r="U37" s="60">
        <f t="shared" si="18"/>
        <v>83.60116717547741</v>
      </c>
      <c r="V37" s="60">
        <f t="shared" si="19"/>
        <v>0.3003426399322436</v>
      </c>
      <c r="W37" s="60">
        <f t="shared" si="20"/>
        <v>26.4826627541635</v>
      </c>
      <c r="X37" s="60">
        <f t="shared" si="21"/>
        <v>1.3476610417290327</v>
      </c>
      <c r="Y37" s="60">
        <f t="shared" si="22"/>
        <v>0.23225224758873247</v>
      </c>
      <c r="Z37" s="60">
        <f t="shared" si="23"/>
        <v>0.01410657037827018</v>
      </c>
      <c r="AA37" s="60">
        <f t="shared" si="24"/>
        <v>0.048192958111384375</v>
      </c>
      <c r="AB37" s="60">
        <f t="shared" si="25"/>
        <v>6439.919641283008</v>
      </c>
    </row>
    <row r="38" spans="1:28" ht="12.75">
      <c r="A38" s="12" t="s">
        <v>48</v>
      </c>
      <c r="B38" s="1">
        <f>'DATOS MENSUALES'!F246</f>
        <v>14.971947301962</v>
      </c>
      <c r="C38" s="1">
        <f>'DATOS MENSUALES'!F247</f>
        <v>9.53902842898</v>
      </c>
      <c r="D38" s="1">
        <f>'DATOS MENSUALES'!F248</f>
        <v>4.538105592141</v>
      </c>
      <c r="E38" s="1">
        <f>'DATOS MENSUALES'!F249</f>
        <v>3.219056333584</v>
      </c>
      <c r="F38" s="1">
        <f>'DATOS MENSUALES'!F250</f>
        <v>5.629081604066</v>
      </c>
      <c r="G38" s="1">
        <f>'DATOS MENSUALES'!F251</f>
        <v>4.690412793376001</v>
      </c>
      <c r="H38" s="1">
        <f>'DATOS MENSUALES'!F252</f>
        <v>5.484185142314</v>
      </c>
      <c r="I38" s="1">
        <f>'DATOS MENSUALES'!F253</f>
        <v>4.229596578663999</v>
      </c>
      <c r="J38" s="1">
        <f>'DATOS MENSUALES'!F254</f>
        <v>2.8311191164119998</v>
      </c>
      <c r="K38" s="1">
        <f>'DATOS MENSUALES'!F255</f>
        <v>2.179348320655</v>
      </c>
      <c r="L38" s="1">
        <f>'DATOS MENSUALES'!F256</f>
        <v>1.53825021175</v>
      </c>
      <c r="M38" s="1">
        <f>'DATOS MENSUALES'!F257</f>
        <v>2.3200557681180003</v>
      </c>
      <c r="N38" s="1">
        <f t="shared" si="12"/>
        <v>61.170187192022</v>
      </c>
      <c r="O38" s="10"/>
      <c r="P38" s="60">
        <f t="shared" si="13"/>
        <v>1523.1648283995446</v>
      </c>
      <c r="Q38" s="60">
        <f t="shared" si="14"/>
        <v>81.44958420391006</v>
      </c>
      <c r="R38" s="60">
        <f t="shared" si="15"/>
        <v>-0.0010081050234935025</v>
      </c>
      <c r="S38" s="60">
        <f t="shared" si="16"/>
        <v>-4.813929064302895</v>
      </c>
      <c r="T38" s="60">
        <f t="shared" si="17"/>
        <v>-0.002623827525630426</v>
      </c>
      <c r="U38" s="60">
        <f t="shared" si="18"/>
        <v>-12.860422917438747</v>
      </c>
      <c r="V38" s="60">
        <f t="shared" si="19"/>
        <v>-3.696367503192394</v>
      </c>
      <c r="W38" s="60">
        <f t="shared" si="20"/>
        <v>-10.11808540686677</v>
      </c>
      <c r="X38" s="60">
        <f t="shared" si="21"/>
        <v>-4.794873040831153</v>
      </c>
      <c r="Y38" s="60">
        <f t="shared" si="22"/>
        <v>-1.6900258529218029</v>
      </c>
      <c r="Z38" s="60">
        <f t="shared" si="23"/>
        <v>-0.5937161198495746</v>
      </c>
      <c r="AA38" s="60">
        <f t="shared" si="24"/>
        <v>0.0003536694299373298</v>
      </c>
      <c r="AB38" s="60">
        <f t="shared" si="25"/>
        <v>74.86883894824415</v>
      </c>
    </row>
    <row r="39" spans="1:28" ht="12.75">
      <c r="A39" s="12" t="s">
        <v>49</v>
      </c>
      <c r="B39" s="1">
        <f>'DATOS MENSUALES'!F258</f>
        <v>2.158119394448</v>
      </c>
      <c r="C39" s="1">
        <f>'DATOS MENSUALES'!F259</f>
        <v>12.620816570154998</v>
      </c>
      <c r="D39" s="1">
        <f>'DATOS MENSUALES'!F260</f>
        <v>7.103309877806</v>
      </c>
      <c r="E39" s="1">
        <f>'DATOS MENSUALES'!F261</f>
        <v>6.215319574362</v>
      </c>
      <c r="F39" s="1">
        <f>'DATOS MENSUALES'!F262</f>
        <v>3.9833234322639997</v>
      </c>
      <c r="G39" s="1">
        <f>'DATOS MENSUALES'!F263</f>
        <v>8.626595770903</v>
      </c>
      <c r="H39" s="1">
        <f>'DATOS MENSUALES'!F264</f>
        <v>7.901911688664</v>
      </c>
      <c r="I39" s="1">
        <f>'DATOS MENSUALES'!F265</f>
        <v>6.493943865136</v>
      </c>
      <c r="J39" s="1">
        <f>'DATOS MENSUALES'!F266</f>
        <v>4.489499975024</v>
      </c>
      <c r="K39" s="1">
        <f>'DATOS MENSUALES'!F267</f>
        <v>3.32972415438</v>
      </c>
      <c r="L39" s="1">
        <f>'DATOS MENSUALES'!F268</f>
        <v>2.308341776512</v>
      </c>
      <c r="M39" s="1">
        <f>'DATOS MENSUALES'!F269</f>
        <v>1.758725751872</v>
      </c>
      <c r="N39" s="1">
        <f t="shared" si="12"/>
        <v>66.98963183152601</v>
      </c>
      <c r="O39" s="10"/>
      <c r="P39" s="60">
        <f t="shared" si="13"/>
        <v>-2.238114680752064</v>
      </c>
      <c r="Q39" s="60">
        <f t="shared" si="14"/>
        <v>407.94515371827373</v>
      </c>
      <c r="R39" s="60">
        <f t="shared" si="15"/>
        <v>14.976706964353074</v>
      </c>
      <c r="S39" s="60">
        <f t="shared" si="16"/>
        <v>2.2366184723841624</v>
      </c>
      <c r="T39" s="60">
        <f t="shared" si="17"/>
        <v>-5.674840147207147</v>
      </c>
      <c r="U39" s="60">
        <f t="shared" si="18"/>
        <v>4.044711789863216</v>
      </c>
      <c r="V39" s="60">
        <f t="shared" si="19"/>
        <v>0.6620345391681051</v>
      </c>
      <c r="W39" s="60">
        <f t="shared" si="20"/>
        <v>0.0010446129394933994</v>
      </c>
      <c r="X39" s="60">
        <f t="shared" si="21"/>
        <v>-2.1679523442764258E-05</v>
      </c>
      <c r="Y39" s="60">
        <f t="shared" si="22"/>
        <v>-6.77609491059731E-05</v>
      </c>
      <c r="Z39" s="60">
        <f t="shared" si="23"/>
        <v>-0.0003487100065719687</v>
      </c>
      <c r="AA39" s="60">
        <f t="shared" si="24"/>
        <v>-0.11809008774773404</v>
      </c>
      <c r="AB39" s="60">
        <f t="shared" si="25"/>
        <v>1010.2794788103627</v>
      </c>
    </row>
    <row r="40" spans="1:28" ht="12.75">
      <c r="A40" s="12" t="s">
        <v>50</v>
      </c>
      <c r="B40" s="1">
        <f>'DATOS MENSUALES'!F270</f>
        <v>1.364927634675</v>
      </c>
      <c r="C40" s="1">
        <f>'DATOS MENSUALES'!F271</f>
        <v>1.858537104941</v>
      </c>
      <c r="D40" s="1">
        <f>'DATOS MENSUALES'!F272</f>
        <v>1.47972345963</v>
      </c>
      <c r="E40" s="1">
        <f>'DATOS MENSUALES'!F273</f>
        <v>3.5760646822</v>
      </c>
      <c r="F40" s="1">
        <f>'DATOS MENSUALES'!F274</f>
        <v>2.1830509331920003</v>
      </c>
      <c r="G40" s="1">
        <f>'DATOS MENSUALES'!F275</f>
        <v>10.285734305105</v>
      </c>
      <c r="H40" s="1">
        <f>'DATOS MENSUALES'!F276</f>
        <v>8.86201150704</v>
      </c>
      <c r="I40" s="1">
        <f>'DATOS MENSUALES'!F277</f>
        <v>4.95078722697</v>
      </c>
      <c r="J40" s="1">
        <f>'DATOS MENSUALES'!F278</f>
        <v>6.1872435266600005</v>
      </c>
      <c r="K40" s="1">
        <f>'DATOS MENSUALES'!F279</f>
        <v>3.24020597752</v>
      </c>
      <c r="L40" s="1">
        <f>'DATOS MENSUALES'!F280</f>
        <v>2.26547642265</v>
      </c>
      <c r="M40" s="1">
        <f>'DATOS MENSUALES'!F281</f>
        <v>1.656491352276</v>
      </c>
      <c r="N40" s="1">
        <f t="shared" si="12"/>
        <v>47.910254132859</v>
      </c>
      <c r="O40" s="10"/>
      <c r="P40" s="60">
        <f t="shared" si="13"/>
        <v>-9.277561879294943</v>
      </c>
      <c r="Q40" s="60">
        <f t="shared" si="14"/>
        <v>-37.45254627906993</v>
      </c>
      <c r="R40" s="60">
        <f t="shared" si="15"/>
        <v>-31.514118686390045</v>
      </c>
      <c r="S40" s="60">
        <f t="shared" si="16"/>
        <v>-2.3605374445506495</v>
      </c>
      <c r="T40" s="60">
        <f t="shared" si="17"/>
        <v>-46.03499821839458</v>
      </c>
      <c r="U40" s="60">
        <f t="shared" si="18"/>
        <v>34.40525660651654</v>
      </c>
      <c r="V40" s="60">
        <f t="shared" si="19"/>
        <v>6.145102264602569</v>
      </c>
      <c r="W40" s="60">
        <f t="shared" si="20"/>
        <v>-2.9965164942056113</v>
      </c>
      <c r="X40" s="60">
        <f t="shared" si="21"/>
        <v>4.656290782836624</v>
      </c>
      <c r="Y40" s="60">
        <f t="shared" si="22"/>
        <v>-0.0022115750091029622</v>
      </c>
      <c r="Z40" s="60">
        <f t="shared" si="23"/>
        <v>-0.0014525585920603839</v>
      </c>
      <c r="AA40" s="60">
        <f t="shared" si="24"/>
        <v>-0.20836544010452782</v>
      </c>
      <c r="AB40" s="60">
        <f t="shared" si="25"/>
        <v>-740.0460980540088</v>
      </c>
    </row>
    <row r="41" spans="1:28" ht="12.75">
      <c r="A41" s="12" t="s">
        <v>51</v>
      </c>
      <c r="B41" s="1">
        <f>'DATOS MENSUALES'!F282</f>
        <v>1.37949791441</v>
      </c>
      <c r="C41" s="1">
        <f>'DATOS MENSUALES'!F283</f>
        <v>19.17333331416</v>
      </c>
      <c r="D41" s="1">
        <f>'DATOS MENSUALES'!F284</f>
        <v>3.1102311989129996</v>
      </c>
      <c r="E41" s="1">
        <f>'DATOS MENSUALES'!F285</f>
        <v>2.2941763323570004</v>
      </c>
      <c r="F41" s="1">
        <f>'DATOS MENSUALES'!F286</f>
        <v>9.57360310687</v>
      </c>
      <c r="G41" s="1">
        <f>'DATOS MENSUALES'!F287</f>
        <v>8.635138550327</v>
      </c>
      <c r="H41" s="1">
        <f>'DATOS MENSUALES'!F288</f>
        <v>6.531038236636</v>
      </c>
      <c r="I41" s="1">
        <f>'DATOS MENSUALES'!F289</f>
        <v>5.715376782689999</v>
      </c>
      <c r="J41" s="1">
        <f>'DATOS MENSUALES'!F290</f>
        <v>4.102924602875</v>
      </c>
      <c r="K41" s="1">
        <f>'DATOS MENSUALES'!F291</f>
        <v>3.0079283034000004</v>
      </c>
      <c r="L41" s="1">
        <f>'DATOS MENSUALES'!F292</f>
        <v>1.987970152953</v>
      </c>
      <c r="M41" s="1">
        <f>'DATOS MENSUALES'!F293</f>
        <v>1.701478810346</v>
      </c>
      <c r="N41" s="1">
        <f t="shared" si="12"/>
        <v>67.212697305937</v>
      </c>
      <c r="O41" s="10"/>
      <c r="P41" s="60">
        <f t="shared" si="13"/>
        <v>-9.085902476495546</v>
      </c>
      <c r="Q41" s="60">
        <f t="shared" si="14"/>
        <v>2725.838046045253</v>
      </c>
      <c r="R41" s="60">
        <f t="shared" si="15"/>
        <v>-3.5685575110991787</v>
      </c>
      <c r="S41" s="60">
        <f t="shared" si="16"/>
        <v>-17.84865204868585</v>
      </c>
      <c r="T41" s="60">
        <f t="shared" si="17"/>
        <v>55.15822782756982</v>
      </c>
      <c r="U41" s="60">
        <f t="shared" si="18"/>
        <v>4.11012096142163</v>
      </c>
      <c r="V41" s="60">
        <f t="shared" si="19"/>
        <v>-0.12449141097734809</v>
      </c>
      <c r="W41" s="60">
        <f t="shared" si="20"/>
        <v>-0.3104284069046184</v>
      </c>
      <c r="X41" s="60">
        <f t="shared" si="21"/>
        <v>-0.0711942389869893</v>
      </c>
      <c r="Y41" s="60">
        <f t="shared" si="22"/>
        <v>-0.047660203674468236</v>
      </c>
      <c r="Z41" s="60">
        <f t="shared" si="23"/>
        <v>-0.05966551309388478</v>
      </c>
      <c r="AA41" s="60">
        <f t="shared" si="24"/>
        <v>-0.16443918597458299</v>
      </c>
      <c r="AB41" s="60">
        <f t="shared" si="25"/>
        <v>1079.16588134316</v>
      </c>
    </row>
    <row r="42" spans="1:28" ht="12.75">
      <c r="A42" s="12" t="s">
        <v>52</v>
      </c>
      <c r="B42" s="1">
        <f>'DATOS MENSUALES'!F294</f>
        <v>3.898719471357</v>
      </c>
      <c r="C42" s="1">
        <f>'DATOS MENSUALES'!F295</f>
        <v>1.989523778776</v>
      </c>
      <c r="D42" s="1">
        <f>'DATOS MENSUALES'!F296</f>
        <v>1.0730715692400001</v>
      </c>
      <c r="E42" s="1">
        <f>'DATOS MENSUALES'!F297</f>
        <v>0.5575763576999999</v>
      </c>
      <c r="F42" s="1">
        <f>'DATOS MENSUALES'!F298</f>
        <v>0.39762653184</v>
      </c>
      <c r="G42" s="1">
        <f>'DATOS MENSUALES'!F299</f>
        <v>3.13560188473</v>
      </c>
      <c r="H42" s="1">
        <f>'DATOS MENSUALES'!F300</f>
        <v>1.5927885809339999</v>
      </c>
      <c r="I42" s="1">
        <f>'DATOS MENSUALES'!F301</f>
        <v>1.357150930635</v>
      </c>
      <c r="J42" s="1">
        <f>'DATOS MENSUALES'!F302</f>
        <v>0.9102554254640001</v>
      </c>
      <c r="K42" s="1">
        <f>'DATOS MENSUALES'!F303</f>
        <v>0.618912571977</v>
      </c>
      <c r="L42" s="1">
        <f>'DATOS MENSUALES'!F304</f>
        <v>0.402626819243</v>
      </c>
      <c r="M42" s="1">
        <f>'DATOS MENSUALES'!F305</f>
        <v>1.302661913364</v>
      </c>
      <c r="N42" s="1">
        <f t="shared" si="12"/>
        <v>17.23651583526</v>
      </c>
      <c r="O42" s="10"/>
      <c r="P42" s="60">
        <f t="shared" si="13"/>
        <v>0.08092469198822523</v>
      </c>
      <c r="Q42" s="60">
        <f t="shared" si="14"/>
        <v>-33.22369578764564</v>
      </c>
      <c r="R42" s="60">
        <f t="shared" si="15"/>
        <v>-45.31995847584141</v>
      </c>
      <c r="S42" s="60">
        <f t="shared" si="16"/>
        <v>-82.3114801737154</v>
      </c>
      <c r="T42" s="60">
        <f t="shared" si="17"/>
        <v>-154.8005865423607</v>
      </c>
      <c r="U42" s="60">
        <f t="shared" si="18"/>
        <v>-59.21411778676947</v>
      </c>
      <c r="V42" s="60">
        <f t="shared" si="19"/>
        <v>-160.77359758151078</v>
      </c>
      <c r="W42" s="60">
        <f t="shared" si="20"/>
        <v>-127.66832089724008</v>
      </c>
      <c r="X42" s="60">
        <f t="shared" si="21"/>
        <v>-46.93369424334441</v>
      </c>
      <c r="Y42" s="60">
        <f t="shared" si="22"/>
        <v>-20.832747475200446</v>
      </c>
      <c r="Z42" s="60">
        <f t="shared" si="23"/>
        <v>-7.716628337763353</v>
      </c>
      <c r="AA42" s="60">
        <f t="shared" si="24"/>
        <v>-0.8484052213481209</v>
      </c>
      <c r="AB42" s="60">
        <f t="shared" si="25"/>
        <v>-62660.50078097466</v>
      </c>
    </row>
    <row r="43" spans="1:28" ht="12.75">
      <c r="A43" s="12" t="s">
        <v>53</v>
      </c>
      <c r="B43" s="1">
        <f>'DATOS MENSUALES'!F306</f>
        <v>4.208026461595</v>
      </c>
      <c r="C43" s="1">
        <f>'DATOS MENSUALES'!F307</f>
        <v>9.054261421698001</v>
      </c>
      <c r="D43" s="1">
        <f>'DATOS MENSUALES'!F308</f>
        <v>3.42140588132</v>
      </c>
      <c r="E43" s="1">
        <f>'DATOS MENSUALES'!F309</f>
        <v>15.26443817878</v>
      </c>
      <c r="F43" s="1">
        <f>'DATOS MENSUALES'!F310</f>
        <v>18.015342955974</v>
      </c>
      <c r="G43" s="1">
        <f>'DATOS MENSUALES'!F311</f>
        <v>6.899464189584999</v>
      </c>
      <c r="H43" s="1">
        <f>'DATOS MENSUALES'!F312</f>
        <v>14.731274205573998</v>
      </c>
      <c r="I43" s="1">
        <f>'DATOS MENSUALES'!F313</f>
        <v>7.518298221356</v>
      </c>
      <c r="J43" s="1">
        <f>'DATOS MENSUALES'!F314</f>
        <v>6.356329082372</v>
      </c>
      <c r="K43" s="1">
        <f>'DATOS MENSUALES'!F315</f>
        <v>4.508181572553</v>
      </c>
      <c r="L43" s="1">
        <f>'DATOS MENSUALES'!F316</f>
        <v>3.0798523126590003</v>
      </c>
      <c r="M43" s="1">
        <f>'DATOS MENSUALES'!F317</f>
        <v>2.08314894216</v>
      </c>
      <c r="N43" s="1">
        <f t="shared" si="12"/>
        <v>95.140023425626</v>
      </c>
      <c r="O43" s="10"/>
      <c r="P43" s="60">
        <f t="shared" si="13"/>
        <v>0.4082670359630701</v>
      </c>
      <c r="Q43" s="60">
        <f t="shared" si="14"/>
        <v>57.06538137423236</v>
      </c>
      <c r="R43" s="60">
        <f t="shared" si="15"/>
        <v>-1.8023482489531442</v>
      </c>
      <c r="S43" s="60">
        <f t="shared" si="16"/>
        <v>1110.9324103982817</v>
      </c>
      <c r="T43" s="60">
        <f t="shared" si="17"/>
        <v>1837.516472692094</v>
      </c>
      <c r="U43" s="60">
        <f t="shared" si="18"/>
        <v>-0.0023973773320809686</v>
      </c>
      <c r="V43" s="60">
        <f t="shared" si="19"/>
        <v>456.69577206469705</v>
      </c>
      <c r="W43" s="60">
        <f t="shared" si="20"/>
        <v>1.426943345397368</v>
      </c>
      <c r="X43" s="60">
        <f t="shared" si="21"/>
        <v>6.218799171203903</v>
      </c>
      <c r="Y43" s="60">
        <f t="shared" si="22"/>
        <v>1.4725511665727273</v>
      </c>
      <c r="Z43" s="60">
        <f t="shared" si="23"/>
        <v>0.34465528265136136</v>
      </c>
      <c r="AA43" s="60">
        <f t="shared" si="24"/>
        <v>-0.0045898893888703446</v>
      </c>
      <c r="AB43" s="60">
        <f t="shared" si="25"/>
        <v>55675.314877312274</v>
      </c>
    </row>
    <row r="44" spans="1:28" ht="12.75">
      <c r="A44" s="12" t="s">
        <v>54</v>
      </c>
      <c r="B44" s="1">
        <f>'DATOS MENSUALES'!F318</f>
        <v>10.769093395585</v>
      </c>
      <c r="C44" s="1">
        <f>'DATOS MENSUALES'!F319</f>
        <v>10.6504408388</v>
      </c>
      <c r="D44" s="1">
        <f>'DATOS MENSUALES'!F320</f>
        <v>3.9939318923399996</v>
      </c>
      <c r="E44" s="1">
        <f>'DATOS MENSUALES'!F321</f>
        <v>4.401649058502</v>
      </c>
      <c r="F44" s="1">
        <f>'DATOS MENSUALES'!F322</f>
        <v>4.212781988092999</v>
      </c>
      <c r="G44" s="1">
        <f>'DATOS MENSUALES'!F323</f>
        <v>5.100636322132</v>
      </c>
      <c r="H44" s="1">
        <f>'DATOS MENSUALES'!F324</f>
        <v>4.38921297393</v>
      </c>
      <c r="I44" s="1">
        <f>'DATOS MENSUALES'!F325</f>
        <v>4.451806781604</v>
      </c>
      <c r="J44" s="1">
        <f>'DATOS MENSUALES'!F326</f>
        <v>2.9521850188</v>
      </c>
      <c r="K44" s="1">
        <f>'DATOS MENSUALES'!F327</f>
        <v>2.050316448</v>
      </c>
      <c r="L44" s="1">
        <f>'DATOS MENSUALES'!F328</f>
        <v>1.2930353736240001</v>
      </c>
      <c r="M44" s="1">
        <f>'DATOS MENSUALES'!F329</f>
        <v>0.94616576461</v>
      </c>
      <c r="N44" s="1">
        <f t="shared" si="12"/>
        <v>55.211255856019996</v>
      </c>
      <c r="O44" s="10"/>
      <c r="P44" s="60">
        <f t="shared" si="13"/>
        <v>389.4831533542386</v>
      </c>
      <c r="Q44" s="60">
        <f t="shared" si="14"/>
        <v>161.53593242383928</v>
      </c>
      <c r="R44" s="60">
        <f t="shared" si="15"/>
        <v>-0.2676417225794176</v>
      </c>
      <c r="S44" s="60">
        <f t="shared" si="16"/>
        <v>-0.12947951511387834</v>
      </c>
      <c r="T44" s="60">
        <f t="shared" si="17"/>
        <v>-3.7544118229851065</v>
      </c>
      <c r="U44" s="60">
        <f t="shared" si="18"/>
        <v>-7.218886226747836</v>
      </c>
      <c r="V44" s="60">
        <f t="shared" si="19"/>
        <v>-18.423720538463623</v>
      </c>
      <c r="W44" s="60">
        <f t="shared" si="20"/>
        <v>-7.308969163193568</v>
      </c>
      <c r="X44" s="60">
        <f t="shared" si="21"/>
        <v>-3.8344967399372685</v>
      </c>
      <c r="Y44" s="60">
        <f t="shared" si="22"/>
        <v>-2.300890053173629</v>
      </c>
      <c r="Z44" s="60">
        <f t="shared" si="23"/>
        <v>-1.2797370889389375</v>
      </c>
      <c r="AA44" s="60">
        <f t="shared" si="24"/>
        <v>-2.2131192246599216</v>
      </c>
      <c r="AB44" s="60">
        <f t="shared" si="25"/>
        <v>-5.306517538428873</v>
      </c>
    </row>
    <row r="45" spans="1:28" ht="12.75">
      <c r="A45" s="12" t="s">
        <v>55</v>
      </c>
      <c r="B45" s="1">
        <f>'DATOS MENSUALES'!F330</f>
        <v>2.389618763268</v>
      </c>
      <c r="C45" s="1">
        <f>'DATOS MENSUALES'!F331</f>
        <v>33.475320757359</v>
      </c>
      <c r="D45" s="1">
        <f>'DATOS MENSUALES'!F332</f>
        <v>2.63614027738</v>
      </c>
      <c r="E45" s="1">
        <f>'DATOS MENSUALES'!F333</f>
        <v>6.195892093405</v>
      </c>
      <c r="F45" s="1">
        <f>'DATOS MENSUALES'!F334</f>
        <v>16.278267684861003</v>
      </c>
      <c r="G45" s="1">
        <f>'DATOS MENSUALES'!F335</f>
        <v>13.726214936108</v>
      </c>
      <c r="H45" s="1">
        <f>'DATOS MENSUALES'!F336</f>
        <v>18.199163098935</v>
      </c>
      <c r="I45" s="1">
        <f>'DATOS MENSUALES'!F337</f>
        <v>11.283532722278999</v>
      </c>
      <c r="J45" s="1">
        <f>'DATOS MENSUALES'!F338</f>
        <v>7.50493704356</v>
      </c>
      <c r="K45" s="1">
        <f>'DATOS MENSUALES'!F339</f>
        <v>5.69074111208</v>
      </c>
      <c r="L45" s="1">
        <f>'DATOS MENSUALES'!F340</f>
        <v>3.8938831472699995</v>
      </c>
      <c r="M45" s="1">
        <f>'DATOS MENSUALES'!F341</f>
        <v>4.092069187305</v>
      </c>
      <c r="N45" s="1">
        <f t="shared" si="12"/>
        <v>125.36578082381001</v>
      </c>
      <c r="O45" s="10"/>
      <c r="P45" s="60">
        <f t="shared" si="13"/>
        <v>-1.2477129430945284</v>
      </c>
      <c r="Q45" s="60">
        <f t="shared" si="14"/>
        <v>22595.65616008934</v>
      </c>
      <c r="R45" s="60">
        <f t="shared" si="15"/>
        <v>-8.026847042858284</v>
      </c>
      <c r="S45" s="60">
        <f t="shared" si="16"/>
        <v>2.1384139688163577</v>
      </c>
      <c r="T45" s="60">
        <f t="shared" si="17"/>
        <v>1161.3533772105723</v>
      </c>
      <c r="U45" s="60">
        <f t="shared" si="18"/>
        <v>299.8095953268674</v>
      </c>
      <c r="V45" s="60">
        <f t="shared" si="19"/>
        <v>1393.2209537324027</v>
      </c>
      <c r="W45" s="60">
        <f t="shared" si="20"/>
        <v>117.00582211658657</v>
      </c>
      <c r="X45" s="60">
        <f t="shared" si="21"/>
        <v>26.665334134212937</v>
      </c>
      <c r="Y45" s="60">
        <f t="shared" si="22"/>
        <v>12.49117765632334</v>
      </c>
      <c r="Z45" s="60">
        <f t="shared" si="23"/>
        <v>3.478333750624116</v>
      </c>
      <c r="AA45" s="60">
        <f t="shared" si="24"/>
        <v>6.257291891121715</v>
      </c>
      <c r="AB45" s="60">
        <f t="shared" si="25"/>
        <v>320158.0536689145</v>
      </c>
    </row>
    <row r="46" spans="1:28" ht="12.75">
      <c r="A46" s="12" t="s">
        <v>56</v>
      </c>
      <c r="B46" s="1">
        <f>'DATOS MENSUALES'!F342</f>
        <v>2.9798146131600003</v>
      </c>
      <c r="C46" s="1">
        <f>'DATOS MENSUALES'!F343</f>
        <v>6.036426952329999</v>
      </c>
      <c r="D46" s="1">
        <f>'DATOS MENSUALES'!F344</f>
        <v>9.826841603295</v>
      </c>
      <c r="E46" s="1">
        <f>'DATOS MENSUALES'!F345</f>
        <v>2.9846734932600003</v>
      </c>
      <c r="F46" s="1">
        <f>'DATOS MENSUALES'!F346</f>
        <v>2.339992373122</v>
      </c>
      <c r="G46" s="1">
        <f>'DATOS MENSUALES'!F347</f>
        <v>13.85867567586</v>
      </c>
      <c r="H46" s="1">
        <f>'DATOS MENSUALES'!F348</f>
        <v>7.2538738301959995</v>
      </c>
      <c r="I46" s="1">
        <f>'DATOS MENSUALES'!F349</f>
        <v>9.356108170099999</v>
      </c>
      <c r="J46" s="1">
        <f>'DATOS MENSUALES'!F350</f>
        <v>5.302784597396</v>
      </c>
      <c r="K46" s="1">
        <f>'DATOS MENSUALES'!F351</f>
        <v>3.733576827444</v>
      </c>
      <c r="L46" s="1">
        <f>'DATOS MENSUALES'!F352</f>
        <v>2.6020341854669997</v>
      </c>
      <c r="M46" s="1">
        <f>'DATOS MENSUALES'!F353</f>
        <v>3.826256369712</v>
      </c>
      <c r="N46" s="1">
        <f t="shared" si="12"/>
        <v>70.101058691342</v>
      </c>
      <c r="O46" s="10"/>
      <c r="P46" s="60">
        <f t="shared" si="13"/>
        <v>-0.1150494595238282</v>
      </c>
      <c r="Q46" s="60">
        <f t="shared" si="14"/>
        <v>0.5762160892077772</v>
      </c>
      <c r="R46" s="60">
        <f t="shared" si="15"/>
        <v>139.67448176378124</v>
      </c>
      <c r="S46" s="60">
        <f t="shared" si="16"/>
        <v>-7.109767365813766</v>
      </c>
      <c r="T46" s="60">
        <f t="shared" si="17"/>
        <v>-40.248340403786045</v>
      </c>
      <c r="U46" s="60">
        <f t="shared" si="18"/>
        <v>317.96498771536574</v>
      </c>
      <c r="V46" s="60">
        <f t="shared" si="19"/>
        <v>0.011166521026967205</v>
      </c>
      <c r="W46" s="60">
        <f t="shared" si="20"/>
        <v>26.029862157386354</v>
      </c>
      <c r="X46" s="60">
        <f t="shared" si="21"/>
        <v>0.48447823711730226</v>
      </c>
      <c r="Y46" s="60">
        <f t="shared" si="22"/>
        <v>0.04786536354778668</v>
      </c>
      <c r="Z46" s="60">
        <f t="shared" si="23"/>
        <v>0.01113529718127736</v>
      </c>
      <c r="AA46" s="60">
        <f t="shared" si="24"/>
        <v>3.921282850870527</v>
      </c>
      <c r="AB46" s="60">
        <f t="shared" si="25"/>
        <v>2271.636125331549</v>
      </c>
    </row>
    <row r="47" spans="1:28" ht="12.75">
      <c r="A47" s="12" t="s">
        <v>57</v>
      </c>
      <c r="B47" s="1">
        <f>'DATOS MENSUALES'!F354</f>
        <v>2.337609926106</v>
      </c>
      <c r="C47" s="1">
        <f>'DATOS MENSUALES'!F355</f>
        <v>4.749828567696</v>
      </c>
      <c r="D47" s="1">
        <f>'DATOS MENSUALES'!F356</f>
        <v>2.050131995532</v>
      </c>
      <c r="E47" s="1">
        <f>'DATOS MENSUALES'!F357</f>
        <v>24.646392363780002</v>
      </c>
      <c r="F47" s="1">
        <f>'DATOS MENSUALES'!F358</f>
        <v>6.140769726769999</v>
      </c>
      <c r="G47" s="1">
        <f>'DATOS MENSUALES'!F359</f>
        <v>6.584933759012</v>
      </c>
      <c r="H47" s="1">
        <f>'DATOS MENSUALES'!F360</f>
        <v>6.493443883254</v>
      </c>
      <c r="I47" s="1">
        <f>'DATOS MENSUALES'!F361</f>
        <v>6.532133965343999</v>
      </c>
      <c r="J47" s="1">
        <f>'DATOS MENSUALES'!F362</f>
        <v>3.604755554414</v>
      </c>
      <c r="K47" s="1">
        <f>'DATOS MENSUALES'!F363</f>
        <v>2.021389504812</v>
      </c>
      <c r="L47" s="1">
        <f>'DATOS MENSUALES'!F364</f>
        <v>1.311429762685</v>
      </c>
      <c r="M47" s="1">
        <f>'DATOS MENSUALES'!F365</f>
        <v>0.8925942705500001</v>
      </c>
      <c r="N47" s="1">
        <f t="shared" si="12"/>
        <v>67.36541327995502</v>
      </c>
      <c r="O47" s="10"/>
      <c r="P47" s="60">
        <f t="shared" si="13"/>
        <v>-1.4374214652208608</v>
      </c>
      <c r="Q47" s="60">
        <f t="shared" si="14"/>
        <v>-0.09386190124206924</v>
      </c>
      <c r="R47" s="60">
        <f t="shared" si="15"/>
        <v>-17.338645337941614</v>
      </c>
      <c r="S47" s="60">
        <f t="shared" si="16"/>
        <v>7690.683134964113</v>
      </c>
      <c r="T47" s="60">
        <f t="shared" si="17"/>
        <v>0.052214006828976874</v>
      </c>
      <c r="U47" s="60">
        <f t="shared" si="18"/>
        <v>-0.0901372920158626</v>
      </c>
      <c r="V47" s="60">
        <f t="shared" si="19"/>
        <v>-0.15478090115954668</v>
      </c>
      <c r="W47" s="60">
        <f t="shared" si="20"/>
        <v>0.0027237999868520413</v>
      </c>
      <c r="X47" s="60">
        <f t="shared" si="21"/>
        <v>-0.7601188355614691</v>
      </c>
      <c r="Y47" s="60">
        <f t="shared" si="22"/>
        <v>-2.455475629635068</v>
      </c>
      <c r="Z47" s="60">
        <f t="shared" si="23"/>
        <v>-1.2157869291742636</v>
      </c>
      <c r="AA47" s="60">
        <f t="shared" si="24"/>
        <v>-2.497427270432393</v>
      </c>
      <c r="AB47" s="60">
        <f t="shared" si="25"/>
        <v>1128.0890452546282</v>
      </c>
    </row>
    <row r="48" spans="1:28" ht="12.75">
      <c r="A48" s="12" t="s">
        <v>58</v>
      </c>
      <c r="B48" s="1">
        <f>'DATOS MENSUALES'!F366</f>
        <v>0.6295142851419999</v>
      </c>
      <c r="C48" s="1">
        <f>'DATOS MENSUALES'!F367</f>
        <v>4.4334983070880005</v>
      </c>
      <c r="D48" s="1">
        <f>'DATOS MENSUALES'!F368</f>
        <v>1.01716837976</v>
      </c>
      <c r="E48" s="1">
        <f>'DATOS MENSUALES'!F369</f>
        <v>1.6630213760080002</v>
      </c>
      <c r="F48" s="1">
        <f>'DATOS MENSUALES'!F370</f>
        <v>1.7918311393320001</v>
      </c>
      <c r="G48" s="1">
        <f>'DATOS MENSUALES'!F371</f>
        <v>2.7857493323519997</v>
      </c>
      <c r="H48" s="1">
        <f>'DATOS MENSUALES'!F372</f>
        <v>4.919798264764</v>
      </c>
      <c r="I48" s="1">
        <f>'DATOS MENSUALES'!F373</f>
        <v>6.15807688776</v>
      </c>
      <c r="J48" s="1">
        <f>'DATOS MENSUALES'!F374</f>
        <v>4.1090408394389994</v>
      </c>
      <c r="K48" s="1">
        <f>'DATOS MENSUALES'!F375</f>
        <v>3.390570729</v>
      </c>
      <c r="L48" s="1">
        <f>'DATOS MENSUALES'!F376</f>
        <v>2.46610717075</v>
      </c>
      <c r="M48" s="1">
        <f>'DATOS MENSUALES'!F377</f>
        <v>1.9328816754830003</v>
      </c>
      <c r="N48" s="1">
        <f t="shared" si="12"/>
        <v>35.297258386878</v>
      </c>
      <c r="O48" s="10"/>
      <c r="P48" s="60">
        <f t="shared" si="13"/>
        <v>-22.82568904102247</v>
      </c>
      <c r="Q48" s="60">
        <f t="shared" si="14"/>
        <v>-0.4579415434663101</v>
      </c>
      <c r="R48" s="60">
        <f t="shared" si="15"/>
        <v>-47.48538121244112</v>
      </c>
      <c r="S48" s="60">
        <f t="shared" si="16"/>
        <v>-34.15509891018653</v>
      </c>
      <c r="T48" s="60">
        <f t="shared" si="17"/>
        <v>-62.8158337455382</v>
      </c>
      <c r="U48" s="60">
        <f t="shared" si="18"/>
        <v>-76.63308611598383</v>
      </c>
      <c r="V48" s="60">
        <f t="shared" si="19"/>
        <v>-9.401424959940117</v>
      </c>
      <c r="W48" s="60">
        <f t="shared" si="20"/>
        <v>-0.012878964513289617</v>
      </c>
      <c r="X48" s="60">
        <f t="shared" si="21"/>
        <v>-0.06808864948114714</v>
      </c>
      <c r="Y48" s="60">
        <f t="shared" si="22"/>
        <v>8.093855862771974E-06</v>
      </c>
      <c r="Z48" s="60">
        <f t="shared" si="23"/>
        <v>0.0006671486545787112</v>
      </c>
      <c r="AA48" s="60">
        <f t="shared" si="24"/>
        <v>-0.03169119990924033</v>
      </c>
      <c r="AB48" s="60">
        <f t="shared" si="25"/>
        <v>-10159.412610049996</v>
      </c>
    </row>
    <row r="49" spans="1:28" ht="12.75">
      <c r="A49" s="12" t="s">
        <v>59</v>
      </c>
      <c r="B49" s="1">
        <f>'DATOS MENSUALES'!F378</f>
        <v>1.842637622814</v>
      </c>
      <c r="C49" s="1">
        <f>'DATOS MENSUALES'!F379</f>
        <v>1.864040928582</v>
      </c>
      <c r="D49" s="1">
        <f>'DATOS MENSUALES'!F380</f>
        <v>3.1436229889679996</v>
      </c>
      <c r="E49" s="1">
        <f>'DATOS MENSUALES'!F381</f>
        <v>1.098105110928</v>
      </c>
      <c r="F49" s="1">
        <f>'DATOS MENSUALES'!F382</f>
        <v>7.307773092494</v>
      </c>
      <c r="G49" s="1">
        <f>'DATOS MENSUALES'!F383</f>
        <v>5.486420885831</v>
      </c>
      <c r="H49" s="1">
        <f>'DATOS MENSUALES'!F384</f>
        <v>2.719436070921</v>
      </c>
      <c r="I49" s="1">
        <f>'DATOS MENSUALES'!F385</f>
        <v>3.013802835939</v>
      </c>
      <c r="J49" s="1">
        <f>'DATOS MENSUALES'!F386</f>
        <v>3.1616086794819998</v>
      </c>
      <c r="K49" s="1">
        <f>'DATOS MENSUALES'!F387</f>
        <v>1.773245355293</v>
      </c>
      <c r="L49" s="1">
        <f>'DATOS MENSUALES'!F388</f>
        <v>1.128317815849</v>
      </c>
      <c r="M49" s="1">
        <f>'DATOS MENSUALES'!F389</f>
        <v>1.75614608675</v>
      </c>
      <c r="N49" s="1">
        <f t="shared" si="12"/>
        <v>34.295157473851</v>
      </c>
      <c r="O49" s="10"/>
      <c r="P49" s="60">
        <f t="shared" si="13"/>
        <v>-4.279468846210356</v>
      </c>
      <c r="Q49" s="60">
        <f t="shared" si="14"/>
        <v>-37.268019792789666</v>
      </c>
      <c r="R49" s="60">
        <f t="shared" si="15"/>
        <v>-3.3397000870700158</v>
      </c>
      <c r="S49" s="60">
        <f t="shared" si="16"/>
        <v>-55.28224816990995</v>
      </c>
      <c r="T49" s="60">
        <f t="shared" si="17"/>
        <v>3.6577153723651623</v>
      </c>
      <c r="U49" s="60">
        <f t="shared" si="18"/>
        <v>-3.701440777917224</v>
      </c>
      <c r="V49" s="60">
        <f t="shared" si="19"/>
        <v>-80.11444621973547</v>
      </c>
      <c r="W49" s="60">
        <f t="shared" si="20"/>
        <v>-38.569095395023936</v>
      </c>
      <c r="X49" s="60">
        <f t="shared" si="21"/>
        <v>-2.492084876683365</v>
      </c>
      <c r="Y49" s="60">
        <f t="shared" si="22"/>
        <v>-4.074896872519231</v>
      </c>
      <c r="Z49" s="60">
        <f t="shared" si="23"/>
        <v>-1.9550487284540983</v>
      </c>
      <c r="AA49" s="60">
        <f t="shared" si="24"/>
        <v>-0.11996267370393034</v>
      </c>
      <c r="AB49" s="60">
        <f t="shared" si="25"/>
        <v>-11635.859545638687</v>
      </c>
    </row>
    <row r="50" spans="1:28" ht="12.75">
      <c r="A50" s="12" t="s">
        <v>60</v>
      </c>
      <c r="B50" s="1">
        <f>'DATOS MENSUALES'!F390</f>
        <v>1.779114228472</v>
      </c>
      <c r="C50" s="1">
        <f>'DATOS MENSUALES'!F391</f>
        <v>3.480114130929</v>
      </c>
      <c r="D50" s="1">
        <f>'DATOS MENSUALES'!F392</f>
        <v>3.6642075037460002</v>
      </c>
      <c r="E50" s="1">
        <f>'DATOS MENSUALES'!F393</f>
        <v>3.1431620826480002</v>
      </c>
      <c r="F50" s="1">
        <f>'DATOS MENSUALES'!F394</f>
        <v>2.4890950563659997</v>
      </c>
      <c r="G50" s="1">
        <f>'DATOS MENSUALES'!F395</f>
        <v>2.354800508012</v>
      </c>
      <c r="H50" s="1">
        <f>'DATOS MENSUALES'!F396</f>
        <v>1.9090964639999999</v>
      </c>
      <c r="I50" s="1">
        <f>'DATOS MENSUALES'!F397</f>
        <v>2.611252575938</v>
      </c>
      <c r="J50" s="1">
        <f>'DATOS MENSUALES'!F398</f>
        <v>2.30544082318</v>
      </c>
      <c r="K50" s="1">
        <f>'DATOS MENSUALES'!F399</f>
        <v>1.423633444209</v>
      </c>
      <c r="L50" s="1">
        <f>'DATOS MENSUALES'!F400</f>
        <v>0.983953630361</v>
      </c>
      <c r="M50" s="1">
        <f>'DATOS MENSUALES'!F401</f>
        <v>0.708528142734</v>
      </c>
      <c r="N50" s="1">
        <f t="shared" si="12"/>
        <v>26.852398590595</v>
      </c>
      <c r="O50" s="10"/>
      <c r="P50" s="60">
        <f t="shared" si="13"/>
        <v>-4.801700448334093</v>
      </c>
      <c r="Q50" s="60">
        <f t="shared" si="14"/>
        <v>-5.125594276122022</v>
      </c>
      <c r="R50" s="60">
        <f t="shared" si="15"/>
        <v>-0.9244872988339384</v>
      </c>
      <c r="S50" s="60">
        <f t="shared" si="16"/>
        <v>-5.492670469383651</v>
      </c>
      <c r="T50" s="60">
        <f t="shared" si="17"/>
        <v>-35.22021121162648</v>
      </c>
      <c r="U50" s="60">
        <f t="shared" si="18"/>
        <v>-102.40480025731792</v>
      </c>
      <c r="V50" s="60">
        <f t="shared" si="19"/>
        <v>-134.3170577915917</v>
      </c>
      <c r="W50" s="60">
        <f t="shared" si="20"/>
        <v>-54.06271206647248</v>
      </c>
      <c r="X50" s="60">
        <f t="shared" si="21"/>
        <v>-10.82235281870148</v>
      </c>
      <c r="Y50" s="60">
        <f t="shared" si="22"/>
        <v>-7.379105996181047</v>
      </c>
      <c r="Z50" s="60">
        <f t="shared" si="23"/>
        <v>-2.7133882880474993</v>
      </c>
      <c r="AA50" s="60">
        <f t="shared" si="24"/>
        <v>-3.6580244084604385</v>
      </c>
      <c r="AB50" s="60">
        <f t="shared" si="25"/>
        <v>-27279.287129231452</v>
      </c>
    </row>
    <row r="51" spans="1:28" ht="12.75">
      <c r="A51" s="12" t="s">
        <v>61</v>
      </c>
      <c r="B51" s="1">
        <f>'DATOS MENSUALES'!F402</f>
        <v>1.2445339361280001</v>
      </c>
      <c r="C51" s="1">
        <f>'DATOS MENSUALES'!F403</f>
        <v>0.7897400825220001</v>
      </c>
      <c r="D51" s="1">
        <f>'DATOS MENSUALES'!F404</f>
        <v>1.170610509276</v>
      </c>
      <c r="E51" s="1">
        <f>'DATOS MENSUALES'!F405</f>
        <v>1.851683453932</v>
      </c>
      <c r="F51" s="1">
        <f>'DATOS MENSUALES'!F406</f>
        <v>1.289616220442</v>
      </c>
      <c r="G51" s="1">
        <f>'DATOS MENSUALES'!F407</f>
        <v>2.434772927202</v>
      </c>
      <c r="H51" s="1">
        <f>'DATOS MENSUALES'!F408</f>
        <v>1.629463525872</v>
      </c>
      <c r="I51" s="1">
        <f>'DATOS MENSUALES'!F409</f>
        <v>1.453966328318</v>
      </c>
      <c r="J51" s="1">
        <f>'DATOS MENSUALES'!F410</f>
        <v>1.93872817202</v>
      </c>
      <c r="K51" s="1">
        <f>'DATOS MENSUALES'!F411</f>
        <v>1.240347417176</v>
      </c>
      <c r="L51" s="1">
        <f>'DATOS MENSUALES'!F412</f>
        <v>0.920569148808</v>
      </c>
      <c r="M51" s="1">
        <f>'DATOS MENSUALES'!F413</f>
        <v>0.6472001088</v>
      </c>
      <c r="N51" s="1">
        <f t="shared" si="12"/>
        <v>16.611231830496</v>
      </c>
      <c r="O51" s="10"/>
      <c r="P51" s="60">
        <f t="shared" si="13"/>
        <v>-10.965384656562124</v>
      </c>
      <c r="Q51" s="60">
        <f t="shared" si="14"/>
        <v>-86.03182100510617</v>
      </c>
      <c r="R51" s="60">
        <f t="shared" si="15"/>
        <v>-41.70122357079528</v>
      </c>
      <c r="S51" s="60">
        <f t="shared" si="16"/>
        <v>-28.536710800416465</v>
      </c>
      <c r="T51" s="60">
        <f t="shared" si="17"/>
        <v>-89.75839552368168</v>
      </c>
      <c r="U51" s="60">
        <f t="shared" si="18"/>
        <v>-97.24265491220169</v>
      </c>
      <c r="V51" s="60">
        <f t="shared" si="19"/>
        <v>-157.54236623397148</v>
      </c>
      <c r="W51" s="60">
        <f t="shared" si="20"/>
        <v>-120.44488068488309</v>
      </c>
      <c r="X51" s="60">
        <f t="shared" si="21"/>
        <v>-17.146676830580134</v>
      </c>
      <c r="Y51" s="60">
        <f t="shared" si="22"/>
        <v>-9.665576164801722</v>
      </c>
      <c r="Z51" s="60">
        <f t="shared" si="23"/>
        <v>-3.1003775513344296</v>
      </c>
      <c r="AA51" s="60">
        <f t="shared" si="24"/>
        <v>-4.112435985268115</v>
      </c>
      <c r="AB51" s="60">
        <f t="shared" si="25"/>
        <v>-65666.67062289755</v>
      </c>
    </row>
    <row r="52" spans="1:28" ht="12.75">
      <c r="A52" s="12" t="s">
        <v>62</v>
      </c>
      <c r="B52" s="1">
        <f>'DATOS MENSUALES'!F414</f>
        <v>0.47349611205</v>
      </c>
      <c r="C52" s="1">
        <f>'DATOS MENSUALES'!F415</f>
        <v>1.134238911189</v>
      </c>
      <c r="D52" s="1">
        <f>'DATOS MENSUALES'!F416</f>
        <v>0.5413146782459999</v>
      </c>
      <c r="E52" s="1">
        <f>'DATOS MENSUALES'!F417</f>
        <v>2.1266747346100003</v>
      </c>
      <c r="F52" s="1">
        <f>'DATOS MENSUALES'!F418</f>
        <v>2.134398945976</v>
      </c>
      <c r="G52" s="1">
        <f>'DATOS MENSUALES'!F419</f>
        <v>2.924485716644</v>
      </c>
      <c r="H52" s="1">
        <f>'DATOS MENSUALES'!F420</f>
        <v>6.368257499596999</v>
      </c>
      <c r="I52" s="1">
        <f>'DATOS MENSUALES'!F421</f>
        <v>6.615053938567001</v>
      </c>
      <c r="J52" s="1">
        <f>'DATOS MENSUALES'!F422</f>
        <v>3.3198173941899998</v>
      </c>
      <c r="K52" s="1">
        <f>'DATOS MENSUALES'!F423</f>
        <v>2.5638552481079997</v>
      </c>
      <c r="L52" s="1">
        <f>'DATOS MENSUALES'!F424</f>
        <v>2.4683722342400003</v>
      </c>
      <c r="M52" s="1">
        <f>'DATOS MENSUALES'!F425</f>
        <v>2.05799054382</v>
      </c>
      <c r="N52" s="1">
        <f t="shared" si="12"/>
        <v>32.727955957237</v>
      </c>
      <c r="O52" s="10"/>
      <c r="P52" s="60">
        <f t="shared" si="13"/>
        <v>-26.80291224064055</v>
      </c>
      <c r="Q52" s="60">
        <f t="shared" si="14"/>
        <v>-67.4216515094446</v>
      </c>
      <c r="R52" s="60">
        <f t="shared" si="15"/>
        <v>-68.77285995321095</v>
      </c>
      <c r="S52" s="60">
        <f t="shared" si="16"/>
        <v>-21.505293044121952</v>
      </c>
      <c r="T52" s="60">
        <f t="shared" si="17"/>
        <v>-47.93533004480756</v>
      </c>
      <c r="U52" s="60">
        <f t="shared" si="18"/>
        <v>-69.36656150887715</v>
      </c>
      <c r="V52" s="60">
        <f t="shared" si="19"/>
        <v>-0.2902512522724625</v>
      </c>
      <c r="W52" s="60">
        <f t="shared" si="20"/>
        <v>0.011026370842934539</v>
      </c>
      <c r="X52" s="60">
        <f t="shared" si="21"/>
        <v>-1.7175075058935123</v>
      </c>
      <c r="Y52" s="60">
        <f t="shared" si="22"/>
        <v>-0.5248501674845624</v>
      </c>
      <c r="Z52" s="60">
        <f t="shared" si="23"/>
        <v>0.0007203871743362617</v>
      </c>
      <c r="AA52" s="60">
        <f t="shared" si="24"/>
        <v>-0.007005896004813319</v>
      </c>
      <c r="AB52" s="60">
        <f t="shared" si="25"/>
        <v>-14220.90697998097</v>
      </c>
    </row>
    <row r="53" spans="1:28" ht="12.75">
      <c r="A53" s="12" t="s">
        <v>63</v>
      </c>
      <c r="B53" s="1">
        <f>'DATOS MENSUALES'!F426</f>
        <v>1.571349096954</v>
      </c>
      <c r="C53" s="1">
        <f>'DATOS MENSUALES'!F427</f>
        <v>3.354998351628</v>
      </c>
      <c r="D53" s="1">
        <f>'DATOS MENSUALES'!F428</f>
        <v>1.441932819006</v>
      </c>
      <c r="E53" s="1">
        <f>'DATOS MENSUALES'!F429</f>
        <v>0.607520688761</v>
      </c>
      <c r="F53" s="1">
        <f>'DATOS MENSUALES'!F430</f>
        <v>0.695626232208</v>
      </c>
      <c r="G53" s="1">
        <f>'DATOS MENSUALES'!F431</f>
        <v>0.602531986056</v>
      </c>
      <c r="H53" s="1">
        <f>'DATOS MENSUALES'!F432</f>
        <v>0.681952194149</v>
      </c>
      <c r="I53" s="1">
        <f>'DATOS MENSUALES'!F433</f>
        <v>0.5261300578579999</v>
      </c>
      <c r="J53" s="1">
        <f>'DATOS MENSUALES'!F434</f>
        <v>0.486247678389</v>
      </c>
      <c r="K53" s="1">
        <f>'DATOS MENSUALES'!F435</f>
        <v>0.5372314919400001</v>
      </c>
      <c r="L53" s="1">
        <f>'DATOS MENSUALES'!F436</f>
        <v>0.376655049624</v>
      </c>
      <c r="M53" s="1">
        <f>'DATOS MENSUALES'!F437</f>
        <v>0.429212924657</v>
      </c>
      <c r="N53" s="1">
        <f t="shared" si="12"/>
        <v>11.311388571230001</v>
      </c>
      <c r="O53" s="10"/>
      <c r="P53" s="60">
        <f t="shared" si="13"/>
        <v>-6.803157184502782</v>
      </c>
      <c r="Q53" s="60">
        <f t="shared" si="14"/>
        <v>-6.32434851516925</v>
      </c>
      <c r="R53" s="60">
        <f t="shared" si="15"/>
        <v>-32.65882628276559</v>
      </c>
      <c r="S53" s="60">
        <f t="shared" si="16"/>
        <v>-79.50872501522909</v>
      </c>
      <c r="T53" s="60">
        <f t="shared" si="17"/>
        <v>-130.43037045197278</v>
      </c>
      <c r="U53" s="60">
        <f t="shared" si="18"/>
        <v>-265.9432259401521</v>
      </c>
      <c r="V53" s="60">
        <f t="shared" si="19"/>
        <v>-255.85522235438017</v>
      </c>
      <c r="W53" s="60">
        <f t="shared" si="20"/>
        <v>-201.88475812418466</v>
      </c>
      <c r="X53" s="60">
        <f t="shared" si="21"/>
        <v>-65.50618988965785</v>
      </c>
      <c r="Y53" s="60">
        <f t="shared" si="22"/>
        <v>-22.743636279453067</v>
      </c>
      <c r="Z53" s="60">
        <f t="shared" si="23"/>
        <v>-8.024902117105976</v>
      </c>
      <c r="AA53" s="60">
        <f t="shared" si="24"/>
        <v>-6.029804572642453</v>
      </c>
      <c r="AB53" s="60">
        <f t="shared" si="25"/>
        <v>-95094.15067258022</v>
      </c>
    </row>
    <row r="54" spans="1:28" ht="12.75">
      <c r="A54" s="12" t="s">
        <v>64</v>
      </c>
      <c r="B54" s="1">
        <f>'DATOS MENSUALES'!F438</f>
        <v>1.3180264444879999</v>
      </c>
      <c r="C54" s="1">
        <f>'DATOS MENSUALES'!F439</f>
        <v>1.651761880734</v>
      </c>
      <c r="D54" s="1">
        <f>'DATOS MENSUALES'!F440</f>
        <v>3.372961828724</v>
      </c>
      <c r="E54" s="1">
        <f>'DATOS MENSUALES'!F441</f>
        <v>17.269561806097</v>
      </c>
      <c r="F54" s="1">
        <f>'DATOS MENSUALES'!F442</f>
        <v>25.182609589543997</v>
      </c>
      <c r="G54" s="1">
        <f>'DATOS MENSUALES'!F443</f>
        <v>13.154684639652002</v>
      </c>
      <c r="H54" s="1">
        <f>'DATOS MENSUALES'!F444</f>
        <v>11.930687741094001</v>
      </c>
      <c r="I54" s="1">
        <f>'DATOS MENSUALES'!F445</f>
        <v>16.071619596645</v>
      </c>
      <c r="J54" s="1">
        <f>'DATOS MENSUALES'!F446</f>
        <v>12.610261200096</v>
      </c>
      <c r="K54" s="1">
        <f>'DATOS MENSUALES'!F447</f>
        <v>8.289683792108</v>
      </c>
      <c r="L54" s="1">
        <f>'DATOS MENSUALES'!F448</f>
        <v>6.151434746688</v>
      </c>
      <c r="M54" s="1">
        <f>'DATOS MENSUALES'!F449</f>
        <v>4.220494827564</v>
      </c>
      <c r="N54" s="1">
        <f t="shared" si="12"/>
        <v>121.223788093434</v>
      </c>
      <c r="O54" s="10"/>
      <c r="P54" s="60">
        <f t="shared" si="13"/>
        <v>-9.912773859958943</v>
      </c>
      <c r="Q54" s="60">
        <f t="shared" si="14"/>
        <v>-44.83450181926565</v>
      </c>
      <c r="R54" s="60">
        <f t="shared" si="15"/>
        <v>-2.026268932243009</v>
      </c>
      <c r="S54" s="60">
        <f t="shared" si="16"/>
        <v>1889.1536153950956</v>
      </c>
      <c r="T54" s="60">
        <f t="shared" si="17"/>
        <v>7319.014436683672</v>
      </c>
      <c r="U54" s="60">
        <f t="shared" si="18"/>
        <v>229.37632177449757</v>
      </c>
      <c r="V54" s="60">
        <f t="shared" si="19"/>
        <v>117.67266667803862</v>
      </c>
      <c r="W54" s="60">
        <f t="shared" si="20"/>
        <v>906.797851823185</v>
      </c>
      <c r="X54" s="60">
        <f t="shared" si="21"/>
        <v>530.0403218240838</v>
      </c>
      <c r="Y54" s="60">
        <f t="shared" si="22"/>
        <v>119.03674672606108</v>
      </c>
      <c r="Z54" s="60">
        <f t="shared" si="23"/>
        <v>53.698124772050015</v>
      </c>
      <c r="AA54" s="60">
        <f t="shared" si="24"/>
        <v>7.65885702654203</v>
      </c>
      <c r="AB54" s="60">
        <f t="shared" si="25"/>
        <v>265454.76593705645</v>
      </c>
    </row>
    <row r="55" spans="1:28" ht="12.75">
      <c r="A55" s="12" t="s">
        <v>65</v>
      </c>
      <c r="B55" s="1">
        <f>'DATOS MENSUALES'!F450</f>
        <v>11.222900777244002</v>
      </c>
      <c r="C55" s="1">
        <f>'DATOS MENSUALES'!F451</f>
        <v>4.874209001485001</v>
      </c>
      <c r="D55" s="1">
        <f>'DATOS MENSUALES'!F452</f>
        <v>15.151420313604</v>
      </c>
      <c r="E55" s="1">
        <f>'DATOS MENSUALES'!F453</f>
        <v>2.801580565908</v>
      </c>
      <c r="F55" s="1">
        <f>'DATOS MENSUALES'!F454</f>
        <v>8.312630496612</v>
      </c>
      <c r="G55" s="1">
        <f>'DATOS MENSUALES'!F455</f>
        <v>5.53739651412</v>
      </c>
      <c r="H55" s="1">
        <f>'DATOS MENSUALES'!F456</f>
        <v>7.561699436266</v>
      </c>
      <c r="I55" s="1">
        <f>'DATOS MENSUALES'!F457</f>
        <v>5.534027215519001</v>
      </c>
      <c r="J55" s="1">
        <f>'DATOS MENSUALES'!F458</f>
        <v>4.782407765696</v>
      </c>
      <c r="K55" s="1">
        <f>'DATOS MENSUALES'!F459</f>
        <v>3.4375078565650004</v>
      </c>
      <c r="L55" s="1">
        <f>'DATOS MENSUALES'!F460</f>
        <v>2.32266533495</v>
      </c>
      <c r="M55" s="1">
        <f>'DATOS MENSUALES'!F461</f>
        <v>1.50297650022</v>
      </c>
      <c r="N55" s="1">
        <f t="shared" si="12"/>
        <v>73.041421778189</v>
      </c>
      <c r="O55" s="10"/>
      <c r="P55" s="60">
        <f t="shared" si="13"/>
        <v>466.69665442103985</v>
      </c>
      <c r="Q55" s="60">
        <f t="shared" si="14"/>
        <v>-0.03596326899038034</v>
      </c>
      <c r="R55" s="60">
        <f t="shared" si="15"/>
        <v>1161.9450894440556</v>
      </c>
      <c r="S55" s="60">
        <f t="shared" si="16"/>
        <v>-9.340224093513262</v>
      </c>
      <c r="T55" s="60">
        <f t="shared" si="17"/>
        <v>16.49614152235462</v>
      </c>
      <c r="U55" s="60">
        <f t="shared" si="18"/>
        <v>-3.347437352546905</v>
      </c>
      <c r="V55" s="60">
        <f t="shared" si="19"/>
        <v>0.15000927876799314</v>
      </c>
      <c r="W55" s="60">
        <f t="shared" si="20"/>
        <v>-0.6326255615984178</v>
      </c>
      <c r="X55" s="60">
        <f t="shared" si="21"/>
        <v>0.018614707407375312</v>
      </c>
      <c r="Y55" s="60">
        <f t="shared" si="22"/>
        <v>0.00030096554733897123</v>
      </c>
      <c r="Z55" s="60">
        <f t="shared" si="23"/>
        <v>-0.0001762069348993446</v>
      </c>
      <c r="AA55" s="60">
        <f t="shared" si="24"/>
        <v>-0.41576369166195287</v>
      </c>
      <c r="AB55" s="60">
        <f t="shared" si="25"/>
        <v>4162.355618572674</v>
      </c>
    </row>
    <row r="56" spans="1:28" ht="12.75">
      <c r="A56" s="12" t="s">
        <v>66</v>
      </c>
      <c r="B56" s="1">
        <f>'DATOS MENSUALES'!F462</f>
        <v>1.0025146579520001</v>
      </c>
      <c r="C56" s="1">
        <f>'DATOS MENSUALES'!F463</f>
        <v>0.844271591453</v>
      </c>
      <c r="D56" s="1">
        <f>'DATOS MENSUALES'!F464</f>
        <v>6.219891110579</v>
      </c>
      <c r="E56" s="1">
        <f>'DATOS MENSUALES'!F465</f>
        <v>7.831977123891001</v>
      </c>
      <c r="F56" s="1">
        <f>'DATOS MENSUALES'!F466</f>
        <v>10.737305412616</v>
      </c>
      <c r="G56" s="1">
        <f>'DATOS MENSUALES'!F467</f>
        <v>10.523067285408</v>
      </c>
      <c r="H56" s="1">
        <f>'DATOS MENSUALES'!F468</f>
        <v>8.289176923907</v>
      </c>
      <c r="I56" s="1">
        <f>'DATOS MENSUALES'!F469</f>
        <v>8.773882438190999</v>
      </c>
      <c r="J56" s="1">
        <f>'DATOS MENSUALES'!F470</f>
        <v>5.245883724288</v>
      </c>
      <c r="K56" s="1">
        <f>'DATOS MENSUALES'!F471</f>
        <v>3.9496087486429996</v>
      </c>
      <c r="L56" s="1">
        <f>'DATOS MENSUALES'!F472</f>
        <v>2.502100910426</v>
      </c>
      <c r="M56" s="1">
        <f>'DATOS MENSUALES'!F473</f>
        <v>2.3386677547519996</v>
      </c>
      <c r="N56" s="1">
        <f t="shared" si="12"/>
        <v>68.258347682106</v>
      </c>
      <c r="O56" s="10"/>
      <c r="P56" s="60">
        <f t="shared" si="13"/>
        <v>-14.953555658649796</v>
      </c>
      <c r="Q56" s="60">
        <f t="shared" si="14"/>
        <v>-82.88287097535252</v>
      </c>
      <c r="R56" s="60">
        <f t="shared" si="15"/>
        <v>3.9556771068736967</v>
      </c>
      <c r="S56" s="60">
        <f t="shared" si="16"/>
        <v>25.010456224121388</v>
      </c>
      <c r="T56" s="60">
        <f t="shared" si="17"/>
        <v>122.7855673783048</v>
      </c>
      <c r="U56" s="60">
        <f t="shared" si="18"/>
        <v>42.49997331385629</v>
      </c>
      <c r="V56" s="60">
        <f t="shared" si="19"/>
        <v>1.9947503556004624</v>
      </c>
      <c r="W56" s="60">
        <f t="shared" si="20"/>
        <v>13.505146040101025</v>
      </c>
      <c r="X56" s="60">
        <f t="shared" si="21"/>
        <v>0.3866240027590522</v>
      </c>
      <c r="Y56" s="60">
        <f t="shared" si="22"/>
        <v>0.1942211547822346</v>
      </c>
      <c r="Z56" s="60">
        <f t="shared" si="23"/>
        <v>0.0018778401541610478</v>
      </c>
      <c r="AA56" s="60">
        <f t="shared" si="24"/>
        <v>0.000712849474812644</v>
      </c>
      <c r="AB56" s="60">
        <f t="shared" si="25"/>
        <v>1443.9944048822829</v>
      </c>
    </row>
    <row r="57" spans="1:28" ht="12.75">
      <c r="A57" s="12" t="s">
        <v>67</v>
      </c>
      <c r="B57" s="1">
        <f>'DATOS MENSUALES'!F474</f>
        <v>5.244794375863</v>
      </c>
      <c r="C57" s="1">
        <f>'DATOS MENSUALES'!F475</f>
        <v>3.5981695641780003</v>
      </c>
      <c r="D57" s="1">
        <f>'DATOS MENSUALES'!F476</f>
        <v>3.89208829044</v>
      </c>
      <c r="E57" s="1">
        <f>'DATOS MENSUALES'!F477</f>
        <v>5.002589136324</v>
      </c>
      <c r="F57" s="1">
        <f>'DATOS MENSUALES'!F478</f>
        <v>6.24461152887</v>
      </c>
      <c r="G57" s="1">
        <f>'DATOS MENSUALES'!F479</f>
        <v>10.40999414112</v>
      </c>
      <c r="H57" s="1">
        <f>'DATOS MENSUALES'!F480</f>
        <v>5.955695376598</v>
      </c>
      <c r="I57" s="1">
        <f>'DATOS MENSUALES'!F481</f>
        <v>7.50278547276</v>
      </c>
      <c r="J57" s="1">
        <f>'DATOS MENSUALES'!F482</f>
        <v>5.286474198313</v>
      </c>
      <c r="K57" s="1">
        <f>'DATOS MENSUALES'!F483</f>
        <v>3.9967630965120002</v>
      </c>
      <c r="L57" s="1">
        <f>'DATOS MENSUALES'!F484</f>
        <v>3.176054318829</v>
      </c>
      <c r="M57" s="1">
        <f>'DATOS MENSUALES'!F485</f>
        <v>2.478511562439</v>
      </c>
      <c r="N57" s="1">
        <f t="shared" si="12"/>
        <v>62.78853106224601</v>
      </c>
      <c r="O57" s="10"/>
      <c r="P57" s="60">
        <f t="shared" si="13"/>
        <v>5.626603650134502</v>
      </c>
      <c r="Q57" s="60">
        <f t="shared" si="14"/>
        <v>-4.1431802544534575</v>
      </c>
      <c r="R57" s="60">
        <f t="shared" si="15"/>
        <v>-0.4156398504275925</v>
      </c>
      <c r="S57" s="60">
        <f t="shared" si="16"/>
        <v>0.0008583866386574902</v>
      </c>
      <c r="T57" s="60">
        <f t="shared" si="17"/>
        <v>0.10894431386222102</v>
      </c>
      <c r="U57" s="60">
        <f t="shared" si="18"/>
        <v>38.50121226692049</v>
      </c>
      <c r="V57" s="60">
        <f t="shared" si="19"/>
        <v>-1.2411317439029719</v>
      </c>
      <c r="W57" s="60">
        <f t="shared" si="20"/>
        <v>1.368766534081476</v>
      </c>
      <c r="X57" s="60">
        <f t="shared" si="21"/>
        <v>0.4549172796823222</v>
      </c>
      <c r="Y57" s="60">
        <f t="shared" si="22"/>
        <v>0.24563225823204124</v>
      </c>
      <c r="Z57" s="60">
        <f t="shared" si="23"/>
        <v>0.5068835235438642</v>
      </c>
      <c r="AA57" s="60">
        <f t="shared" si="24"/>
        <v>0.012036416708896826</v>
      </c>
      <c r="AB57" s="60">
        <f t="shared" si="25"/>
        <v>198.4661845583972</v>
      </c>
    </row>
    <row r="58" spans="1:28" ht="12.75">
      <c r="A58" s="12" t="s">
        <v>68</v>
      </c>
      <c r="B58" s="1">
        <f>'DATOS MENSUALES'!F486</f>
        <v>3.253438232214</v>
      </c>
      <c r="C58" s="1">
        <f>'DATOS MENSUALES'!F487</f>
        <v>5.325313204254999</v>
      </c>
      <c r="D58" s="1">
        <f>'DATOS MENSUALES'!F488</f>
        <v>2.467311895554</v>
      </c>
      <c r="E58" s="1">
        <f>'DATOS MENSUALES'!F489</f>
        <v>1.300191108576</v>
      </c>
      <c r="F58" s="1">
        <f>'DATOS MENSUALES'!F490</f>
        <v>1.3986900305899999</v>
      </c>
      <c r="G58" s="1">
        <f>'DATOS MENSUALES'!F491</f>
        <v>2.06619239639</v>
      </c>
      <c r="H58" s="1">
        <f>'DATOS MENSUALES'!F492</f>
        <v>3.70123575336</v>
      </c>
      <c r="I58" s="1">
        <f>'DATOS MENSUALES'!F493</f>
        <v>2.521237712448</v>
      </c>
      <c r="J58" s="1">
        <f>'DATOS MENSUALES'!F494</f>
        <v>1.886854988844</v>
      </c>
      <c r="K58" s="1">
        <f>'DATOS MENSUALES'!F495</f>
        <v>1.42987948146</v>
      </c>
      <c r="L58" s="1">
        <f>'DATOS MENSUALES'!F496</f>
        <v>1.0819509525</v>
      </c>
      <c r="M58" s="1">
        <f>'DATOS MENSUALES'!F497</f>
        <v>1.052498434224</v>
      </c>
      <c r="N58" s="1">
        <f t="shared" si="12"/>
        <v>27.484794190414995</v>
      </c>
      <c r="O58" s="10"/>
      <c r="P58" s="60">
        <f t="shared" si="13"/>
        <v>-0.009628320203924583</v>
      </c>
      <c r="Q58" s="60">
        <f t="shared" si="14"/>
        <v>0.0017726072445259605</v>
      </c>
      <c r="R58" s="60">
        <f t="shared" si="15"/>
        <v>-10.23333898232753</v>
      </c>
      <c r="S58" s="60">
        <f t="shared" si="16"/>
        <v>-46.94276870380447</v>
      </c>
      <c r="T58" s="60">
        <f t="shared" si="17"/>
        <v>-83.35708367907391</v>
      </c>
      <c r="U58" s="60">
        <f t="shared" si="18"/>
        <v>-122.54941079869738</v>
      </c>
      <c r="V58" s="60">
        <f t="shared" si="19"/>
        <v>-36.896884509918515</v>
      </c>
      <c r="W58" s="60">
        <f t="shared" si="20"/>
        <v>-58.01636356000273</v>
      </c>
      <c r="X58" s="60">
        <f t="shared" si="21"/>
        <v>-18.202419159270892</v>
      </c>
      <c r="Y58" s="60">
        <f t="shared" si="22"/>
        <v>-7.308311268662516</v>
      </c>
      <c r="Z58" s="60">
        <f t="shared" si="23"/>
        <v>-2.1807004946675375</v>
      </c>
      <c r="AA58" s="60">
        <f t="shared" si="24"/>
        <v>-1.7143800784082888</v>
      </c>
      <c r="AB58" s="60">
        <f t="shared" si="25"/>
        <v>-25595.92849881059</v>
      </c>
    </row>
    <row r="59" spans="1:28" ht="12.75">
      <c r="A59" s="12" t="s">
        <v>69</v>
      </c>
      <c r="B59" s="1">
        <f>'DATOS MENSUALES'!F498</f>
        <v>0.749176470336</v>
      </c>
      <c r="C59" s="1">
        <f>'DATOS MENSUALES'!F499</f>
        <v>0.48602034544999995</v>
      </c>
      <c r="D59" s="1">
        <f>'DATOS MENSUALES'!F500</f>
        <v>8.31908158833</v>
      </c>
      <c r="E59" s="1">
        <f>'DATOS MENSUALES'!F501</f>
        <v>1.090524492375</v>
      </c>
      <c r="F59" s="1">
        <f>'DATOS MENSUALES'!F502</f>
        <v>1.06015115232</v>
      </c>
      <c r="G59" s="1">
        <f>'DATOS MENSUALES'!F503</f>
        <v>1.06468237228</v>
      </c>
      <c r="H59" s="1">
        <f>'DATOS MENSUALES'!F504</f>
        <v>0.9669382177499999</v>
      </c>
      <c r="I59" s="1">
        <f>'DATOS MENSUALES'!F505</f>
        <v>1.010380266288</v>
      </c>
      <c r="J59" s="1">
        <f>'DATOS MENSUALES'!F506</f>
        <v>0.699572703086</v>
      </c>
      <c r="K59" s="1">
        <f>'DATOS MENSUALES'!F507</f>
        <v>0.48074031562499997</v>
      </c>
      <c r="L59" s="1">
        <f>'DATOS MENSUALES'!F508</f>
        <v>0.32606444516</v>
      </c>
      <c r="M59" s="1">
        <f>'DATOS MENSUALES'!F509</f>
        <v>0.447032703012</v>
      </c>
      <c r="N59" s="1">
        <f t="shared" si="12"/>
        <v>16.700365072011998</v>
      </c>
      <c r="O59" s="10"/>
      <c r="P59" s="60">
        <f t="shared" si="13"/>
        <v>-20.057185898260336</v>
      </c>
      <c r="Q59" s="60">
        <f t="shared" si="14"/>
        <v>-105.0384015988213</v>
      </c>
      <c r="R59" s="60">
        <f t="shared" si="15"/>
        <v>49.864742878268984</v>
      </c>
      <c r="S59" s="60">
        <f t="shared" si="16"/>
        <v>-55.61293251469534</v>
      </c>
      <c r="T59" s="60">
        <f t="shared" si="17"/>
        <v>-104.27801813798017</v>
      </c>
      <c r="U59" s="60">
        <f t="shared" si="18"/>
        <v>-212.6286131772217</v>
      </c>
      <c r="V59" s="60">
        <f t="shared" si="19"/>
        <v>-222.92212073100026</v>
      </c>
      <c r="W59" s="60">
        <f t="shared" si="20"/>
        <v>-155.90312633015944</v>
      </c>
      <c r="X59" s="60">
        <f t="shared" si="21"/>
        <v>-55.6471920060808</v>
      </c>
      <c r="Y59" s="60">
        <f t="shared" si="22"/>
        <v>-24.131368198119414</v>
      </c>
      <c r="Z59" s="60">
        <f t="shared" si="23"/>
        <v>-8.648750385944668</v>
      </c>
      <c r="AA59" s="60">
        <f t="shared" si="24"/>
        <v>-5.8544299101574016</v>
      </c>
      <c r="AB59" s="60">
        <f t="shared" si="25"/>
        <v>-65232.39601203605</v>
      </c>
    </row>
    <row r="60" spans="1:28" ht="12.75">
      <c r="A60" s="12" t="s">
        <v>70</v>
      </c>
      <c r="B60" s="1">
        <f>'DATOS MENSUALES'!F510</f>
        <v>0.5993193036360001</v>
      </c>
      <c r="C60" s="1">
        <f>'DATOS MENSUALES'!F511</f>
        <v>1.9928240087280003</v>
      </c>
      <c r="D60" s="1">
        <f>'DATOS MENSUALES'!F512</f>
        <v>1.957752333017</v>
      </c>
      <c r="E60" s="1">
        <f>'DATOS MENSUALES'!F513</f>
        <v>1.804031366124</v>
      </c>
      <c r="F60" s="1">
        <f>'DATOS MENSUALES'!F514</f>
        <v>1.65696335119</v>
      </c>
      <c r="G60" s="1">
        <f>'DATOS MENSUALES'!F515</f>
        <v>1.8023376547540002</v>
      </c>
      <c r="H60" s="1">
        <f>'DATOS MENSUALES'!F516</f>
        <v>3.977485401984</v>
      </c>
      <c r="I60" s="1">
        <f>'DATOS MENSUALES'!F517</f>
        <v>2.678242575505</v>
      </c>
      <c r="J60" s="1">
        <f>'DATOS MENSUALES'!F518</f>
        <v>2.0094780875000002</v>
      </c>
      <c r="K60" s="1">
        <f>'DATOS MENSUALES'!F519</f>
        <v>1.526271885232</v>
      </c>
      <c r="L60" s="1">
        <f>'DATOS MENSUALES'!F520</f>
        <v>1.4906214964620002</v>
      </c>
      <c r="M60" s="1">
        <f>'DATOS MENSUALES'!F521</f>
        <v>1.0763531411040002</v>
      </c>
      <c r="N60" s="1">
        <f t="shared" si="12"/>
        <v>22.571680605236</v>
      </c>
      <c r="O60" s="10"/>
      <c r="P60" s="60">
        <f t="shared" si="13"/>
        <v>-23.562382165120745</v>
      </c>
      <c r="Q60" s="60">
        <f t="shared" si="14"/>
        <v>-33.121479955771726</v>
      </c>
      <c r="R60" s="60">
        <f t="shared" si="15"/>
        <v>-19.26225255790235</v>
      </c>
      <c r="S60" s="60">
        <f t="shared" si="16"/>
        <v>-29.892609027133847</v>
      </c>
      <c r="T60" s="60">
        <f t="shared" si="17"/>
        <v>-69.42875674855308</v>
      </c>
      <c r="U60" s="60">
        <f t="shared" si="18"/>
        <v>-143.13481388310228</v>
      </c>
      <c r="V60" s="60">
        <f t="shared" si="19"/>
        <v>-28.452901001871943</v>
      </c>
      <c r="W60" s="60">
        <f t="shared" si="20"/>
        <v>-51.23991561581198</v>
      </c>
      <c r="X60" s="60">
        <f t="shared" si="21"/>
        <v>-15.773698402596835</v>
      </c>
      <c r="Y60" s="60">
        <f t="shared" si="22"/>
        <v>-6.2724736079911185</v>
      </c>
      <c r="Z60" s="60">
        <f t="shared" si="23"/>
        <v>-0.700479231616028</v>
      </c>
      <c r="AA60" s="60">
        <f t="shared" si="24"/>
        <v>-1.613899555744952</v>
      </c>
      <c r="AB60" s="60">
        <f t="shared" si="25"/>
        <v>-40650.11056394266</v>
      </c>
    </row>
    <row r="61" spans="1:28" ht="12.75">
      <c r="A61" s="12" t="s">
        <v>71</v>
      </c>
      <c r="B61" s="1">
        <f>'DATOS MENSUALES'!F522</f>
        <v>0.79883282347</v>
      </c>
      <c r="C61" s="1">
        <f>'DATOS MENSUALES'!F523</f>
        <v>1.5007762395559998</v>
      </c>
      <c r="D61" s="1">
        <f>'DATOS MENSUALES'!F524</f>
        <v>3.5028990494549994</v>
      </c>
      <c r="E61" s="1">
        <f>'DATOS MENSUALES'!F525</f>
        <v>1.02950081821</v>
      </c>
      <c r="F61" s="1">
        <f>'DATOS MENSUALES'!F526</f>
        <v>0.961493104136</v>
      </c>
      <c r="G61" s="1">
        <f>'DATOS MENSUALES'!F527</f>
        <v>1.9093290769000002</v>
      </c>
      <c r="H61" s="1">
        <f>'DATOS MENSUALES'!F528</f>
        <v>1.54368340724</v>
      </c>
      <c r="I61" s="1">
        <f>'DATOS MENSUALES'!F529</f>
        <v>3.593155643648</v>
      </c>
      <c r="J61" s="1">
        <f>'DATOS MENSUALES'!F530</f>
        <v>2.6780753434560003</v>
      </c>
      <c r="K61" s="1">
        <f>'DATOS MENSUALES'!F531</f>
        <v>1.773271096792</v>
      </c>
      <c r="L61" s="1">
        <f>'DATOS MENSUALES'!F532</f>
        <v>1.351702415048</v>
      </c>
      <c r="M61" s="1">
        <f>'DATOS MENSUALES'!F533</f>
        <v>0.94784108328</v>
      </c>
      <c r="N61" s="1">
        <f t="shared" si="12"/>
        <v>21.590560101191</v>
      </c>
      <c r="O61" s="10"/>
      <c r="P61" s="60">
        <f t="shared" si="13"/>
        <v>-18.977457145200233</v>
      </c>
      <c r="Q61" s="60">
        <f t="shared" si="14"/>
        <v>-50.79742208854583</v>
      </c>
      <c r="R61" s="60">
        <f t="shared" si="15"/>
        <v>-1.46397566807938</v>
      </c>
      <c r="S61" s="60">
        <f t="shared" si="16"/>
        <v>-58.32309170991205</v>
      </c>
      <c r="T61" s="60">
        <f t="shared" si="17"/>
        <v>-110.97357727101597</v>
      </c>
      <c r="U61" s="60">
        <f t="shared" si="18"/>
        <v>-134.53041329191765</v>
      </c>
      <c r="V61" s="60">
        <f t="shared" si="19"/>
        <v>-165.16875480031894</v>
      </c>
      <c r="W61" s="60">
        <f t="shared" si="20"/>
        <v>-21.936073893078763</v>
      </c>
      <c r="X61" s="60">
        <f t="shared" si="21"/>
        <v>-6.222481182539347</v>
      </c>
      <c r="Y61" s="60">
        <f t="shared" si="22"/>
        <v>-4.074699860599107</v>
      </c>
      <c r="Z61" s="60">
        <f t="shared" si="23"/>
        <v>-1.083287882936091</v>
      </c>
      <c r="AA61" s="60">
        <f t="shared" si="24"/>
        <v>-2.204594831840871</v>
      </c>
      <c r="AB61" s="60">
        <f t="shared" si="25"/>
        <v>-44230.12538441039</v>
      </c>
    </row>
    <row r="62" spans="1:28" ht="12.75">
      <c r="A62" s="12" t="s">
        <v>72</v>
      </c>
      <c r="B62" s="1">
        <f>'DATOS MENSUALES'!F534</f>
        <v>1.91850718374</v>
      </c>
      <c r="C62" s="1">
        <f>'DATOS MENSUALES'!F535</f>
        <v>7.135035053688</v>
      </c>
      <c r="D62" s="1">
        <f>'DATOS MENSUALES'!F536</f>
        <v>1.6365974822</v>
      </c>
      <c r="E62" s="1">
        <f>'DATOS MENSUALES'!F537</f>
        <v>2.255513119623</v>
      </c>
      <c r="F62" s="1">
        <f>'DATOS MENSUALES'!F538</f>
        <v>5.8754410355190005</v>
      </c>
      <c r="G62" s="1">
        <f>'DATOS MENSUALES'!F539</f>
        <v>4.437190686071</v>
      </c>
      <c r="H62" s="1">
        <f>'DATOS MENSUALES'!F540</f>
        <v>5.026929341574</v>
      </c>
      <c r="I62" s="1">
        <f>'DATOS MENSUALES'!F541</f>
        <v>4.026431676465</v>
      </c>
      <c r="J62" s="1">
        <f>'DATOS MENSUALES'!F542</f>
        <v>3.368457786785</v>
      </c>
      <c r="K62" s="1">
        <f>'DATOS MENSUALES'!F543</f>
        <v>2.6902135858619998</v>
      </c>
      <c r="L62" s="1">
        <f>'DATOS MENSUALES'!F544</f>
        <v>1.82646499721</v>
      </c>
      <c r="M62" s="1">
        <f>'DATOS MENSUALES'!F545</f>
        <v>1.18388584743</v>
      </c>
      <c r="N62" s="1">
        <f t="shared" si="12"/>
        <v>41.380667796166996</v>
      </c>
      <c r="O62" s="10"/>
      <c r="P62" s="60">
        <f t="shared" si="13"/>
        <v>-3.7071178815941157</v>
      </c>
      <c r="Q62" s="60">
        <f t="shared" si="14"/>
        <v>7.197392799237018</v>
      </c>
      <c r="R62" s="60">
        <f t="shared" si="15"/>
        <v>-27.048022313187843</v>
      </c>
      <c r="S62" s="60">
        <f t="shared" si="16"/>
        <v>-18.652607668646606</v>
      </c>
      <c r="T62" s="60">
        <f t="shared" si="17"/>
        <v>0.0012749513090123288</v>
      </c>
      <c r="U62" s="60">
        <f t="shared" si="18"/>
        <v>-17.497255184111832</v>
      </c>
      <c r="V62" s="60">
        <f t="shared" si="19"/>
        <v>-8.04122887885169</v>
      </c>
      <c r="W62" s="60">
        <f t="shared" si="20"/>
        <v>-13.245547731137082</v>
      </c>
      <c r="X62" s="60">
        <f t="shared" si="21"/>
        <v>-1.5166173158104055</v>
      </c>
      <c r="Y62" s="60">
        <f t="shared" si="22"/>
        <v>-0.31481951221977533</v>
      </c>
      <c r="Z62" s="60">
        <f t="shared" si="23"/>
        <v>-0.16843720664642828</v>
      </c>
      <c r="AA62" s="60">
        <f t="shared" si="24"/>
        <v>-1.2094866095654313</v>
      </c>
      <c r="AB62" s="60">
        <f t="shared" si="25"/>
        <v>-3778.05922126781</v>
      </c>
    </row>
    <row r="63" spans="1:28" ht="12.75">
      <c r="A63" s="12" t="s">
        <v>73</v>
      </c>
      <c r="B63" s="1">
        <f>'DATOS MENSUALES'!F546</f>
        <v>0.791163177089</v>
      </c>
      <c r="C63" s="1">
        <f>'DATOS MENSUALES'!F547</f>
        <v>2.3152972095270004</v>
      </c>
      <c r="D63" s="1">
        <f>'DATOS MENSUALES'!F548</f>
        <v>3.354028938311</v>
      </c>
      <c r="E63" s="1">
        <f>'DATOS MENSUALES'!F549</f>
        <v>3.170897593047</v>
      </c>
      <c r="F63" s="1">
        <f>'DATOS MENSUALES'!F550</f>
        <v>4.28052407739</v>
      </c>
      <c r="G63" s="1">
        <f>'DATOS MENSUALES'!F551</f>
        <v>4.25948261728</v>
      </c>
      <c r="H63" s="1">
        <f>'DATOS MENSUALES'!F552</f>
        <v>6.223485278151</v>
      </c>
      <c r="I63" s="1">
        <f>'DATOS MENSUALES'!F553</f>
        <v>4.677579049285</v>
      </c>
      <c r="J63" s="1">
        <f>'DATOS MENSUALES'!F554</f>
        <v>3.486991580114</v>
      </c>
      <c r="K63" s="1">
        <f>'DATOS MENSUALES'!F555</f>
        <v>2.4674829473</v>
      </c>
      <c r="L63" s="1">
        <f>'DATOS MENSUALES'!F556</f>
        <v>1.597614903612</v>
      </c>
      <c r="M63" s="1">
        <f>'DATOS MENSUALES'!F557</f>
        <v>1.638522652406</v>
      </c>
      <c r="N63" s="1">
        <f t="shared" si="12"/>
        <v>38.263070023512</v>
      </c>
      <c r="O63" s="10"/>
      <c r="P63" s="60">
        <f t="shared" si="13"/>
        <v>-19.141630790142948</v>
      </c>
      <c r="Q63" s="60">
        <f t="shared" si="14"/>
        <v>-24.1123255509682</v>
      </c>
      <c r="R63" s="60">
        <f t="shared" si="15"/>
        <v>-2.1185865384751263</v>
      </c>
      <c r="S63" s="60">
        <f t="shared" si="16"/>
        <v>-5.2376931075427136</v>
      </c>
      <c r="T63" s="60">
        <f t="shared" si="17"/>
        <v>-3.284581259634018</v>
      </c>
      <c r="U63" s="60">
        <f t="shared" si="18"/>
        <v>-21.341971328330555</v>
      </c>
      <c r="V63" s="60">
        <f t="shared" si="19"/>
        <v>-0.5253116491812964</v>
      </c>
      <c r="W63" s="60">
        <f t="shared" si="20"/>
        <v>-5.0433123844109256</v>
      </c>
      <c r="X63" s="60">
        <f t="shared" si="21"/>
        <v>-1.0939752951572244</v>
      </c>
      <c r="Y63" s="60">
        <f t="shared" si="22"/>
        <v>-0.7363384773179286</v>
      </c>
      <c r="Z63" s="60">
        <f t="shared" si="23"/>
        <v>-0.4765866643133636</v>
      </c>
      <c r="AA63" s="60">
        <f t="shared" si="24"/>
        <v>-0.22789166756726015</v>
      </c>
      <c r="AB63" s="60">
        <f t="shared" si="25"/>
        <v>-6531.247585935159</v>
      </c>
    </row>
    <row r="64" spans="1:28" ht="12.75">
      <c r="A64" s="12" t="s">
        <v>74</v>
      </c>
      <c r="B64" s="1">
        <f>'DATOS MENSUALES'!F558</f>
        <v>1.850411427746</v>
      </c>
      <c r="C64" s="1">
        <f>'DATOS MENSUALES'!F559</f>
        <v>1.447762250151</v>
      </c>
      <c r="D64" s="1">
        <f>'DATOS MENSUALES'!F560</f>
        <v>1.6303832586</v>
      </c>
      <c r="E64" s="1">
        <f>'DATOS MENSUALES'!F561</f>
        <v>2.26807473303</v>
      </c>
      <c r="F64" s="1">
        <f>'DATOS MENSUALES'!F562</f>
        <v>3.8319439993619997</v>
      </c>
      <c r="G64" s="1">
        <f>'DATOS MENSUALES'!F563</f>
        <v>4.18919199246</v>
      </c>
      <c r="H64" s="1">
        <f>'DATOS MENSUALES'!F564</f>
        <v>6.811604178082</v>
      </c>
      <c r="I64" s="1">
        <f>'DATOS MENSUALES'!F565</f>
        <v>4.388806462025</v>
      </c>
      <c r="J64" s="1">
        <f>'DATOS MENSUALES'!F566</f>
        <v>3.71206129014</v>
      </c>
      <c r="K64" s="1">
        <f>'DATOS MENSUALES'!F567</f>
        <v>4.526035228512</v>
      </c>
      <c r="L64" s="1">
        <f>'DATOS MENSUALES'!F568</f>
        <v>2.476146014921</v>
      </c>
      <c r="M64" s="1">
        <f>'DATOS MENSUALES'!F569</f>
        <v>1.965375794334</v>
      </c>
      <c r="N64" s="1">
        <f t="shared" si="12"/>
        <v>39.097796629363</v>
      </c>
      <c r="O64" s="10"/>
      <c r="P64" s="60">
        <f t="shared" si="13"/>
        <v>-4.218290133610679</v>
      </c>
      <c r="Q64" s="60">
        <f t="shared" si="14"/>
        <v>-53.010218236971504</v>
      </c>
      <c r="R64" s="60">
        <f t="shared" si="15"/>
        <v>-27.216353234129546</v>
      </c>
      <c r="S64" s="60">
        <f t="shared" si="16"/>
        <v>-18.388811985566527</v>
      </c>
      <c r="T64" s="60">
        <f t="shared" si="17"/>
        <v>-7.245786114924248</v>
      </c>
      <c r="U64" s="60">
        <f t="shared" si="18"/>
        <v>-23.005896835995543</v>
      </c>
      <c r="V64" s="60">
        <f t="shared" si="19"/>
        <v>-0.010468249682690988</v>
      </c>
      <c r="W64" s="60">
        <f t="shared" si="20"/>
        <v>-8.044143594954003</v>
      </c>
      <c r="X64" s="60">
        <f t="shared" si="21"/>
        <v>-0.5222870550781873</v>
      </c>
      <c r="Y64" s="60">
        <f t="shared" si="22"/>
        <v>1.5429706554611955</v>
      </c>
      <c r="Z64" s="60">
        <f t="shared" si="23"/>
        <v>0.0009245210480475959</v>
      </c>
      <c r="AA64" s="60">
        <f t="shared" si="24"/>
        <v>-0.02289700414328514</v>
      </c>
      <c r="AB64" s="60">
        <f t="shared" si="25"/>
        <v>-5694.7625579227615</v>
      </c>
    </row>
    <row r="65" spans="1:28" ht="12.75">
      <c r="A65" s="12" t="s">
        <v>75</v>
      </c>
      <c r="B65" s="1">
        <f>'DATOS MENSUALES'!F570</f>
        <v>4.498479814752</v>
      </c>
      <c r="C65" s="1">
        <f>'DATOS MENSUALES'!F571</f>
        <v>2.798436376239</v>
      </c>
      <c r="D65" s="1">
        <f>'DATOS MENSUALES'!F572</f>
        <v>4.629181221526</v>
      </c>
      <c r="E65" s="1">
        <f>'DATOS MENSUALES'!F573</f>
        <v>10.220559982491</v>
      </c>
      <c r="F65" s="1">
        <f>'DATOS MENSUALES'!F574</f>
        <v>6.065029052260001</v>
      </c>
      <c r="G65" s="1">
        <f>'DATOS MENSUALES'!F575</f>
        <v>4.760287515612</v>
      </c>
      <c r="H65" s="1">
        <f>'DATOS MENSUALES'!F576</f>
        <v>15.978166558464002</v>
      </c>
      <c r="I65" s="1">
        <f>'DATOS MENSUALES'!F577</f>
        <v>9.213337769883001</v>
      </c>
      <c r="J65" s="1">
        <f>'DATOS MENSUALES'!F578</f>
        <v>11.161288276485001</v>
      </c>
      <c r="K65" s="1">
        <f>'DATOS MENSUALES'!F579</f>
        <v>6.079615744472001</v>
      </c>
      <c r="L65" s="1">
        <f>'DATOS MENSUALES'!F580</f>
        <v>4.832714362242</v>
      </c>
      <c r="M65" s="1">
        <f>'DATOS MENSUALES'!F581</f>
        <v>3.474063010011</v>
      </c>
      <c r="N65" s="1">
        <f t="shared" si="12"/>
        <v>83.71115968443699</v>
      </c>
      <c r="O65" s="10"/>
      <c r="P65" s="60">
        <f t="shared" si="13"/>
        <v>1.1000670300698696</v>
      </c>
      <c r="Q65" s="60">
        <f t="shared" si="14"/>
        <v>-13.925386916412934</v>
      </c>
      <c r="R65" s="60">
        <f t="shared" si="15"/>
        <v>-7.771176549085247E-07</v>
      </c>
      <c r="S65" s="60">
        <f t="shared" si="16"/>
        <v>149.97589334955532</v>
      </c>
      <c r="T65" s="60">
        <f t="shared" si="17"/>
        <v>0.026469395048607184</v>
      </c>
      <c r="U65" s="60">
        <f t="shared" si="18"/>
        <v>-11.743744802238178</v>
      </c>
      <c r="V65" s="60">
        <f t="shared" si="19"/>
        <v>716.3905967908765</v>
      </c>
      <c r="W65" s="60">
        <f t="shared" si="20"/>
        <v>22.446277614764337</v>
      </c>
      <c r="X65" s="60">
        <f t="shared" si="21"/>
        <v>293.27170888308586</v>
      </c>
      <c r="Y65" s="60">
        <f t="shared" si="22"/>
        <v>19.88319326956891</v>
      </c>
      <c r="Z65" s="60">
        <f t="shared" si="23"/>
        <v>14.77802489726052</v>
      </c>
      <c r="AA65" s="60">
        <f t="shared" si="24"/>
        <v>1.837030835229835</v>
      </c>
      <c r="AB65" s="60">
        <f t="shared" si="25"/>
        <v>19153.484144059865</v>
      </c>
    </row>
    <row r="66" spans="1:28" ht="12.75">
      <c r="A66" s="12" t="s">
        <v>76</v>
      </c>
      <c r="B66" s="1">
        <f>'DATOS MENSUALES'!F582</f>
        <v>6.137101035676</v>
      </c>
      <c r="C66" s="1">
        <f>'DATOS MENSUALES'!F583</f>
        <v>3.803146480161</v>
      </c>
      <c r="D66" s="1">
        <f>'DATOS MENSUALES'!F584</f>
        <v>2.3171005937699998</v>
      </c>
      <c r="E66" s="1">
        <f>'DATOS MENSUALES'!F585</f>
        <v>1.1703547853340002</v>
      </c>
      <c r="F66" s="1">
        <f>'DATOS MENSUALES'!F586</f>
        <v>2.97544740876</v>
      </c>
      <c r="G66" s="1">
        <f>'DATOS MENSUALES'!F587</f>
        <v>1.633494176953</v>
      </c>
      <c r="H66" s="1">
        <f>'DATOS MENSUALES'!F588</f>
        <v>3.4684290807219997</v>
      </c>
      <c r="I66" s="1">
        <f>'DATOS MENSUALES'!F589</f>
        <v>4.638123531462</v>
      </c>
      <c r="J66" s="1">
        <f>'DATOS MENSUALES'!F590</f>
        <v>2.35005713083</v>
      </c>
      <c r="K66" s="1">
        <f>'DATOS MENSUALES'!F591</f>
        <v>1.8005008723899998</v>
      </c>
      <c r="L66" s="1">
        <f>'DATOS MENSUALES'!F592</f>
        <v>1.2028169366850001</v>
      </c>
      <c r="M66" s="1">
        <f>'DATOS MENSUALES'!F593</f>
        <v>0.8471668720319999</v>
      </c>
      <c r="N66" s="1">
        <f t="shared" si="12"/>
        <v>32.343738904775</v>
      </c>
      <c r="O66" s="10"/>
      <c r="P66" s="60">
        <f t="shared" si="13"/>
        <v>19.053894848593384</v>
      </c>
      <c r="Q66" s="60">
        <f t="shared" si="14"/>
        <v>-2.7507257915178807</v>
      </c>
      <c r="R66" s="60">
        <f t="shared" si="15"/>
        <v>-12.5077579308805</v>
      </c>
      <c r="S66" s="60">
        <f t="shared" si="16"/>
        <v>-52.1960904602681</v>
      </c>
      <c r="T66" s="60">
        <f t="shared" si="17"/>
        <v>-21.754085754857186</v>
      </c>
      <c r="U66" s="60">
        <f t="shared" si="18"/>
        <v>-157.4471882912376</v>
      </c>
      <c r="V66" s="60">
        <f t="shared" si="19"/>
        <v>-45.19144032710457</v>
      </c>
      <c r="W66" s="60">
        <f t="shared" si="20"/>
        <v>-5.399484536009084</v>
      </c>
      <c r="X66" s="60">
        <f t="shared" si="21"/>
        <v>-10.18059195780089</v>
      </c>
      <c r="Y66" s="60">
        <f t="shared" si="22"/>
        <v>-3.8698334528443015</v>
      </c>
      <c r="Z66" s="60">
        <f t="shared" si="23"/>
        <v>-1.6260111297069264</v>
      </c>
      <c r="AA66" s="60">
        <f t="shared" si="24"/>
        <v>-2.756782235608309</v>
      </c>
      <c r="AB66" s="60">
        <f t="shared" si="25"/>
        <v>-14908.268522056376</v>
      </c>
    </row>
    <row r="67" spans="1:28" ht="12.75">
      <c r="A67" s="12" t="s">
        <v>77</v>
      </c>
      <c r="B67" s="1">
        <f>'DATOS MENSUALES'!F594</f>
        <v>0.700285454452</v>
      </c>
      <c r="C67" s="1">
        <f>'DATOS MENSUALES'!F595</f>
        <v>3.3798346258320002</v>
      </c>
      <c r="D67" s="1">
        <f>'DATOS MENSUALES'!F596</f>
        <v>7.833090420204</v>
      </c>
      <c r="E67" s="1">
        <f>'DATOS MENSUALES'!F597</f>
        <v>3.63651928152</v>
      </c>
      <c r="F67" s="1">
        <f>'DATOS MENSUALES'!F598</f>
        <v>3.021243529249</v>
      </c>
      <c r="G67" s="1">
        <f>'DATOS MENSUALES'!F599</f>
        <v>2.4280720431500002</v>
      </c>
      <c r="H67" s="1">
        <f>'DATOS MENSUALES'!F600</f>
        <v>2.7269396741039995</v>
      </c>
      <c r="I67" s="1">
        <f>'DATOS MENSUALES'!F601</f>
        <v>2.66689368108</v>
      </c>
      <c r="J67" s="1">
        <f>'DATOS MENSUALES'!F602</f>
        <v>2.6568658171229997</v>
      </c>
      <c r="K67" s="1">
        <f>'DATOS MENSUALES'!F603</f>
        <v>1.482057627984</v>
      </c>
      <c r="L67" s="1">
        <f>'DATOS MENSUALES'!F604</f>
        <v>0.9738580620999999</v>
      </c>
      <c r="M67" s="1">
        <f>'DATOS MENSUALES'!F605</f>
        <v>0.717628821609</v>
      </c>
      <c r="N67" s="1">
        <f t="shared" si="12"/>
        <v>32.223289038406996</v>
      </c>
      <c r="O67" s="10"/>
      <c r="P67" s="60">
        <f t="shared" si="13"/>
        <v>-21.15954166591452</v>
      </c>
      <c r="Q67" s="60">
        <f t="shared" si="14"/>
        <v>-6.072944313923233</v>
      </c>
      <c r="R67" s="60">
        <f t="shared" si="15"/>
        <v>32.605924649164734</v>
      </c>
      <c r="S67" s="60">
        <f t="shared" si="16"/>
        <v>-2.0533830456370152</v>
      </c>
      <c r="T67" s="60">
        <f t="shared" si="17"/>
        <v>-20.70091288246511</v>
      </c>
      <c r="U67" s="60">
        <f t="shared" si="18"/>
        <v>-97.66837478238712</v>
      </c>
      <c r="V67" s="60">
        <f t="shared" si="19"/>
        <v>-79.69683177008227</v>
      </c>
      <c r="W67" s="60">
        <f t="shared" si="20"/>
        <v>-51.71104486170377</v>
      </c>
      <c r="X67" s="60">
        <f t="shared" si="21"/>
        <v>-6.440231912729458</v>
      </c>
      <c r="Y67" s="60">
        <f t="shared" si="22"/>
        <v>-6.734513924518994</v>
      </c>
      <c r="Z67" s="60">
        <f t="shared" si="23"/>
        <v>-2.77273541225682</v>
      </c>
      <c r="AA67" s="60">
        <f t="shared" si="24"/>
        <v>-3.59358892025922</v>
      </c>
      <c r="AB67" s="60">
        <f t="shared" si="25"/>
        <v>-15128.224659642863</v>
      </c>
    </row>
    <row r="68" spans="1:28" ht="12.75">
      <c r="A68" s="12" t="s">
        <v>78</v>
      </c>
      <c r="B68" s="1">
        <f>'DATOS MENSUALES'!F606</f>
        <v>2.912926686208</v>
      </c>
      <c r="C68" s="1">
        <f>'DATOS MENSUALES'!F607</f>
        <v>2.2135917878459996</v>
      </c>
      <c r="D68" s="1">
        <f>'DATOS MENSUALES'!F608</f>
        <v>1.895833283619</v>
      </c>
      <c r="E68" s="1">
        <f>'DATOS MENSUALES'!F609</f>
        <v>1.3661695982029998</v>
      </c>
      <c r="F68" s="1">
        <f>'DATOS MENSUALES'!F610</f>
        <v>2.268953260504</v>
      </c>
      <c r="G68" s="1">
        <f>'DATOS MENSUALES'!F611</f>
        <v>5.068438208886</v>
      </c>
      <c r="H68" s="1">
        <f>'DATOS MENSUALES'!F612</f>
        <v>7.210632895943999</v>
      </c>
      <c r="I68" s="1">
        <f>'DATOS MENSUALES'!F613</f>
        <v>4.011980505564</v>
      </c>
      <c r="J68" s="1">
        <f>'DATOS MENSUALES'!F614</f>
        <v>3.111628590466</v>
      </c>
      <c r="K68" s="1">
        <f>'DATOS MENSUALES'!F615</f>
        <v>2.4133492538790002</v>
      </c>
      <c r="L68" s="1">
        <f>'DATOS MENSUALES'!F616</f>
        <v>1.619106302918</v>
      </c>
      <c r="M68" s="1">
        <f>'DATOS MENSUALES'!F617</f>
        <v>2.4338121403949997</v>
      </c>
      <c r="N68" s="1">
        <f t="shared" si="12"/>
        <v>36.526422514432</v>
      </c>
      <c r="O68" s="10"/>
      <c r="P68" s="60">
        <f t="shared" si="13"/>
        <v>-0.16934371593119585</v>
      </c>
      <c r="Q68" s="60">
        <f t="shared" si="14"/>
        <v>-26.749613237072946</v>
      </c>
      <c r="R68" s="60">
        <f t="shared" si="15"/>
        <v>-20.628124433596174</v>
      </c>
      <c r="S68" s="60">
        <f t="shared" si="16"/>
        <v>-44.413847391726456</v>
      </c>
      <c r="T68" s="60">
        <f t="shared" si="17"/>
        <v>-42.80352466322174</v>
      </c>
      <c r="U68" s="60">
        <f t="shared" si="18"/>
        <v>-7.585729346556993</v>
      </c>
      <c r="V68" s="60">
        <f t="shared" si="19"/>
        <v>0.005858644091300677</v>
      </c>
      <c r="W68" s="60">
        <f t="shared" si="20"/>
        <v>-13.489733730207817</v>
      </c>
      <c r="X68" s="60">
        <f t="shared" si="21"/>
        <v>-2.777979009088087</v>
      </c>
      <c r="Y68" s="60">
        <f t="shared" si="22"/>
        <v>-0.8768620059312341</v>
      </c>
      <c r="Z68" s="60">
        <f t="shared" si="23"/>
        <v>-0.43832093552479545</v>
      </c>
      <c r="AA68" s="60">
        <f t="shared" si="24"/>
        <v>0.006277851553818615</v>
      </c>
      <c r="AB68" s="60">
        <f t="shared" si="25"/>
        <v>-8525.997950949792</v>
      </c>
    </row>
    <row r="69" spans="1:28" ht="12.75">
      <c r="A69" s="12" t="s">
        <v>79</v>
      </c>
      <c r="B69" s="1">
        <f>'DATOS MENSUALES'!F618</f>
        <v>3.2908273907099996</v>
      </c>
      <c r="C69" s="1">
        <f>'DATOS MENSUALES'!F619</f>
        <v>5.1472184197979995</v>
      </c>
      <c r="D69" s="1">
        <f>'DATOS MENSUALES'!F620</f>
        <v>1.837737525118</v>
      </c>
      <c r="E69" s="1">
        <f>'DATOS MENSUALES'!F621</f>
        <v>0.45727276183400006</v>
      </c>
      <c r="F69" s="1">
        <f>'DATOS MENSUALES'!F622</f>
        <v>0.39212542095999997</v>
      </c>
      <c r="G69" s="1">
        <f>'DATOS MENSUALES'!F623</f>
        <v>0.601868872899</v>
      </c>
      <c r="H69" s="1">
        <f>'DATOS MENSUALES'!F624</f>
        <v>0.546156224238</v>
      </c>
      <c r="I69" s="1">
        <f>'DATOS MENSUALES'!F625</f>
        <v>0.555344228929</v>
      </c>
      <c r="J69" s="1">
        <f>'DATOS MENSUALES'!F626</f>
        <v>0.632551725048</v>
      </c>
      <c r="K69" s="1">
        <f>'DATOS MENSUALES'!F627</f>
        <v>0.43319071013399996</v>
      </c>
      <c r="L69" s="1">
        <f>'DATOS MENSUALES'!F628</f>
        <v>0.34476394818399997</v>
      </c>
      <c r="M69" s="1">
        <f>'DATOS MENSUALES'!F629</f>
        <v>0.29059050973100004</v>
      </c>
      <c r="N69" s="1">
        <f t="shared" si="12"/>
        <v>14.529647737582998</v>
      </c>
      <c r="O69" s="10"/>
      <c r="P69" s="60">
        <f t="shared" si="13"/>
        <v>-0.005391719321609636</v>
      </c>
      <c r="Q69" s="60">
        <f t="shared" si="14"/>
        <v>-0.00018588559816898944</v>
      </c>
      <c r="R69" s="60">
        <f t="shared" si="15"/>
        <v>-21.96699759848713</v>
      </c>
      <c r="S69" s="60">
        <f t="shared" si="16"/>
        <v>-88.13770220919412</v>
      </c>
      <c r="T69" s="60">
        <f t="shared" si="17"/>
        <v>-155.27686937506115</v>
      </c>
      <c r="U69" s="60">
        <f t="shared" si="18"/>
        <v>-266.0255031653131</v>
      </c>
      <c r="V69" s="60">
        <f t="shared" si="19"/>
        <v>-272.6275888984907</v>
      </c>
      <c r="W69" s="60">
        <f t="shared" si="20"/>
        <v>-198.8836202537213</v>
      </c>
      <c r="X69" s="60">
        <f t="shared" si="21"/>
        <v>-58.62956877615694</v>
      </c>
      <c r="Y69" s="60">
        <f t="shared" si="22"/>
        <v>-25.342289719641585</v>
      </c>
      <c r="Z69" s="60">
        <f t="shared" si="23"/>
        <v>-8.414530092669976</v>
      </c>
      <c r="AA69" s="60">
        <f t="shared" si="24"/>
        <v>-7.51510287304663</v>
      </c>
      <c r="AB69" s="60">
        <f t="shared" si="25"/>
        <v>-76364.44920394325</v>
      </c>
    </row>
    <row r="70" spans="1:28" ht="12.75">
      <c r="A70" s="12" t="s">
        <v>80</v>
      </c>
      <c r="B70" s="1">
        <f>'DATOS MENSUALES'!F630</f>
        <v>1.064578069934</v>
      </c>
      <c r="C70" s="1">
        <f>'DATOS MENSUALES'!F631</f>
        <v>0.431394642327</v>
      </c>
      <c r="D70" s="1">
        <f>'DATOS MENSUALES'!F632</f>
        <v>1.270508276196</v>
      </c>
      <c r="E70" s="1">
        <f>'DATOS MENSUALES'!F633</f>
        <v>0.29658097066499994</v>
      </c>
      <c r="F70" s="1">
        <f>'DATOS MENSUALES'!F634</f>
        <v>0.25870139073</v>
      </c>
      <c r="G70" s="1">
        <f>'DATOS MENSUALES'!F635</f>
        <v>0.28522033657499996</v>
      </c>
      <c r="H70" s="1">
        <f>'DATOS MENSUALES'!F636</f>
        <v>0.388752153468</v>
      </c>
      <c r="I70" s="1">
        <f>'DATOS MENSUALES'!F637</f>
        <v>0.954239905984</v>
      </c>
      <c r="J70" s="1">
        <f>'DATOS MENSUALES'!F638</f>
        <v>0.39108927816</v>
      </c>
      <c r="K70" s="1">
        <f>'DATOS MENSUALES'!F639</f>
        <v>0.337198634436</v>
      </c>
      <c r="L70" s="1">
        <f>'DATOS MENSUALES'!F640</f>
        <v>0.248573801525</v>
      </c>
      <c r="M70" s="1">
        <f>'DATOS MENSUALES'!F641</f>
        <v>0.23365674486399998</v>
      </c>
      <c r="N70" s="1">
        <f t="shared" si="12"/>
        <v>6.1604942048639995</v>
      </c>
      <c r="O70" s="10"/>
      <c r="P70" s="60">
        <f t="shared" si="13"/>
        <v>-13.85167789014284</v>
      </c>
      <c r="Q70" s="60">
        <f t="shared" si="14"/>
        <v>-108.7290445786201</v>
      </c>
      <c r="R70" s="60">
        <f t="shared" si="15"/>
        <v>-38.20011790765601</v>
      </c>
      <c r="S70" s="60">
        <f t="shared" si="16"/>
        <v>-98.03408967392687</v>
      </c>
      <c r="T70" s="60">
        <f t="shared" si="17"/>
        <v>-167.1298975599045</v>
      </c>
      <c r="U70" s="60">
        <f t="shared" si="18"/>
        <v>-307.2847358406639</v>
      </c>
      <c r="V70" s="60">
        <f t="shared" si="19"/>
        <v>-292.96755705830634</v>
      </c>
      <c r="W70" s="60">
        <f t="shared" si="20"/>
        <v>-160.83284223703959</v>
      </c>
      <c r="X70" s="60">
        <f t="shared" si="21"/>
        <v>-70.25554716545909</v>
      </c>
      <c r="Y70" s="60">
        <f t="shared" si="22"/>
        <v>-27.908956432901313</v>
      </c>
      <c r="Z70" s="60">
        <f t="shared" si="23"/>
        <v>-9.665696943673183</v>
      </c>
      <c r="AA70" s="60">
        <f t="shared" si="24"/>
        <v>-8.189646465060067</v>
      </c>
      <c r="AB70" s="60">
        <f t="shared" si="25"/>
        <v>-131057.7244704885</v>
      </c>
    </row>
    <row r="71" spans="1:28" ht="12.75">
      <c r="A71" s="12" t="s">
        <v>81</v>
      </c>
      <c r="B71" s="1">
        <f>'DATOS MENSUALES'!F642</f>
        <v>1.47867715721</v>
      </c>
      <c r="C71" s="1">
        <f>'DATOS MENSUALES'!F643</f>
        <v>0.47164182859200005</v>
      </c>
      <c r="D71" s="1">
        <f>'DATOS MENSUALES'!F644</f>
        <v>0.47398244351999996</v>
      </c>
      <c r="E71" s="1">
        <f>'DATOS MENSUALES'!F645</f>
        <v>4.832437802166</v>
      </c>
      <c r="F71" s="1">
        <f>'DATOS MENSUALES'!F646</f>
        <v>5.064086433504</v>
      </c>
      <c r="G71" s="1">
        <f>'DATOS MENSUALES'!F647</f>
        <v>3.780535731272</v>
      </c>
      <c r="H71" s="1">
        <f>'DATOS MENSUALES'!F648</f>
        <v>2.968187257842</v>
      </c>
      <c r="I71" s="1">
        <f>'DATOS MENSUALES'!F649</f>
        <v>4.140997495998</v>
      </c>
      <c r="J71" s="1">
        <f>'DATOS MENSUALES'!F650</f>
        <v>2.481246971145</v>
      </c>
      <c r="K71" s="1">
        <f>'DATOS MENSUALES'!F651</f>
        <v>1.71802600794</v>
      </c>
      <c r="L71" s="1">
        <f>'DATOS MENSUALES'!F652</f>
        <v>1.121125477264</v>
      </c>
      <c r="M71" s="1">
        <f>'DATOS MENSUALES'!F653</f>
        <v>1.133909904125</v>
      </c>
      <c r="N71" s="1">
        <f t="shared" si="12"/>
        <v>29.664854510578007</v>
      </c>
      <c r="O71" s="10"/>
      <c r="P71" s="60">
        <f t="shared" si="13"/>
        <v>-7.850954207714299</v>
      </c>
      <c r="Q71" s="60">
        <f t="shared" si="14"/>
        <v>-106.00161729538651</v>
      </c>
      <c r="R71" s="60">
        <f t="shared" si="15"/>
        <v>-72.21958607157266</v>
      </c>
      <c r="S71" s="60">
        <f t="shared" si="16"/>
        <v>-0.0004238014138224584</v>
      </c>
      <c r="T71" s="60">
        <f t="shared" si="17"/>
        <v>-0.34731157266571766</v>
      </c>
      <c r="U71" s="60">
        <f t="shared" si="18"/>
        <v>-34.41585552874519</v>
      </c>
      <c r="V71" s="60">
        <f t="shared" si="19"/>
        <v>-67.03087755476261</v>
      </c>
      <c r="W71" s="60">
        <f t="shared" si="20"/>
        <v>-11.413130267058142</v>
      </c>
      <c r="X71" s="60">
        <f t="shared" si="21"/>
        <v>-8.441522412129041</v>
      </c>
      <c r="Y71" s="60">
        <f t="shared" si="22"/>
        <v>-4.512302821344376</v>
      </c>
      <c r="Z71" s="60">
        <f t="shared" si="23"/>
        <v>-1.9889793719385054</v>
      </c>
      <c r="AA71" s="60">
        <f t="shared" si="24"/>
        <v>-1.3877907386861337</v>
      </c>
      <c r="AB71" s="60">
        <f t="shared" si="25"/>
        <v>-20325.472153311042</v>
      </c>
    </row>
    <row r="72" spans="1:28" ht="12.75">
      <c r="A72" s="12" t="s">
        <v>82</v>
      </c>
      <c r="B72" s="1">
        <f>'DATOS MENSUALES'!F654</f>
        <v>2.97955069917</v>
      </c>
      <c r="C72" s="1">
        <f>'DATOS MENSUALES'!F655</f>
        <v>2.013333324978</v>
      </c>
      <c r="D72" s="1">
        <f>'DATOS MENSUALES'!F656</f>
        <v>2.8114299029280003</v>
      </c>
      <c r="E72" s="1">
        <f>'DATOS MENSUALES'!F657</f>
        <v>0.620350658804</v>
      </c>
      <c r="F72" s="1">
        <f>'DATOS MENSUALES'!F658</f>
        <v>0.7503216625300001</v>
      </c>
      <c r="G72" s="1">
        <f>'DATOS MENSUALES'!F659</f>
        <v>0.481982322056</v>
      </c>
      <c r="H72" s="1">
        <f>'DATOS MENSUALES'!F660</f>
        <v>0.40359086685000006</v>
      </c>
      <c r="I72" s="1">
        <f>'DATOS MENSUALES'!F661</f>
        <v>0.441231058548</v>
      </c>
      <c r="J72" s="1">
        <f>'DATOS MENSUALES'!F662</f>
        <v>0.28337403285199997</v>
      </c>
      <c r="K72" s="1">
        <f>'DATOS MENSUALES'!F663</f>
        <v>0.200747561248</v>
      </c>
      <c r="L72" s="1">
        <f>'DATOS MENSUALES'!F664</f>
        <v>0.144010211548</v>
      </c>
      <c r="M72" s="1">
        <f>'DATOS MENSUALES'!F665</f>
        <v>0.13996614304</v>
      </c>
      <c r="N72" s="1">
        <f t="shared" si="12"/>
        <v>11.269888444552</v>
      </c>
      <c r="O72" s="10"/>
      <c r="P72" s="60">
        <f t="shared" si="13"/>
        <v>-0.11523684777619968</v>
      </c>
      <c r="Q72" s="60">
        <f t="shared" si="14"/>
        <v>-32.490954756871446</v>
      </c>
      <c r="R72" s="60">
        <f t="shared" si="15"/>
        <v>-6.097846843281518</v>
      </c>
      <c r="S72" s="60">
        <f t="shared" si="16"/>
        <v>-78.79915763141042</v>
      </c>
      <c r="T72" s="60">
        <f t="shared" si="17"/>
        <v>-126.25560147026704</v>
      </c>
      <c r="U72" s="60">
        <f t="shared" si="18"/>
        <v>-281.18126069062055</v>
      </c>
      <c r="V72" s="60">
        <f t="shared" si="19"/>
        <v>-291.00829201590835</v>
      </c>
      <c r="W72" s="60">
        <f t="shared" si="20"/>
        <v>-210.77737441854154</v>
      </c>
      <c r="X72" s="60">
        <f t="shared" si="21"/>
        <v>-75.90240176811143</v>
      </c>
      <c r="Y72" s="60">
        <f t="shared" si="22"/>
        <v>-31.84733399913787</v>
      </c>
      <c r="Z72" s="60">
        <f t="shared" si="23"/>
        <v>-11.160100425860445</v>
      </c>
      <c r="AA72" s="60">
        <f t="shared" si="24"/>
        <v>-9.385535219294455</v>
      </c>
      <c r="AB72" s="60">
        <f t="shared" si="25"/>
        <v>-95353.76860405637</v>
      </c>
    </row>
    <row r="73" spans="1:28" ht="12.75">
      <c r="A73" s="12" t="s">
        <v>83</v>
      </c>
      <c r="B73" s="1">
        <f>'DATOS MENSUALES'!F666</f>
        <v>0.102368312189</v>
      </c>
      <c r="C73" s="1">
        <f>'DATOS MENSUALES'!F667</f>
        <v>0.524731673952</v>
      </c>
      <c r="D73" s="1">
        <f>'DATOS MENSUALES'!F668</f>
        <v>2.485906825512</v>
      </c>
      <c r="E73" s="1">
        <f>'DATOS MENSUALES'!F669</f>
        <v>0.654596502832</v>
      </c>
      <c r="F73" s="1">
        <f>'DATOS MENSUALES'!F670</f>
        <v>0.389625701402</v>
      </c>
      <c r="G73" s="1">
        <f>'DATOS MENSUALES'!F671</f>
        <v>0.41644667823</v>
      </c>
      <c r="H73" s="1">
        <f>'DATOS MENSUALES'!F672</f>
        <v>0.424282702025</v>
      </c>
      <c r="I73" s="1">
        <f>'DATOS MENSUALES'!F673</f>
        <v>0.36652425088400004</v>
      </c>
      <c r="J73" s="1">
        <f>'DATOS MENSUALES'!F674</f>
        <v>0.242505864925</v>
      </c>
      <c r="K73" s="1">
        <f>'DATOS MENSUALES'!F675</f>
        <v>0.184906951698</v>
      </c>
      <c r="L73" s="1">
        <f>'DATOS MENSUALES'!F676</f>
        <v>0.12390779903999999</v>
      </c>
      <c r="M73" s="1">
        <f>'DATOS MENSUALES'!F677</f>
        <v>0.09923017354</v>
      </c>
      <c r="N73" s="1">
        <f t="shared" si="12"/>
        <v>6.015033436228999</v>
      </c>
      <c r="O73" s="10"/>
      <c r="P73" s="60">
        <f t="shared" si="13"/>
        <v>-38.06225675298843</v>
      </c>
      <c r="Q73" s="60">
        <f t="shared" si="14"/>
        <v>-102.47417343879097</v>
      </c>
      <c r="R73" s="60">
        <f t="shared" si="15"/>
        <v>-9.972642175464888</v>
      </c>
      <c r="S73" s="60">
        <f t="shared" si="16"/>
        <v>-76.9258758251935</v>
      </c>
      <c r="T73" s="60">
        <f t="shared" si="17"/>
        <v>-155.49361600355527</v>
      </c>
      <c r="U73" s="60">
        <f t="shared" si="18"/>
        <v>-289.7042824527397</v>
      </c>
      <c r="V73" s="60">
        <f t="shared" si="19"/>
        <v>-288.2908075694047</v>
      </c>
      <c r="W73" s="60">
        <f t="shared" si="20"/>
        <v>-218.81518520060746</v>
      </c>
      <c r="X73" s="60">
        <f t="shared" si="21"/>
        <v>-78.12159604749576</v>
      </c>
      <c r="Y73" s="60">
        <f t="shared" si="22"/>
        <v>-32.32718943440467</v>
      </c>
      <c r="Z73" s="60">
        <f t="shared" si="23"/>
        <v>-11.463989914000678</v>
      </c>
      <c r="AA73" s="60">
        <f t="shared" si="24"/>
        <v>-9.939861411458633</v>
      </c>
      <c r="AB73" s="60">
        <f t="shared" si="25"/>
        <v>-132186.87533115983</v>
      </c>
    </row>
    <row r="74" spans="1:28" s="24" customFormat="1" ht="12.75">
      <c r="A74" s="21" t="s">
        <v>84</v>
      </c>
      <c r="B74" s="22">
        <f>'DATOS MENSUALES'!F678</f>
        <v>0.078977886918</v>
      </c>
      <c r="C74" s="22">
        <f>'DATOS MENSUALES'!F679</f>
        <v>0.307470347652</v>
      </c>
      <c r="D74" s="22">
        <f>'DATOS MENSUALES'!F680</f>
        <v>0.426292883048</v>
      </c>
      <c r="E74" s="22">
        <f>'DATOS MENSUALES'!F681</f>
        <v>8.073863031866999</v>
      </c>
      <c r="F74" s="22">
        <f>'DATOS MENSUALES'!F682</f>
        <v>4.0253074030519995</v>
      </c>
      <c r="G74" s="22">
        <f>'DATOS MENSUALES'!F683</f>
        <v>3.325565457625</v>
      </c>
      <c r="H74" s="22">
        <f>'DATOS MENSUALES'!F684</f>
        <v>3.1426816572750003</v>
      </c>
      <c r="I74" s="22">
        <f>'DATOS MENSUALES'!F685</f>
        <v>5.423558131692</v>
      </c>
      <c r="J74" s="22">
        <f>'DATOS MENSUALES'!F686</f>
        <v>3.1050117682639997</v>
      </c>
      <c r="K74" s="22">
        <f>'DATOS MENSUALES'!F687</f>
        <v>3.6840595682850004</v>
      </c>
      <c r="L74" s="22">
        <f>'DATOS MENSUALES'!F688</f>
        <v>2.658076780903</v>
      </c>
      <c r="M74" s="22">
        <f>'DATOS MENSUALES'!F689</f>
        <v>1.987694694864</v>
      </c>
      <c r="N74" s="22">
        <f t="shared" si="12"/>
        <v>36.238559611445</v>
      </c>
      <c r="O74" s="23"/>
      <c r="P74" s="60">
        <f t="shared" si="13"/>
        <v>-38.86179415463333</v>
      </c>
      <c r="Q74" s="60">
        <f t="shared" si="14"/>
        <v>-117.4200242560885</v>
      </c>
      <c r="R74" s="60">
        <f t="shared" si="15"/>
        <v>-74.72922846398716</v>
      </c>
      <c r="S74" s="60">
        <f t="shared" si="16"/>
        <v>31.74393856617663</v>
      </c>
      <c r="T74" s="60">
        <f t="shared" si="17"/>
        <v>-5.283478654587462</v>
      </c>
      <c r="U74" s="60">
        <f t="shared" si="18"/>
        <v>-50.97140432420862</v>
      </c>
      <c r="V74" s="60">
        <f t="shared" si="19"/>
        <v>-58.75850079211539</v>
      </c>
      <c r="W74" s="60">
        <f t="shared" si="20"/>
        <v>-0.9096284902159496</v>
      </c>
      <c r="X74" s="60">
        <f t="shared" si="21"/>
        <v>-2.8173913858825603</v>
      </c>
      <c r="Y74" s="60">
        <f t="shared" si="22"/>
        <v>0.030831170178280177</v>
      </c>
      <c r="Z74" s="60">
        <f t="shared" si="23"/>
        <v>0.021799171295217315</v>
      </c>
      <c r="AA74" s="60">
        <f t="shared" si="24"/>
        <v>-0.017911240584491908</v>
      </c>
      <c r="AB74" s="60">
        <f t="shared" si="25"/>
        <v>-8891.516128812531</v>
      </c>
    </row>
    <row r="75" spans="1:28" s="24" customFormat="1" ht="12.75">
      <c r="A75" s="21" t="s">
        <v>85</v>
      </c>
      <c r="B75" s="22">
        <f>'DATOS MENSUALES'!F690</f>
        <v>1.7256899182649998</v>
      </c>
      <c r="C75" s="22">
        <f>'DATOS MENSUALES'!F691</f>
        <v>7.961081460431999</v>
      </c>
      <c r="D75" s="22">
        <f>'DATOS MENSUALES'!F692</f>
        <v>8.449055793099001</v>
      </c>
      <c r="E75" s="22">
        <f>'DATOS MENSUALES'!F693</f>
        <v>6.787622921252</v>
      </c>
      <c r="F75" s="22">
        <f>'DATOS MENSUALES'!F694</f>
        <v>5.449867217984001</v>
      </c>
      <c r="G75" s="22">
        <f>'DATOS MENSUALES'!F695</f>
        <v>5.072323049143001</v>
      </c>
      <c r="H75" s="22">
        <f>'DATOS MENSUALES'!F696</f>
        <v>7.497098050180001</v>
      </c>
      <c r="I75" s="22">
        <f>'DATOS MENSUALES'!F697</f>
        <v>7.651295705712</v>
      </c>
      <c r="J75" s="22">
        <f>'DATOS MENSUALES'!F698</f>
        <v>5.4094840307</v>
      </c>
      <c r="K75" s="22">
        <f>'DATOS MENSUALES'!F699</f>
        <v>4.127658058867</v>
      </c>
      <c r="L75" s="22">
        <f>'DATOS MENSUALES'!F700</f>
        <v>2.98354027678</v>
      </c>
      <c r="M75" s="22">
        <f>'DATOS MENSUALES'!F701</f>
        <v>3.32067806224</v>
      </c>
      <c r="N75" s="22">
        <f t="shared" si="12"/>
        <v>66.435394544654</v>
      </c>
      <c r="O75" s="23"/>
      <c r="P75" s="60">
        <f t="shared" si="13"/>
        <v>-5.272465043868729</v>
      </c>
      <c r="Q75" s="60">
        <f t="shared" si="14"/>
        <v>20.951351025495452</v>
      </c>
      <c r="R75" s="60">
        <f t="shared" si="15"/>
        <v>55.335992244339465</v>
      </c>
      <c r="S75" s="60">
        <f t="shared" si="16"/>
        <v>6.64542628240643</v>
      </c>
      <c r="T75" s="60">
        <f t="shared" si="17"/>
        <v>-0.031897253205410696</v>
      </c>
      <c r="U75" s="60">
        <f t="shared" si="18"/>
        <v>-7.54082376084915</v>
      </c>
      <c r="V75" s="60">
        <f t="shared" si="19"/>
        <v>0.10167679932654643</v>
      </c>
      <c r="W75" s="60">
        <f t="shared" si="20"/>
        <v>1.994748589710883</v>
      </c>
      <c r="X75" s="60">
        <f t="shared" si="21"/>
        <v>0.7099719384246812</v>
      </c>
      <c r="Y75" s="60">
        <f t="shared" si="22"/>
        <v>0.4340822254846008</v>
      </c>
      <c r="Z75" s="60">
        <f t="shared" si="23"/>
        <v>0.22123897073343465</v>
      </c>
      <c r="AA75" s="60">
        <f t="shared" si="24"/>
        <v>1.2296536999103151</v>
      </c>
      <c r="AB75" s="60">
        <f t="shared" si="25"/>
        <v>851.9473698398367</v>
      </c>
    </row>
    <row r="76" spans="1:28" s="24" customFormat="1" ht="12.75">
      <c r="A76" s="21" t="s">
        <v>86</v>
      </c>
      <c r="B76" s="22">
        <f>'DATOS MENSUALES'!F702</f>
        <v>2.21414767477</v>
      </c>
      <c r="C76" s="22">
        <f>'DATOS MENSUALES'!F703</f>
        <v>2.16886924908</v>
      </c>
      <c r="D76" s="22">
        <f>'DATOS MENSUALES'!F704</f>
        <v>1.9140116045639999</v>
      </c>
      <c r="E76" s="22">
        <f>'DATOS MENSUALES'!F705</f>
        <v>2.597490474803</v>
      </c>
      <c r="F76" s="22">
        <f>'DATOS MENSUALES'!F706</f>
        <v>1.942487254176</v>
      </c>
      <c r="G76" s="22">
        <f>'DATOS MENSUALES'!F707</f>
        <v>2.0543005152</v>
      </c>
      <c r="H76" s="22">
        <f>'DATOS MENSUALES'!F708</f>
        <v>3.200218694683</v>
      </c>
      <c r="I76" s="22">
        <f>'DATOS MENSUALES'!F709</f>
        <v>2.688104942296</v>
      </c>
      <c r="J76" s="22">
        <f>'DATOS MENSUALES'!F710</f>
        <v>2.0629223208000003</v>
      </c>
      <c r="K76" s="22">
        <f>'DATOS MENSUALES'!F711</f>
        <v>2.017674231405</v>
      </c>
      <c r="L76" s="22">
        <f>'DATOS MENSUALES'!F712</f>
        <v>1.197101208992</v>
      </c>
      <c r="M76" s="22">
        <f>'DATOS MENSUALES'!F713</f>
        <v>1.5025250683820002</v>
      </c>
      <c r="N76" s="22">
        <f t="shared" si="12"/>
        <v>25.559853239150996</v>
      </c>
      <c r="O76" s="23"/>
      <c r="P76" s="60">
        <f t="shared" si="13"/>
        <v>-1.9626610581532926</v>
      </c>
      <c r="Q76" s="60">
        <f t="shared" si="14"/>
        <v>-27.967679491524372</v>
      </c>
      <c r="R76" s="60">
        <f t="shared" si="15"/>
        <v>-20.220650611286278</v>
      </c>
      <c r="S76" s="60">
        <f t="shared" si="16"/>
        <v>-12.327372525314212</v>
      </c>
      <c r="T76" s="60">
        <f t="shared" si="17"/>
        <v>-55.94107593408458</v>
      </c>
      <c r="U76" s="60">
        <f t="shared" si="18"/>
        <v>-123.43171559830684</v>
      </c>
      <c r="V76" s="60">
        <f t="shared" si="19"/>
        <v>-56.18807023337679</v>
      </c>
      <c r="W76" s="60">
        <f t="shared" si="20"/>
        <v>-50.83282822105164</v>
      </c>
      <c r="X76" s="60">
        <f t="shared" si="21"/>
        <v>-14.786608647211038</v>
      </c>
      <c r="Y76" s="60">
        <f t="shared" si="22"/>
        <v>-2.475817828702901</v>
      </c>
      <c r="Z76" s="60">
        <f t="shared" si="23"/>
        <v>-1.6498371249339805</v>
      </c>
      <c r="AA76" s="60">
        <f t="shared" si="24"/>
        <v>-0.41651856450294206</v>
      </c>
      <c r="AB76" s="60">
        <f t="shared" si="25"/>
        <v>-30946.221062647295</v>
      </c>
    </row>
    <row r="77" spans="1:28" s="24" customFormat="1" ht="12.75">
      <c r="A77" s="21" t="s">
        <v>87</v>
      </c>
      <c r="B77" s="22">
        <f>'DATOS MENSUALES'!F714</f>
        <v>4.3778269461059995</v>
      </c>
      <c r="C77" s="22">
        <f>'DATOS MENSUALES'!F715</f>
        <v>2.1348822833449996</v>
      </c>
      <c r="D77" s="22">
        <f>'DATOS MENSUALES'!F716</f>
        <v>3.52329038656</v>
      </c>
      <c r="E77" s="22">
        <f>'DATOS MENSUALES'!F717</f>
        <v>1.379530374292</v>
      </c>
      <c r="F77" s="22">
        <f>'DATOS MENSUALES'!F718</f>
        <v>1.098187305852</v>
      </c>
      <c r="G77" s="22">
        <f>'DATOS MENSUALES'!F719</f>
        <v>1.104360522048</v>
      </c>
      <c r="H77" s="22">
        <f>'DATOS MENSUALES'!F720</f>
        <v>4.294889679375</v>
      </c>
      <c r="I77" s="22">
        <f>'DATOS MENSUALES'!F721</f>
        <v>2.415635852961</v>
      </c>
      <c r="J77" s="22">
        <f>'DATOS MENSUALES'!F722</f>
        <v>1.7146435632500001</v>
      </c>
      <c r="K77" s="22">
        <f>'DATOS MENSUALES'!F723</f>
        <v>1.30402730696</v>
      </c>
      <c r="L77" s="22">
        <f>'DATOS MENSUALES'!F724</f>
        <v>0.866347872201</v>
      </c>
      <c r="M77" s="22">
        <f>'DATOS MENSUALES'!F725</f>
        <v>0.623824329216</v>
      </c>
      <c r="N77" s="22">
        <f t="shared" si="12"/>
        <v>24.837446422166</v>
      </c>
      <c r="O77" s="23"/>
      <c r="P77" s="60">
        <f t="shared" si="13"/>
        <v>0.7576730793729298</v>
      </c>
      <c r="Q77" s="60">
        <f t="shared" si="14"/>
        <v>-28.917682326825638</v>
      </c>
      <c r="R77" s="60">
        <f t="shared" si="15"/>
        <v>-1.3865116025116944</v>
      </c>
      <c r="S77" s="60">
        <f t="shared" si="16"/>
        <v>-43.91305350375667</v>
      </c>
      <c r="T77" s="60">
        <f t="shared" si="17"/>
        <v>-101.77037676117305</v>
      </c>
      <c r="U77" s="60">
        <f t="shared" si="18"/>
        <v>-208.41620766168694</v>
      </c>
      <c r="V77" s="60">
        <f t="shared" si="19"/>
        <v>-20.468953457547265</v>
      </c>
      <c r="W77" s="60">
        <f t="shared" si="20"/>
        <v>-62.89486265164966</v>
      </c>
      <c r="X77" s="60">
        <f t="shared" si="21"/>
        <v>-22.01650977546103</v>
      </c>
      <c r="Y77" s="60">
        <f t="shared" si="22"/>
        <v>-8.82438576110508</v>
      </c>
      <c r="Z77" s="60">
        <f t="shared" si="23"/>
        <v>-3.459257989683644</v>
      </c>
      <c r="AA77" s="60">
        <f t="shared" si="24"/>
        <v>-4.295081033467651</v>
      </c>
      <c r="AB77" s="60">
        <f t="shared" si="25"/>
        <v>-33131.949539837835</v>
      </c>
    </row>
    <row r="78" spans="1:28" s="24" customFormat="1" ht="12.75">
      <c r="A78" s="21" t="s">
        <v>88</v>
      </c>
      <c r="B78" s="22">
        <f>'DATOS MENSUALES'!F726</f>
        <v>0.8873396123159999</v>
      </c>
      <c r="C78" s="22">
        <f>'DATOS MENSUALES'!F727</f>
        <v>4.732077923616</v>
      </c>
      <c r="D78" s="22">
        <f>'DATOS MENSUALES'!F728</f>
        <v>5.523151749632</v>
      </c>
      <c r="E78" s="22">
        <f>'DATOS MENSUALES'!F729</f>
        <v>10.288591295899</v>
      </c>
      <c r="F78" s="22">
        <f>'DATOS MENSUALES'!F730</f>
        <v>4.295662408106</v>
      </c>
      <c r="G78" s="22">
        <f>'DATOS MENSUALES'!F731</f>
        <v>11.796381119662001</v>
      </c>
      <c r="H78" s="22">
        <f>'DATOS MENSUALES'!F732</f>
        <v>4.333742994735</v>
      </c>
      <c r="I78" s="22">
        <f>'DATOS MENSUALES'!F733</f>
        <v>3.958851125592</v>
      </c>
      <c r="J78" s="22">
        <f>'DATOS MENSUALES'!F734</f>
        <v>2.75030239275</v>
      </c>
      <c r="K78" s="22">
        <f>'DATOS MENSUALES'!F735</f>
        <v>1.9646004800639998</v>
      </c>
      <c r="L78" s="22">
        <f>'DATOS MENSUALES'!F736</f>
        <v>1.209800998205</v>
      </c>
      <c r="M78" s="22">
        <f>'DATOS MENSUALES'!F737</f>
        <v>0.80832402404</v>
      </c>
      <c r="N78" s="22">
        <f t="shared" si="12"/>
        <v>52.548826124616994</v>
      </c>
      <c r="O78" s="23"/>
      <c r="P78" s="60">
        <f t="shared" si="13"/>
        <v>-17.150340576008443</v>
      </c>
      <c r="Q78" s="60">
        <f t="shared" si="14"/>
        <v>-0.10529544462386548</v>
      </c>
      <c r="R78" s="60">
        <f t="shared" si="15"/>
        <v>0.6926296141125635</v>
      </c>
      <c r="S78" s="60">
        <f t="shared" si="16"/>
        <v>155.81115335173178</v>
      </c>
      <c r="T78" s="60">
        <f t="shared" si="17"/>
        <v>-3.1852493253006418</v>
      </c>
      <c r="U78" s="60">
        <f t="shared" si="18"/>
        <v>108.05960832165118</v>
      </c>
      <c r="V78" s="60">
        <f t="shared" si="19"/>
        <v>-19.60908903227364</v>
      </c>
      <c r="W78" s="60">
        <f t="shared" si="20"/>
        <v>-14.413258142638336</v>
      </c>
      <c r="X78" s="60">
        <f t="shared" si="21"/>
        <v>-5.51784576291499</v>
      </c>
      <c r="Y78" s="60">
        <f t="shared" si="22"/>
        <v>-2.778792984050624</v>
      </c>
      <c r="Z78" s="60">
        <f t="shared" si="23"/>
        <v>-1.5972108721294733</v>
      </c>
      <c r="AA78" s="60">
        <f t="shared" si="24"/>
        <v>-2.9922921655338386</v>
      </c>
      <c r="AB78" s="60">
        <f t="shared" si="25"/>
        <v>-85.57125412284702</v>
      </c>
    </row>
    <row r="79" spans="1:28" s="24" customFormat="1" ht="12.75">
      <c r="A79" s="21" t="s">
        <v>89</v>
      </c>
      <c r="B79" s="22">
        <f>'DATOS MENSUALES'!F738</f>
        <v>2.032098638178</v>
      </c>
      <c r="C79" s="22">
        <f>'DATOS MENSUALES'!F739</f>
        <v>0.945957107648</v>
      </c>
      <c r="D79" s="22">
        <f>'DATOS MENSUALES'!F740</f>
        <v>0.6464951505450001</v>
      </c>
      <c r="E79" s="22">
        <f>'DATOS MENSUALES'!F741</f>
        <v>0.6588235304</v>
      </c>
      <c r="F79" s="22">
        <f>'DATOS MENSUALES'!F742</f>
        <v>0.584393691111</v>
      </c>
      <c r="G79" s="22">
        <f>'DATOS MENSUALES'!F743</f>
        <v>0.754986546</v>
      </c>
      <c r="H79" s="22">
        <f>'DATOS MENSUALES'!F744</f>
        <v>0.524414231264</v>
      </c>
      <c r="I79" s="22">
        <f>'DATOS MENSUALES'!F745</f>
        <v>0.545816517988</v>
      </c>
      <c r="J79" s="22">
        <f>'DATOS MENSUALES'!F746</f>
        <v>0.38647387759999996</v>
      </c>
      <c r="K79" s="22">
        <f>'DATOS MENSUALES'!F747</f>
        <v>0.295966200374</v>
      </c>
      <c r="L79" s="22">
        <f>'DATOS MENSUALES'!F748</f>
        <v>0.24746802099600002</v>
      </c>
      <c r="M79" s="22">
        <f>'DATOS MENSUALES'!F749</f>
        <v>0.24492861077999997</v>
      </c>
      <c r="N79" s="22">
        <f t="shared" si="12"/>
        <v>7.867822122884001</v>
      </c>
      <c r="O79" s="23"/>
      <c r="P79" s="60">
        <f t="shared" si="13"/>
        <v>-2.9493086352203943</v>
      </c>
      <c r="Q79" s="60">
        <f t="shared" si="14"/>
        <v>-77.21801626591282</v>
      </c>
      <c r="R79" s="60">
        <f t="shared" si="15"/>
        <v>-63.61102505599639</v>
      </c>
      <c r="S79" s="60">
        <f t="shared" si="16"/>
        <v>-76.69673300725844</v>
      </c>
      <c r="T79" s="60">
        <f t="shared" si="17"/>
        <v>-139.20232408129345</v>
      </c>
      <c r="U79" s="60">
        <f t="shared" si="18"/>
        <v>-247.4738971585353</v>
      </c>
      <c r="V79" s="60">
        <f t="shared" si="19"/>
        <v>-275.379213692121</v>
      </c>
      <c r="W79" s="60">
        <f t="shared" si="20"/>
        <v>-199.85909910888057</v>
      </c>
      <c r="X79" s="60">
        <f t="shared" si="21"/>
        <v>-70.49156061329978</v>
      </c>
      <c r="Y79" s="60">
        <f t="shared" si="22"/>
        <v>-29.062620610811752</v>
      </c>
      <c r="Z79" s="60">
        <f t="shared" si="23"/>
        <v>-9.68075738628832</v>
      </c>
      <c r="AA79" s="60">
        <f t="shared" si="24"/>
        <v>-8.053021637151678</v>
      </c>
      <c r="AB79" s="60">
        <f t="shared" si="25"/>
        <v>-118281.55624343202</v>
      </c>
    </row>
    <row r="80" spans="1:28" s="24" customFormat="1" ht="12.75">
      <c r="A80" s="21" t="s">
        <v>90</v>
      </c>
      <c r="B80" s="22">
        <f>'DATOS MENSUALES'!F750</f>
        <v>0.911894849536</v>
      </c>
      <c r="C80" s="22">
        <f>'DATOS MENSUALES'!F751</f>
        <v>2.333974858943</v>
      </c>
      <c r="D80" s="22">
        <f>'DATOS MENSUALES'!F752</f>
        <v>2.760580256232</v>
      </c>
      <c r="E80" s="22">
        <f>'DATOS MENSUALES'!F753</f>
        <v>2.5902639145440003</v>
      </c>
      <c r="F80" s="22">
        <f>'DATOS MENSUALES'!F754</f>
        <v>1.678229964756</v>
      </c>
      <c r="G80" s="22">
        <f>'DATOS MENSUALES'!F755</f>
        <v>1.6624753426260002</v>
      </c>
      <c r="H80" s="22">
        <f>'DATOS MENSUALES'!F756</f>
        <v>1.6219309254349998</v>
      </c>
      <c r="I80" s="22">
        <f>'DATOS MENSUALES'!F757</f>
        <v>1.1368780831860001</v>
      </c>
      <c r="J80" s="22">
        <f>'DATOS MENSUALES'!F758</f>
        <v>0.796469993013</v>
      </c>
      <c r="K80" s="22">
        <f>'DATOS MENSUALES'!F759</f>
        <v>0.5444931400320001</v>
      </c>
      <c r="L80" s="22">
        <f>'DATOS MENSUALES'!F760</f>
        <v>0.42374302868799996</v>
      </c>
      <c r="M80" s="22">
        <f>'DATOS MENSUALES'!F761</f>
        <v>0.6038603895279999</v>
      </c>
      <c r="N80" s="22">
        <f t="shared" si="12"/>
        <v>17.064794746519002</v>
      </c>
      <c r="O80" s="23"/>
      <c r="P80" s="60">
        <f t="shared" si="13"/>
        <v>-16.66508330395638</v>
      </c>
      <c r="Q80" s="60">
        <f t="shared" si="14"/>
        <v>-23.647676109023703</v>
      </c>
      <c r="R80" s="60">
        <f t="shared" si="15"/>
        <v>-6.6213169932024165</v>
      </c>
      <c r="S80" s="60">
        <f t="shared" si="16"/>
        <v>-12.443425904587006</v>
      </c>
      <c r="T80" s="60">
        <f t="shared" si="17"/>
        <v>-68.35658734229621</v>
      </c>
      <c r="U80" s="60">
        <f t="shared" si="18"/>
        <v>-154.925678057556</v>
      </c>
      <c r="V80" s="60">
        <f t="shared" si="19"/>
        <v>-158.20245650125017</v>
      </c>
      <c r="W80" s="60">
        <f t="shared" si="20"/>
        <v>-145.16669115796205</v>
      </c>
      <c r="X80" s="60">
        <f t="shared" si="21"/>
        <v>-51.51678769912949</v>
      </c>
      <c r="Y80" s="60">
        <f t="shared" si="22"/>
        <v>-22.56920830046218</v>
      </c>
      <c r="Z80" s="60">
        <f t="shared" si="23"/>
        <v>-7.471887434396425</v>
      </c>
      <c r="AA80" s="60">
        <f t="shared" si="24"/>
        <v>-4.455284288376139</v>
      </c>
      <c r="AB80" s="60">
        <f t="shared" si="25"/>
        <v>-63476.7392754338</v>
      </c>
    </row>
    <row r="81" spans="1:28" s="24" customFormat="1" ht="12.75">
      <c r="A81" s="21" t="s">
        <v>91</v>
      </c>
      <c r="B81" s="22">
        <f>'DATOS MENSUALES'!F762</f>
        <v>1.772904561264</v>
      </c>
      <c r="C81" s="22">
        <f>'DATOS MENSUALES'!F763</f>
        <v>0.9345331956159999</v>
      </c>
      <c r="D81" s="22">
        <f>'DATOS MENSUALES'!F764</f>
        <v>0.8858340812519999</v>
      </c>
      <c r="E81" s="22">
        <f>'DATOS MENSUALES'!F765</f>
        <v>4.701058416177</v>
      </c>
      <c r="F81" s="22">
        <f>'DATOS MENSUALES'!F766</f>
        <v>4.172803249245</v>
      </c>
      <c r="G81" s="22">
        <f>'DATOS MENSUALES'!F767</f>
        <v>6.268054666679999</v>
      </c>
      <c r="H81" s="22">
        <f>'DATOS MENSUALES'!F768</f>
        <v>5.486836437776</v>
      </c>
      <c r="I81" s="22">
        <f>'DATOS MENSUALES'!F769</f>
        <v>5.292792172098</v>
      </c>
      <c r="J81" s="22">
        <f>'DATOS MENSUALES'!F770</f>
        <v>3.498748737572</v>
      </c>
      <c r="K81" s="22">
        <f>'DATOS MENSUALES'!F771</f>
        <v>2.71977862375</v>
      </c>
      <c r="L81" s="22">
        <f>'DATOS MENSUALES'!F772</f>
        <v>1.975348331652</v>
      </c>
      <c r="M81" s="22">
        <f>'DATOS MENSUALES'!F773</f>
        <v>1.33719937272</v>
      </c>
      <c r="N81" s="22">
        <f t="shared" si="12"/>
        <v>39.045891845802</v>
      </c>
      <c r="O81" s="23"/>
      <c r="P81" s="60">
        <f t="shared" si="13"/>
        <v>-4.854917462747654</v>
      </c>
      <c r="Q81" s="60">
        <f t="shared" si="14"/>
        <v>-77.84114785501077</v>
      </c>
      <c r="R81" s="60">
        <f t="shared" si="15"/>
        <v>-52.84164405128545</v>
      </c>
      <c r="S81" s="60">
        <f t="shared" si="16"/>
        <v>-0.008804776564958375</v>
      </c>
      <c r="T81" s="60">
        <f t="shared" si="17"/>
        <v>-4.0516479452276615</v>
      </c>
      <c r="U81" s="60">
        <f t="shared" si="18"/>
        <v>-0.4481314889354814</v>
      </c>
      <c r="V81" s="60">
        <f t="shared" si="19"/>
        <v>-3.677385098499782</v>
      </c>
      <c r="W81" s="60">
        <f t="shared" si="20"/>
        <v>-1.329861148696952</v>
      </c>
      <c r="X81" s="60">
        <f t="shared" si="21"/>
        <v>-1.0569529680764254</v>
      </c>
      <c r="Y81" s="60">
        <f t="shared" si="22"/>
        <v>-0.2755312383385734</v>
      </c>
      <c r="Z81" s="60">
        <f t="shared" si="23"/>
        <v>-0.06563602338538069</v>
      </c>
      <c r="AA81" s="60">
        <f t="shared" si="24"/>
        <v>-0.7588948776177074</v>
      </c>
      <c r="AB81" s="60">
        <f t="shared" si="25"/>
        <v>-5744.5638663329</v>
      </c>
    </row>
    <row r="82" spans="1:28" s="24" customFormat="1" ht="12.75">
      <c r="A82" s="21" t="s">
        <v>92</v>
      </c>
      <c r="B82" s="22">
        <f>'DATOS MENSUALES'!F774</f>
        <v>4.387313467289999</v>
      </c>
      <c r="C82" s="22">
        <f>'DATOS MENSUALES'!F775</f>
        <v>1.7225228786790001</v>
      </c>
      <c r="D82" s="22">
        <f>'DATOS MENSUALES'!F776</f>
        <v>1.83132681896</v>
      </c>
      <c r="E82" s="22">
        <f>'DATOS MENSUALES'!F777</f>
        <v>1.1737838076120002</v>
      </c>
      <c r="F82" s="22">
        <f>'DATOS MENSUALES'!F778</f>
        <v>0.7760696045059999</v>
      </c>
      <c r="G82" s="22">
        <f>'DATOS MENSUALES'!F779</f>
        <v>1.2064657288199998</v>
      </c>
      <c r="H82" s="22">
        <f>'DATOS MENSUALES'!F780</f>
        <v>1.25707677732</v>
      </c>
      <c r="I82" s="22">
        <f>'DATOS MENSUALES'!F781</f>
        <v>0.809503268119</v>
      </c>
      <c r="J82" s="22">
        <f>'DATOS MENSUALES'!F782</f>
        <v>0.605517554904</v>
      </c>
      <c r="K82" s="22">
        <f>'DATOS MENSUALES'!F783</f>
        <v>0.41537239703600004</v>
      </c>
      <c r="L82" s="22">
        <f>'DATOS MENSUALES'!F784</f>
        <v>0.30217463931200006</v>
      </c>
      <c r="M82" s="22">
        <f>'DATOS MENSUALES'!F785</f>
        <v>0.20509638533</v>
      </c>
      <c r="N82" s="22">
        <f t="shared" si="12"/>
        <v>14.692223327888001</v>
      </c>
      <c r="O82" s="23"/>
      <c r="P82" s="60">
        <f t="shared" si="13"/>
        <v>0.7815728754046365</v>
      </c>
      <c r="Q82" s="60">
        <f t="shared" si="14"/>
        <v>-42.20840402293838</v>
      </c>
      <c r="R82" s="60">
        <f t="shared" si="15"/>
        <v>-22.11819163279653</v>
      </c>
      <c r="S82" s="60">
        <f t="shared" si="16"/>
        <v>-52.052546474202266</v>
      </c>
      <c r="T82" s="60">
        <f t="shared" si="17"/>
        <v>-124.3215561772834</v>
      </c>
      <c r="U82" s="60">
        <f t="shared" si="18"/>
        <v>-197.83286626451678</v>
      </c>
      <c r="V82" s="60">
        <f t="shared" si="19"/>
        <v>-192.42806326510143</v>
      </c>
      <c r="W82" s="60">
        <f t="shared" si="20"/>
        <v>-174.01916015943243</v>
      </c>
      <c r="X82" s="60">
        <f t="shared" si="21"/>
        <v>-59.86209870066926</v>
      </c>
      <c r="Y82" s="60">
        <f t="shared" si="22"/>
        <v>-25.806288603866047</v>
      </c>
      <c r="Z82" s="60">
        <f t="shared" si="23"/>
        <v>-8.954252455813345</v>
      </c>
      <c r="AA82" s="60">
        <f t="shared" si="24"/>
        <v>-8.542721806266291</v>
      </c>
      <c r="AB82" s="60">
        <f t="shared" si="25"/>
        <v>-75489.92439769302</v>
      </c>
    </row>
    <row r="83" spans="1:28" s="24" customFormat="1" ht="12.75">
      <c r="A83" s="21" t="s">
        <v>93</v>
      </c>
      <c r="B83" s="22">
        <f>'DATOS MENSUALES'!F786</f>
        <v>2.0584572099839997</v>
      </c>
      <c r="C83" s="22">
        <f>'DATOS MENSUALES'!F787</f>
        <v>1.445679856006</v>
      </c>
      <c r="D83" s="22">
        <f>'DATOS MENSUALES'!F788</f>
        <v>1.594332388406</v>
      </c>
      <c r="E83" s="22">
        <f>'DATOS MENSUALES'!F789</f>
        <v>0.8201523239070001</v>
      </c>
      <c r="F83" s="22">
        <f>'DATOS MENSUALES'!F790</f>
        <v>1.209725963775</v>
      </c>
      <c r="G83" s="22">
        <f>'DATOS MENSUALES'!F791</f>
        <v>3.067410328849</v>
      </c>
      <c r="H83" s="22">
        <f>'DATOS MENSUALES'!F792</f>
        <v>1.909764126769</v>
      </c>
      <c r="I83" s="22">
        <f>'DATOS MENSUALES'!F793</f>
        <v>1.564643606836</v>
      </c>
      <c r="J83" s="22">
        <f>'DATOS MENSUALES'!F794</f>
        <v>2.0288656505460003</v>
      </c>
      <c r="K83" s="22">
        <f>'DATOS MENSUALES'!F795</f>
        <v>1.033080761856</v>
      </c>
      <c r="L83" s="22">
        <f>'DATOS MENSUALES'!F796</f>
        <v>0.777267531216</v>
      </c>
      <c r="M83" s="22">
        <f>'DATOS MENSUALES'!F797</f>
        <v>0.548038679384</v>
      </c>
      <c r="N83" s="22">
        <f>SUM(B83:M83)</f>
        <v>18.057418427534</v>
      </c>
      <c r="O83" s="23"/>
      <c r="P83" s="60">
        <f aca="true" t="shared" si="26" ref="P83:AB83">(B83-B$6)^3</f>
        <v>-2.7896534212257866</v>
      </c>
      <c r="Q83" s="60">
        <f t="shared" si="26"/>
        <v>-53.09842420587095</v>
      </c>
      <c r="R83" s="60">
        <f t="shared" si="26"/>
        <v>-28.20669462559883</v>
      </c>
      <c r="S83" s="60">
        <f t="shared" si="26"/>
        <v>-68.28750582260528</v>
      </c>
      <c r="T83" s="60">
        <f t="shared" si="26"/>
        <v>-94.64932290098376</v>
      </c>
      <c r="U83" s="60">
        <f t="shared" si="26"/>
        <v>-62.3767207116257</v>
      </c>
      <c r="V83" s="60">
        <f t="shared" si="26"/>
        <v>-134.26453160080143</v>
      </c>
      <c r="W83" s="60">
        <f t="shared" si="26"/>
        <v>-112.5271157036497</v>
      </c>
      <c r="X83" s="60">
        <f t="shared" si="26"/>
        <v>-15.410699627684458</v>
      </c>
      <c r="Y83" s="60">
        <f t="shared" si="26"/>
        <v>-12.770439390000815</v>
      </c>
      <c r="Z83" s="60">
        <f t="shared" si="26"/>
        <v>-4.107227230888032</v>
      </c>
      <c r="AA83" s="60">
        <f t="shared" si="26"/>
        <v>-4.924268120267019</v>
      </c>
      <c r="AB83" s="60">
        <f t="shared" si="26"/>
        <v>-58855.08623891205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9529.682134614764</v>
      </c>
      <c r="Q84" s="61">
        <f t="shared" si="27"/>
        <v>34424.15341500602</v>
      </c>
      <c r="R84" s="61">
        <f t="shared" si="27"/>
        <v>13574.80048991986</v>
      </c>
      <c r="S84" s="61">
        <f t="shared" si="27"/>
        <v>27861.443257702314</v>
      </c>
      <c r="T84" s="61">
        <f t="shared" si="27"/>
        <v>168321.79326691484</v>
      </c>
      <c r="U84" s="61">
        <f t="shared" si="27"/>
        <v>172178.13754664117</v>
      </c>
      <c r="V84" s="61">
        <f t="shared" si="27"/>
        <v>98002.55103813704</v>
      </c>
      <c r="W84" s="61">
        <f t="shared" si="27"/>
        <v>173340.22449766818</v>
      </c>
      <c r="X84" s="61">
        <f t="shared" si="27"/>
        <v>31622.267438642764</v>
      </c>
      <c r="Y84" s="61">
        <f t="shared" si="27"/>
        <v>17668.865252445867</v>
      </c>
      <c r="Z84" s="61">
        <f t="shared" si="27"/>
        <v>6407.037616443982</v>
      </c>
      <c r="AA84" s="61">
        <f t="shared" si="27"/>
        <v>4451.25323053451</v>
      </c>
      <c r="AB84" s="61">
        <f t="shared" si="27"/>
        <v>34688841.50204764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433 - Río Escalote desde Berlanga de Duero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0.078977886918</v>
      </c>
      <c r="C4" s="1">
        <f t="shared" si="0"/>
        <v>0.307470347652</v>
      </c>
      <c r="D4" s="1">
        <f t="shared" si="0"/>
        <v>0.426292883048</v>
      </c>
      <c r="E4" s="1">
        <f t="shared" si="0"/>
        <v>0.29658097066499994</v>
      </c>
      <c r="F4" s="1">
        <f t="shared" si="0"/>
        <v>0.25870139073</v>
      </c>
      <c r="G4" s="1">
        <f t="shared" si="0"/>
        <v>0.28522033657499996</v>
      </c>
      <c r="H4" s="1">
        <f t="shared" si="0"/>
        <v>0.388752153468</v>
      </c>
      <c r="I4" s="1">
        <f t="shared" si="0"/>
        <v>0.36652425088400004</v>
      </c>
      <c r="J4" s="1">
        <f t="shared" si="0"/>
        <v>0.242505864925</v>
      </c>
      <c r="K4" s="1">
        <f t="shared" si="0"/>
        <v>0.184906951698</v>
      </c>
      <c r="L4" s="1">
        <f t="shared" si="0"/>
        <v>0.12390779903999999</v>
      </c>
      <c r="M4" s="1">
        <f t="shared" si="0"/>
        <v>0.09923017354</v>
      </c>
      <c r="N4" s="1">
        <f>MIN(N18:N43)</f>
        <v>6.015033436228999</v>
      </c>
    </row>
    <row r="5" spans="1:14" ht="12.75">
      <c r="A5" s="13" t="s">
        <v>94</v>
      </c>
      <c r="B5" s="1">
        <f aca="true" t="shared" si="1" ref="B5:M5">MAX(B18:B43)</f>
        <v>6.137101035676</v>
      </c>
      <c r="C5" s="1">
        <f t="shared" si="1"/>
        <v>7.961081460431999</v>
      </c>
      <c r="D5" s="1">
        <f t="shared" si="1"/>
        <v>8.449055793099001</v>
      </c>
      <c r="E5" s="1">
        <f t="shared" si="1"/>
        <v>10.288591295899</v>
      </c>
      <c r="F5" s="1">
        <f t="shared" si="1"/>
        <v>6.065029052260001</v>
      </c>
      <c r="G5" s="1">
        <f t="shared" si="1"/>
        <v>11.796381119662001</v>
      </c>
      <c r="H5" s="1">
        <f t="shared" si="1"/>
        <v>15.978166558464002</v>
      </c>
      <c r="I5" s="1">
        <f t="shared" si="1"/>
        <v>9.213337769883001</v>
      </c>
      <c r="J5" s="1">
        <f t="shared" si="1"/>
        <v>11.161288276485001</v>
      </c>
      <c r="K5" s="1">
        <f t="shared" si="1"/>
        <v>6.079615744472001</v>
      </c>
      <c r="L5" s="1">
        <f t="shared" si="1"/>
        <v>4.832714362242</v>
      </c>
      <c r="M5" s="1">
        <f t="shared" si="1"/>
        <v>3.474063010011</v>
      </c>
      <c r="N5" s="1">
        <f>MAX(N18:N43)</f>
        <v>83.71115968443699</v>
      </c>
    </row>
    <row r="6" spans="1:14" ht="12.75">
      <c r="A6" s="13" t="s">
        <v>16</v>
      </c>
      <c r="B6" s="1">
        <f aca="true" t="shared" si="2" ref="B6:M6">AVERAGE(B18:B43)</f>
        <v>2.060472846275345</v>
      </c>
      <c r="C6" s="1">
        <f t="shared" si="2"/>
        <v>2.525900255080653</v>
      </c>
      <c r="D6" s="1">
        <f t="shared" si="2"/>
        <v>2.9221998519291534</v>
      </c>
      <c r="E6" s="1">
        <f t="shared" si="2"/>
        <v>2.894029064061039</v>
      </c>
      <c r="F6" s="1">
        <f t="shared" si="2"/>
        <v>2.518595179729577</v>
      </c>
      <c r="G6" s="1">
        <f t="shared" si="2"/>
        <v>2.9037336907084996</v>
      </c>
      <c r="H6" s="1">
        <f t="shared" si="2"/>
        <v>3.67827509871577</v>
      </c>
      <c r="I6" s="1">
        <f t="shared" si="2"/>
        <v>3.1296763546336925</v>
      </c>
      <c r="J6" s="1">
        <f t="shared" si="2"/>
        <v>2.4427130521676155</v>
      </c>
      <c r="K6" s="1">
        <f t="shared" si="2"/>
        <v>1.8326999489843463</v>
      </c>
      <c r="L6" s="1">
        <f t="shared" si="2"/>
        <v>1.2847042621293845</v>
      </c>
      <c r="M6" s="1">
        <f t="shared" si="2"/>
        <v>1.1101424458315767</v>
      </c>
      <c r="N6" s="1">
        <f>SUM(B6:M6)</f>
        <v>29.30314205024665</v>
      </c>
    </row>
    <row r="7" spans="1:14" ht="12.75">
      <c r="A7" s="13" t="s">
        <v>17</v>
      </c>
      <c r="B7" s="1">
        <f aca="true" t="shared" si="3" ref="B7:N7">PERCENTILE(B18:B43,0.1)</f>
        <v>0.649802379044</v>
      </c>
      <c r="C7" s="1">
        <f t="shared" si="3"/>
        <v>0.47883108702099997</v>
      </c>
      <c r="D7" s="1">
        <f t="shared" si="3"/>
        <v>0.7661646158985</v>
      </c>
      <c r="E7" s="1">
        <f t="shared" si="3"/>
        <v>0.637473580818</v>
      </c>
      <c r="F7" s="1">
        <f t="shared" si="3"/>
        <v>0.4882595560355</v>
      </c>
      <c r="G7" s="1">
        <f t="shared" si="3"/>
        <v>0.5419255974775</v>
      </c>
      <c r="H7" s="1">
        <f t="shared" si="3"/>
        <v>0.47434846664450003</v>
      </c>
      <c r="I7" s="1">
        <f t="shared" si="3"/>
        <v>0.5505803734585</v>
      </c>
      <c r="J7" s="1">
        <f t="shared" si="3"/>
        <v>0.38878157788</v>
      </c>
      <c r="K7" s="1">
        <f t="shared" si="3"/>
        <v>0.31658241740500004</v>
      </c>
      <c r="L7" s="1">
        <f t="shared" si="3"/>
        <v>0.24802091126050002</v>
      </c>
      <c r="M7" s="1">
        <f t="shared" si="3"/>
        <v>0.219376565097</v>
      </c>
      <c r="N7" s="1">
        <f t="shared" si="3"/>
        <v>9.568855283718001</v>
      </c>
    </row>
    <row r="8" spans="1:14" ht="12.75">
      <c r="A8" s="13" t="s">
        <v>18</v>
      </c>
      <c r="B8" s="1">
        <f aca="true" t="shared" si="4" ref="B8:N8">PERCENTILE(B18:B43,0.25)</f>
        <v>0.8209595206814999</v>
      </c>
      <c r="C8" s="1">
        <f t="shared" si="4"/>
        <v>1.0708877947375</v>
      </c>
      <c r="D8" s="1">
        <f t="shared" si="4"/>
        <v>1.6319368145</v>
      </c>
      <c r="E8" s="1">
        <f t="shared" si="4"/>
        <v>1.04475673675125</v>
      </c>
      <c r="F8" s="1">
        <f t="shared" si="4"/>
        <v>0.986157616182</v>
      </c>
      <c r="G8" s="1">
        <f t="shared" si="4"/>
        <v>1.1298868237409998</v>
      </c>
      <c r="H8" s="1">
        <f t="shared" si="4"/>
        <v>1.3287284348</v>
      </c>
      <c r="I8" s="1">
        <f t="shared" si="4"/>
        <v>1.0420047205125</v>
      </c>
      <c r="J8" s="1">
        <f t="shared" si="4"/>
        <v>0.7237970255677499</v>
      </c>
      <c r="K8" s="1">
        <f t="shared" si="4"/>
        <v>0.49667852172675</v>
      </c>
      <c r="L8" s="1">
        <f t="shared" si="4"/>
        <v>0.36450871831</v>
      </c>
      <c r="M8" s="1">
        <f t="shared" si="4"/>
        <v>0.47228419710499997</v>
      </c>
      <c r="N8" s="1">
        <f t="shared" si="4"/>
        <v>16.79147249063875</v>
      </c>
    </row>
    <row r="9" spans="1:14" ht="12.75">
      <c r="A9" s="13" t="s">
        <v>19</v>
      </c>
      <c r="B9" s="1">
        <f aca="true" t="shared" si="5" ref="B9:N9">PERCENTILE(B18:B43,0.5)</f>
        <v>1.811657994505</v>
      </c>
      <c r="C9" s="1">
        <f t="shared" si="5"/>
        <v>2.0741078041614998</v>
      </c>
      <c r="D9" s="1">
        <f t="shared" si="5"/>
        <v>2.1374264633935</v>
      </c>
      <c r="E9" s="1">
        <f t="shared" si="5"/>
        <v>1.5917808702079999</v>
      </c>
      <c r="F9" s="1">
        <f t="shared" si="5"/>
        <v>1.810358609466</v>
      </c>
      <c r="G9" s="1">
        <f t="shared" si="5"/>
        <v>2.060246455795</v>
      </c>
      <c r="H9" s="1">
        <f t="shared" si="5"/>
        <v>3.1714501759790004</v>
      </c>
      <c r="I9" s="1">
        <f t="shared" si="5"/>
        <v>2.6831737589005</v>
      </c>
      <c r="J9" s="1">
        <f t="shared" si="5"/>
        <v>2.206489725815</v>
      </c>
      <c r="K9" s="1">
        <f t="shared" si="5"/>
        <v>1.622148946586</v>
      </c>
      <c r="L9" s="1">
        <f t="shared" si="5"/>
        <v>1.1591133431279999</v>
      </c>
      <c r="M9" s="1">
        <f t="shared" si="5"/>
        <v>0.897503977656</v>
      </c>
      <c r="N9" s="1">
        <f t="shared" si="5"/>
        <v>26.522323714782996</v>
      </c>
    </row>
    <row r="10" spans="1:14" ht="12.75">
      <c r="A10" s="13" t="s">
        <v>20</v>
      </c>
      <c r="B10" s="1">
        <f aca="true" t="shared" si="6" ref="B10:N10">PERCENTILE(B18:B43,0.75)</f>
        <v>2.9628946959294997</v>
      </c>
      <c r="C10" s="1">
        <f t="shared" si="6"/>
        <v>3.23448506343375</v>
      </c>
      <c r="D10" s="1">
        <f t="shared" si="6"/>
        <v>3.4656815216689996</v>
      </c>
      <c r="E10" s="1">
        <f t="shared" si="6"/>
        <v>3.52011385940175</v>
      </c>
      <c r="F10" s="1">
        <f t="shared" si="6"/>
        <v>4.13592928769675</v>
      </c>
      <c r="G10" s="1">
        <f t="shared" si="6"/>
        <v>4.241909961075</v>
      </c>
      <c r="H10" s="1">
        <f t="shared" si="6"/>
        <v>4.85363275486425</v>
      </c>
      <c r="I10" s="1">
        <f t="shared" si="6"/>
        <v>4.32685422051825</v>
      </c>
      <c r="J10" s="1">
        <f t="shared" si="6"/>
        <v>3.1099743849155</v>
      </c>
      <c r="K10" s="1">
        <f t="shared" si="6"/>
        <v>2.4539495239447504</v>
      </c>
      <c r="L10" s="1">
        <f t="shared" si="6"/>
        <v>1.6137334530915</v>
      </c>
      <c r="M10" s="1">
        <f t="shared" si="6"/>
        <v>1.4611936444665001</v>
      </c>
      <c r="N10" s="1">
        <f t="shared" si="6"/>
        <v>37.828908146242</v>
      </c>
    </row>
    <row r="11" spans="1:14" ht="12.75">
      <c r="A11" s="13" t="s">
        <v>21</v>
      </c>
      <c r="B11" s="1">
        <f aca="true" t="shared" si="7" ref="B11:N11">PERCENTILE(B18:B43,0.9)</f>
        <v>4.3825702066979995</v>
      </c>
      <c r="C11" s="1">
        <f t="shared" si="7"/>
        <v>5.236265812026499</v>
      </c>
      <c r="D11" s="1">
        <f t="shared" si="7"/>
        <v>6.678121084918001</v>
      </c>
      <c r="E11" s="1">
        <f t="shared" si="7"/>
        <v>7.4307429765594994</v>
      </c>
      <c r="F11" s="1">
        <f t="shared" si="7"/>
        <v>5.256976825744001</v>
      </c>
      <c r="G11" s="1">
        <f t="shared" si="7"/>
        <v>5.0703806290145</v>
      </c>
      <c r="H11" s="1">
        <f t="shared" si="7"/>
        <v>7.011118537012999</v>
      </c>
      <c r="I11" s="1">
        <f t="shared" si="7"/>
        <v>5.358175151895001</v>
      </c>
      <c r="J11" s="1">
        <f t="shared" si="7"/>
        <v>3.605405013856</v>
      </c>
      <c r="K11" s="1">
        <f t="shared" si="7"/>
        <v>3.9058588135760006</v>
      </c>
      <c r="L11" s="1">
        <f t="shared" si="7"/>
        <v>2.567111397912</v>
      </c>
      <c r="M11" s="1">
        <f t="shared" si="7"/>
        <v>2.2107534176295</v>
      </c>
      <c r="N11" s="1">
        <f t="shared" si="7"/>
        <v>46.96474696039199</v>
      </c>
    </row>
    <row r="12" spans="1:14" ht="12.75">
      <c r="A12" s="13" t="s">
        <v>25</v>
      </c>
      <c r="B12" s="1">
        <f aca="true" t="shared" si="8" ref="B12:N12">STDEV(B18:B43)</f>
        <v>1.5340484318325942</v>
      </c>
      <c r="C12" s="1">
        <f t="shared" si="8"/>
        <v>2.044991488685705</v>
      </c>
      <c r="D12" s="1">
        <f t="shared" si="8"/>
        <v>2.279322455069972</v>
      </c>
      <c r="E12" s="1">
        <f t="shared" si="8"/>
        <v>2.9131493927193093</v>
      </c>
      <c r="F12" s="1">
        <f t="shared" si="8"/>
        <v>1.8742238114247078</v>
      </c>
      <c r="G12" s="1">
        <f t="shared" si="8"/>
        <v>2.493018901917713</v>
      </c>
      <c r="H12" s="1">
        <f t="shared" si="8"/>
        <v>3.344360664924744</v>
      </c>
      <c r="I12" s="1">
        <f t="shared" si="8"/>
        <v>2.261402115174221</v>
      </c>
      <c r="J12" s="1">
        <f t="shared" si="8"/>
        <v>2.2114711442738813</v>
      </c>
      <c r="K12" s="1">
        <f t="shared" si="8"/>
        <v>1.4838553229344207</v>
      </c>
      <c r="L12" s="1">
        <f t="shared" si="8"/>
        <v>1.072033163498074</v>
      </c>
      <c r="M12" s="1">
        <f t="shared" si="8"/>
        <v>0.9117746776069352</v>
      </c>
      <c r="N12" s="1">
        <f t="shared" si="8"/>
        <v>18.205533497172173</v>
      </c>
    </row>
    <row r="13" spans="1:14" ht="12.75">
      <c r="A13" s="13" t="s">
        <v>127</v>
      </c>
      <c r="B13" s="1">
        <f aca="true" t="shared" si="9" ref="B13:L13">ROUND(B12/B6,2)</f>
        <v>0.74</v>
      </c>
      <c r="C13" s="1">
        <f t="shared" si="9"/>
        <v>0.81</v>
      </c>
      <c r="D13" s="1">
        <f t="shared" si="9"/>
        <v>0.78</v>
      </c>
      <c r="E13" s="1">
        <f t="shared" si="9"/>
        <v>1.01</v>
      </c>
      <c r="F13" s="1">
        <f t="shared" si="9"/>
        <v>0.74</v>
      </c>
      <c r="G13" s="1">
        <f t="shared" si="9"/>
        <v>0.86</v>
      </c>
      <c r="H13" s="1">
        <f t="shared" si="9"/>
        <v>0.91</v>
      </c>
      <c r="I13" s="1">
        <f t="shared" si="9"/>
        <v>0.72</v>
      </c>
      <c r="J13" s="1">
        <f t="shared" si="9"/>
        <v>0.91</v>
      </c>
      <c r="K13" s="1">
        <f t="shared" si="9"/>
        <v>0.81</v>
      </c>
      <c r="L13" s="1">
        <f t="shared" si="9"/>
        <v>0.83</v>
      </c>
      <c r="M13" s="1">
        <f>ROUND(M12/M6,2)</f>
        <v>0.82</v>
      </c>
      <c r="N13" s="1">
        <f>ROUND(N12/N6,2)</f>
        <v>0.62</v>
      </c>
    </row>
    <row r="14" spans="1:14" ht="12.75">
      <c r="A14" s="13" t="s">
        <v>126</v>
      </c>
      <c r="B14" s="53">
        <f>26*P44/(25*24*B12^3)</f>
        <v>0.9677493492827477</v>
      </c>
      <c r="C14" s="53">
        <f aca="true" t="shared" si="10" ref="C14:N14">26*Q44/(25*24*C12^3)</f>
        <v>1.2874853497906404</v>
      </c>
      <c r="D14" s="53">
        <f t="shared" si="10"/>
        <v>1.463567922097386</v>
      </c>
      <c r="E14" s="53">
        <f t="shared" si="10"/>
        <v>1.5751703402274966</v>
      </c>
      <c r="F14" s="53">
        <f t="shared" si="10"/>
        <v>0.5392905563038161</v>
      </c>
      <c r="G14" s="53">
        <f t="shared" si="10"/>
        <v>1.9096744477281151</v>
      </c>
      <c r="H14" s="53">
        <f t="shared" si="10"/>
        <v>2.0735500508761184</v>
      </c>
      <c r="I14" s="53">
        <f t="shared" si="10"/>
        <v>0.8704030331613671</v>
      </c>
      <c r="J14" s="53">
        <f t="shared" si="10"/>
        <v>2.5399352738238403</v>
      </c>
      <c r="K14" s="53">
        <f t="shared" si="10"/>
        <v>1.1879606061923138</v>
      </c>
      <c r="L14" s="53">
        <f t="shared" si="10"/>
        <v>1.6035201191823747</v>
      </c>
      <c r="M14" s="53">
        <f t="shared" si="10"/>
        <v>1.284495694350347</v>
      </c>
      <c r="N14" s="53">
        <f t="shared" si="10"/>
        <v>1.2688083065419928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0.14199323816615622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3.253438232214</v>
      </c>
      <c r="C18" s="1">
        <f>'DATOS MENSUALES'!F487</f>
        <v>5.325313204254999</v>
      </c>
      <c r="D18" s="1">
        <f>'DATOS MENSUALES'!F488</f>
        <v>2.467311895554</v>
      </c>
      <c r="E18" s="1">
        <f>'DATOS MENSUALES'!F489</f>
        <v>1.300191108576</v>
      </c>
      <c r="F18" s="1">
        <f>'DATOS MENSUALES'!F490</f>
        <v>1.3986900305899999</v>
      </c>
      <c r="G18" s="1">
        <f>'DATOS MENSUALES'!F491</f>
        <v>2.06619239639</v>
      </c>
      <c r="H18" s="1">
        <f>'DATOS MENSUALES'!F492</f>
        <v>3.70123575336</v>
      </c>
      <c r="I18" s="1">
        <f>'DATOS MENSUALES'!F493</f>
        <v>2.521237712448</v>
      </c>
      <c r="J18" s="1">
        <f>'DATOS MENSUALES'!F494</f>
        <v>1.886854988844</v>
      </c>
      <c r="K18" s="1">
        <f>'DATOS MENSUALES'!F495</f>
        <v>1.42987948146</v>
      </c>
      <c r="L18" s="1">
        <f>'DATOS MENSUALES'!F496</f>
        <v>1.0819509525</v>
      </c>
      <c r="M18" s="1">
        <f>'DATOS MENSUALES'!F497</f>
        <v>1.052498434224</v>
      </c>
      <c r="N18" s="1">
        <f aca="true" t="shared" si="11" ref="N18:N41">SUM(B18:M18)</f>
        <v>27.484794190414995</v>
      </c>
      <c r="O18" s="10"/>
      <c r="P18" s="60">
        <f>(B18-B$6)^3</f>
        <v>1.6977882680034913</v>
      </c>
      <c r="Q18" s="60">
        <f aca="true" t="shared" si="12" ref="Q18:AB18">(C18-C$6)^3</f>
        <v>21.93819545925915</v>
      </c>
      <c r="R18" s="60">
        <f t="shared" si="12"/>
        <v>-0.09412680464019325</v>
      </c>
      <c r="S18" s="60">
        <f t="shared" si="12"/>
        <v>-4.048857523951885</v>
      </c>
      <c r="T18" s="60">
        <f t="shared" si="12"/>
        <v>-1.404571087470067</v>
      </c>
      <c r="U18" s="60">
        <f t="shared" si="12"/>
        <v>-0.5875146309386929</v>
      </c>
      <c r="V18" s="60">
        <f t="shared" si="12"/>
        <v>1.2104665675418975E-05</v>
      </c>
      <c r="W18" s="60">
        <f t="shared" si="12"/>
        <v>-0.2252425137095014</v>
      </c>
      <c r="X18" s="60">
        <f t="shared" si="12"/>
        <v>-0.17174801639152962</v>
      </c>
      <c r="Y18" s="60">
        <f t="shared" si="12"/>
        <v>-0.06536339289307697</v>
      </c>
      <c r="Z18" s="60">
        <f t="shared" si="12"/>
        <v>-0.008334966455927921</v>
      </c>
      <c r="AA18" s="60">
        <f t="shared" si="12"/>
        <v>-0.00019154137065604523</v>
      </c>
      <c r="AB18" s="60">
        <f t="shared" si="12"/>
        <v>-6.012165251646047</v>
      </c>
    </row>
    <row r="19" spans="1:28" ht="12.75">
      <c r="A19" s="12" t="s">
        <v>69</v>
      </c>
      <c r="B19" s="1">
        <f>'DATOS MENSUALES'!F498</f>
        <v>0.749176470336</v>
      </c>
      <c r="C19" s="1">
        <f>'DATOS MENSUALES'!F499</f>
        <v>0.48602034544999995</v>
      </c>
      <c r="D19" s="1">
        <f>'DATOS MENSUALES'!F500</f>
        <v>8.31908158833</v>
      </c>
      <c r="E19" s="1">
        <f>'DATOS MENSUALES'!F501</f>
        <v>1.090524492375</v>
      </c>
      <c r="F19" s="1">
        <f>'DATOS MENSUALES'!F502</f>
        <v>1.06015115232</v>
      </c>
      <c r="G19" s="1">
        <f>'DATOS MENSUALES'!F503</f>
        <v>1.06468237228</v>
      </c>
      <c r="H19" s="1">
        <f>'DATOS MENSUALES'!F504</f>
        <v>0.9669382177499999</v>
      </c>
      <c r="I19" s="1">
        <f>'DATOS MENSUALES'!F505</f>
        <v>1.010380266288</v>
      </c>
      <c r="J19" s="1">
        <f>'DATOS MENSUALES'!F506</f>
        <v>0.699572703086</v>
      </c>
      <c r="K19" s="1">
        <f>'DATOS MENSUALES'!F507</f>
        <v>0.48074031562499997</v>
      </c>
      <c r="L19" s="1">
        <f>'DATOS MENSUALES'!F508</f>
        <v>0.32606444516</v>
      </c>
      <c r="M19" s="1">
        <f>'DATOS MENSUALES'!F509</f>
        <v>0.447032703012</v>
      </c>
      <c r="N19" s="1">
        <f t="shared" si="11"/>
        <v>16.700365072011998</v>
      </c>
      <c r="O19" s="10"/>
      <c r="P19" s="60">
        <f aca="true" t="shared" si="13" ref="P19:P43">(B19-B$6)^3</f>
        <v>-2.2547717391481723</v>
      </c>
      <c r="Q19" s="60">
        <f aca="true" t="shared" si="14" ref="Q19:Q43">(C19-C$6)^3</f>
        <v>-8.48816478401583</v>
      </c>
      <c r="R19" s="60">
        <f aca="true" t="shared" si="15" ref="R19:R43">(D19-D$6)^3</f>
        <v>157.19137179182496</v>
      </c>
      <c r="S19" s="60">
        <f aca="true" t="shared" si="16" ref="S19:S43">(E19-E$6)^3</f>
        <v>-5.866130802754122</v>
      </c>
      <c r="T19" s="60">
        <f aca="true" t="shared" si="17" ref="T19:T43">(F19-F$6)^3</f>
        <v>-3.1021964669137496</v>
      </c>
      <c r="U19" s="60">
        <f aca="true" t="shared" si="18" ref="U19:U43">(G19-G$6)^3</f>
        <v>-6.219873398142691</v>
      </c>
      <c r="V19" s="60">
        <f aca="true" t="shared" si="19" ref="V19:V43">(H19-H$6)^3</f>
        <v>-19.931980095239798</v>
      </c>
      <c r="W19" s="60">
        <f aca="true" t="shared" si="20" ref="W19:W43">(I19-I$6)^3</f>
        <v>-9.518640169360548</v>
      </c>
      <c r="X19" s="60">
        <f aca="true" t="shared" si="21" ref="X19:X43">(J19-J$6)^3</f>
        <v>-5.296598672164058</v>
      </c>
      <c r="Y19" s="60">
        <f aca="true" t="shared" si="22" ref="Y19:Y43">(K19-K$6)^3</f>
        <v>-2.4711048555772943</v>
      </c>
      <c r="Z19" s="60">
        <f aca="true" t="shared" si="23" ref="Z19:Z43">(L19-L$6)^3</f>
        <v>-0.8809806917223676</v>
      </c>
      <c r="AA19" s="60">
        <f aca="true" t="shared" si="24" ref="AA19:AA43">(M19-M$6)^3</f>
        <v>-0.29157898958019174</v>
      </c>
      <c r="AB19" s="60">
        <f aca="true" t="shared" si="25" ref="AB19:AB43">(N19-N$6)^3</f>
        <v>-2001.6989107138015</v>
      </c>
    </row>
    <row r="20" spans="1:28" ht="12.75">
      <c r="A20" s="12" t="s">
        <v>70</v>
      </c>
      <c r="B20" s="1">
        <f>'DATOS MENSUALES'!F510</f>
        <v>0.5993193036360001</v>
      </c>
      <c r="C20" s="1">
        <f>'DATOS MENSUALES'!F511</f>
        <v>1.9928240087280003</v>
      </c>
      <c r="D20" s="1">
        <f>'DATOS MENSUALES'!F512</f>
        <v>1.957752333017</v>
      </c>
      <c r="E20" s="1">
        <f>'DATOS MENSUALES'!F513</f>
        <v>1.804031366124</v>
      </c>
      <c r="F20" s="1">
        <f>'DATOS MENSUALES'!F514</f>
        <v>1.65696335119</v>
      </c>
      <c r="G20" s="1">
        <f>'DATOS MENSUALES'!F515</f>
        <v>1.8023376547540002</v>
      </c>
      <c r="H20" s="1">
        <f>'DATOS MENSUALES'!F516</f>
        <v>3.977485401984</v>
      </c>
      <c r="I20" s="1">
        <f>'DATOS MENSUALES'!F517</f>
        <v>2.678242575505</v>
      </c>
      <c r="J20" s="1">
        <f>'DATOS MENSUALES'!F518</f>
        <v>2.0094780875000002</v>
      </c>
      <c r="K20" s="1">
        <f>'DATOS MENSUALES'!F519</f>
        <v>1.526271885232</v>
      </c>
      <c r="L20" s="1">
        <f>'DATOS MENSUALES'!F520</f>
        <v>1.4906214964620002</v>
      </c>
      <c r="M20" s="1">
        <f>'DATOS MENSUALES'!F521</f>
        <v>1.0763531411040002</v>
      </c>
      <c r="N20" s="1">
        <f t="shared" si="11"/>
        <v>22.571680605236</v>
      </c>
      <c r="O20" s="10"/>
      <c r="P20" s="60">
        <f t="shared" si="13"/>
        <v>-3.119518504298577</v>
      </c>
      <c r="Q20" s="60">
        <f t="shared" si="14"/>
        <v>-0.15148442854647617</v>
      </c>
      <c r="R20" s="60">
        <f t="shared" si="15"/>
        <v>-0.897089555884619</v>
      </c>
      <c r="S20" s="60">
        <f t="shared" si="16"/>
        <v>-1.2950207947743173</v>
      </c>
      <c r="T20" s="60">
        <f t="shared" si="17"/>
        <v>-0.6396835756990585</v>
      </c>
      <c r="U20" s="60">
        <f t="shared" si="18"/>
        <v>-1.3360740446596648</v>
      </c>
      <c r="V20" s="60">
        <f t="shared" si="19"/>
        <v>0.026787342648786062</v>
      </c>
      <c r="W20" s="60">
        <f t="shared" si="20"/>
        <v>-0.09199879899362912</v>
      </c>
      <c r="X20" s="60">
        <f t="shared" si="21"/>
        <v>-0.08131496860037671</v>
      </c>
      <c r="Y20" s="60">
        <f t="shared" si="22"/>
        <v>-0.028773030823994697</v>
      </c>
      <c r="Z20" s="60">
        <f t="shared" si="23"/>
        <v>0.008731283501245898</v>
      </c>
      <c r="AA20" s="60">
        <f t="shared" si="24"/>
        <v>-3.857782747672394E-05</v>
      </c>
      <c r="AB20" s="60">
        <f t="shared" si="25"/>
        <v>-305.0198393735262</v>
      </c>
    </row>
    <row r="21" spans="1:28" ht="12.75">
      <c r="A21" s="12" t="s">
        <v>71</v>
      </c>
      <c r="B21" s="1">
        <f>'DATOS MENSUALES'!F522</f>
        <v>0.79883282347</v>
      </c>
      <c r="C21" s="1">
        <f>'DATOS MENSUALES'!F523</f>
        <v>1.5007762395559998</v>
      </c>
      <c r="D21" s="1">
        <f>'DATOS MENSUALES'!F524</f>
        <v>3.5028990494549994</v>
      </c>
      <c r="E21" s="1">
        <f>'DATOS MENSUALES'!F525</f>
        <v>1.02950081821</v>
      </c>
      <c r="F21" s="1">
        <f>'DATOS MENSUALES'!F526</f>
        <v>0.961493104136</v>
      </c>
      <c r="G21" s="1">
        <f>'DATOS MENSUALES'!F527</f>
        <v>1.9093290769000002</v>
      </c>
      <c r="H21" s="1">
        <f>'DATOS MENSUALES'!F528</f>
        <v>1.54368340724</v>
      </c>
      <c r="I21" s="1">
        <f>'DATOS MENSUALES'!F529</f>
        <v>3.593155643648</v>
      </c>
      <c r="J21" s="1">
        <f>'DATOS MENSUALES'!F530</f>
        <v>2.6780753434560003</v>
      </c>
      <c r="K21" s="1">
        <f>'DATOS MENSUALES'!F531</f>
        <v>1.773271096792</v>
      </c>
      <c r="L21" s="1">
        <f>'DATOS MENSUALES'!F532</f>
        <v>1.351702415048</v>
      </c>
      <c r="M21" s="1">
        <f>'DATOS MENSUALES'!F533</f>
        <v>0.94784108328</v>
      </c>
      <c r="N21" s="1">
        <f t="shared" si="11"/>
        <v>21.590560101191</v>
      </c>
      <c r="O21" s="10"/>
      <c r="P21" s="60">
        <f t="shared" si="13"/>
        <v>-2.008197271999178</v>
      </c>
      <c r="Q21" s="60">
        <f t="shared" si="14"/>
        <v>-1.0772815537267137</v>
      </c>
      <c r="R21" s="60">
        <f t="shared" si="15"/>
        <v>0.19581848113119893</v>
      </c>
      <c r="S21" s="60">
        <f t="shared" si="16"/>
        <v>-6.481968268849011</v>
      </c>
      <c r="T21" s="60">
        <f t="shared" si="17"/>
        <v>-3.775298111637166</v>
      </c>
      <c r="U21" s="60">
        <f t="shared" si="18"/>
        <v>-0.983307591283104</v>
      </c>
      <c r="V21" s="60">
        <f t="shared" si="19"/>
        <v>-9.726227956378379</v>
      </c>
      <c r="W21" s="60">
        <f t="shared" si="20"/>
        <v>0.09956140030847097</v>
      </c>
      <c r="X21" s="60">
        <f t="shared" si="21"/>
        <v>0.013037990191514925</v>
      </c>
      <c r="Y21" s="60">
        <f t="shared" si="22"/>
        <v>-0.00020989013513059114</v>
      </c>
      <c r="Z21" s="60">
        <f t="shared" si="23"/>
        <v>0.0003007381260407415</v>
      </c>
      <c r="AA21" s="60">
        <f t="shared" si="24"/>
        <v>-0.004275299042002619</v>
      </c>
      <c r="AB21" s="60">
        <f t="shared" si="25"/>
        <v>-458.7746101260306</v>
      </c>
    </row>
    <row r="22" spans="1:28" ht="12.75">
      <c r="A22" s="12" t="s">
        <v>72</v>
      </c>
      <c r="B22" s="1">
        <f>'DATOS MENSUALES'!F534</f>
        <v>1.91850718374</v>
      </c>
      <c r="C22" s="1">
        <f>'DATOS MENSUALES'!F535</f>
        <v>7.135035053688</v>
      </c>
      <c r="D22" s="1">
        <f>'DATOS MENSUALES'!F536</f>
        <v>1.6365974822</v>
      </c>
      <c r="E22" s="1">
        <f>'DATOS MENSUALES'!F537</f>
        <v>2.255513119623</v>
      </c>
      <c r="F22" s="1">
        <f>'DATOS MENSUALES'!F538</f>
        <v>5.8754410355190005</v>
      </c>
      <c r="G22" s="1">
        <f>'DATOS MENSUALES'!F539</f>
        <v>4.437190686071</v>
      </c>
      <c r="H22" s="1">
        <f>'DATOS MENSUALES'!F540</f>
        <v>5.026929341574</v>
      </c>
      <c r="I22" s="1">
        <f>'DATOS MENSUALES'!F541</f>
        <v>4.026431676465</v>
      </c>
      <c r="J22" s="1">
        <f>'DATOS MENSUALES'!F542</f>
        <v>3.368457786785</v>
      </c>
      <c r="K22" s="1">
        <f>'DATOS MENSUALES'!F543</f>
        <v>2.6902135858619998</v>
      </c>
      <c r="L22" s="1">
        <f>'DATOS MENSUALES'!F544</f>
        <v>1.82646499721</v>
      </c>
      <c r="M22" s="1">
        <f>'DATOS MENSUALES'!F545</f>
        <v>1.18388584743</v>
      </c>
      <c r="N22" s="1">
        <f t="shared" si="11"/>
        <v>41.380667796166996</v>
      </c>
      <c r="O22" s="10"/>
      <c r="P22" s="60">
        <f t="shared" si="13"/>
        <v>-0.002861211360327803</v>
      </c>
      <c r="Q22" s="60">
        <f t="shared" si="14"/>
        <v>97.91702931257271</v>
      </c>
      <c r="R22" s="60">
        <f t="shared" si="15"/>
        <v>-2.124809467870649</v>
      </c>
      <c r="S22" s="60">
        <f t="shared" si="16"/>
        <v>-0.2603246179050962</v>
      </c>
      <c r="T22" s="60">
        <f t="shared" si="17"/>
        <v>37.826329171328496</v>
      </c>
      <c r="U22" s="60">
        <f t="shared" si="18"/>
        <v>3.6059093368958894</v>
      </c>
      <c r="V22" s="60">
        <f t="shared" si="19"/>
        <v>2.453024405192376</v>
      </c>
      <c r="W22" s="60">
        <f t="shared" si="20"/>
        <v>0.7211438233186416</v>
      </c>
      <c r="X22" s="60">
        <f t="shared" si="21"/>
        <v>0.7933663051813307</v>
      </c>
      <c r="Y22" s="60">
        <f t="shared" si="22"/>
        <v>0.6305551916975033</v>
      </c>
      <c r="Z22" s="60">
        <f t="shared" si="23"/>
        <v>0.1590093188117313</v>
      </c>
      <c r="AA22" s="60">
        <f t="shared" si="24"/>
        <v>0.0004010232016519677</v>
      </c>
      <c r="AB22" s="60">
        <f t="shared" si="25"/>
        <v>1761.7079568721267</v>
      </c>
    </row>
    <row r="23" spans="1:28" ht="12.75">
      <c r="A23" s="12" t="s">
        <v>73</v>
      </c>
      <c r="B23" s="1">
        <f>'DATOS MENSUALES'!F546</f>
        <v>0.791163177089</v>
      </c>
      <c r="C23" s="1">
        <f>'DATOS MENSUALES'!F547</f>
        <v>2.3152972095270004</v>
      </c>
      <c r="D23" s="1">
        <f>'DATOS MENSUALES'!F548</f>
        <v>3.354028938311</v>
      </c>
      <c r="E23" s="1">
        <f>'DATOS MENSUALES'!F549</f>
        <v>3.170897593047</v>
      </c>
      <c r="F23" s="1">
        <f>'DATOS MENSUALES'!F550</f>
        <v>4.28052407739</v>
      </c>
      <c r="G23" s="1">
        <f>'DATOS MENSUALES'!F551</f>
        <v>4.25948261728</v>
      </c>
      <c r="H23" s="1">
        <f>'DATOS MENSUALES'!F552</f>
        <v>6.223485278151</v>
      </c>
      <c r="I23" s="1">
        <f>'DATOS MENSUALES'!F553</f>
        <v>4.677579049285</v>
      </c>
      <c r="J23" s="1">
        <f>'DATOS MENSUALES'!F554</f>
        <v>3.486991580114</v>
      </c>
      <c r="K23" s="1">
        <f>'DATOS MENSUALES'!F555</f>
        <v>2.4674829473</v>
      </c>
      <c r="L23" s="1">
        <f>'DATOS MENSUALES'!F556</f>
        <v>1.597614903612</v>
      </c>
      <c r="M23" s="1">
        <f>'DATOS MENSUALES'!F557</f>
        <v>1.638522652406</v>
      </c>
      <c r="N23" s="1">
        <f t="shared" si="11"/>
        <v>38.263070023512</v>
      </c>
      <c r="O23" s="10"/>
      <c r="P23" s="60">
        <f t="shared" si="13"/>
        <v>-2.045044511643756</v>
      </c>
      <c r="Q23" s="60">
        <f t="shared" si="14"/>
        <v>-0.009341012254336239</v>
      </c>
      <c r="R23" s="60">
        <f t="shared" si="15"/>
        <v>0.08052591610384305</v>
      </c>
      <c r="S23" s="60">
        <f t="shared" si="16"/>
        <v>0.021223684442944493</v>
      </c>
      <c r="T23" s="60">
        <f t="shared" si="17"/>
        <v>5.469720512367378</v>
      </c>
      <c r="U23" s="60">
        <f t="shared" si="18"/>
        <v>2.4919412991673355</v>
      </c>
      <c r="V23" s="60">
        <f t="shared" si="19"/>
        <v>16.48811297465784</v>
      </c>
      <c r="W23" s="60">
        <f t="shared" si="20"/>
        <v>3.708779116381126</v>
      </c>
      <c r="X23" s="60">
        <f t="shared" si="21"/>
        <v>1.1388041599026422</v>
      </c>
      <c r="Y23" s="60">
        <f t="shared" si="22"/>
        <v>0.25578546318320766</v>
      </c>
      <c r="Z23" s="60">
        <f t="shared" si="23"/>
        <v>0.030638041403380552</v>
      </c>
      <c r="AA23" s="60">
        <f t="shared" si="24"/>
        <v>0.14751616756224367</v>
      </c>
      <c r="AB23" s="60">
        <f t="shared" si="25"/>
        <v>719.305788874948</v>
      </c>
    </row>
    <row r="24" spans="1:28" ht="12.75">
      <c r="A24" s="12" t="s">
        <v>74</v>
      </c>
      <c r="B24" s="1">
        <f>'DATOS MENSUALES'!F558</f>
        <v>1.850411427746</v>
      </c>
      <c r="C24" s="1">
        <f>'DATOS MENSUALES'!F559</f>
        <v>1.447762250151</v>
      </c>
      <c r="D24" s="1">
        <f>'DATOS MENSUALES'!F560</f>
        <v>1.6303832586</v>
      </c>
      <c r="E24" s="1">
        <f>'DATOS MENSUALES'!F561</f>
        <v>2.26807473303</v>
      </c>
      <c r="F24" s="1">
        <f>'DATOS MENSUALES'!F562</f>
        <v>3.8319439993619997</v>
      </c>
      <c r="G24" s="1">
        <f>'DATOS MENSUALES'!F563</f>
        <v>4.18919199246</v>
      </c>
      <c r="H24" s="1">
        <f>'DATOS MENSUALES'!F564</f>
        <v>6.811604178082</v>
      </c>
      <c r="I24" s="1">
        <f>'DATOS MENSUALES'!F565</f>
        <v>4.388806462025</v>
      </c>
      <c r="J24" s="1">
        <f>'DATOS MENSUALES'!F566</f>
        <v>3.71206129014</v>
      </c>
      <c r="K24" s="1">
        <f>'DATOS MENSUALES'!F567</f>
        <v>4.526035228512</v>
      </c>
      <c r="L24" s="1">
        <f>'DATOS MENSUALES'!F568</f>
        <v>2.476146014921</v>
      </c>
      <c r="M24" s="1">
        <f>'DATOS MENSUALES'!F569</f>
        <v>1.965375794334</v>
      </c>
      <c r="N24" s="1">
        <f t="shared" si="11"/>
        <v>39.097796629363</v>
      </c>
      <c r="O24" s="10"/>
      <c r="P24" s="60">
        <f t="shared" si="13"/>
        <v>-0.00926912804817258</v>
      </c>
      <c r="Q24" s="60">
        <f t="shared" si="14"/>
        <v>-1.253207733557338</v>
      </c>
      <c r="R24" s="60">
        <f t="shared" si="15"/>
        <v>-2.1557707559157335</v>
      </c>
      <c r="S24" s="60">
        <f t="shared" si="16"/>
        <v>-0.2452606901981223</v>
      </c>
      <c r="T24" s="60">
        <f t="shared" si="17"/>
        <v>2.2653758390194683</v>
      </c>
      <c r="U24" s="60">
        <f t="shared" si="18"/>
        <v>2.1240952127312336</v>
      </c>
      <c r="V24" s="60">
        <f t="shared" si="19"/>
        <v>30.762245077029387</v>
      </c>
      <c r="W24" s="60">
        <f t="shared" si="20"/>
        <v>1.9962357352007707</v>
      </c>
      <c r="X24" s="60">
        <f t="shared" si="21"/>
        <v>2.0452309372642636</v>
      </c>
      <c r="Y24" s="60">
        <f t="shared" si="22"/>
        <v>19.5376020570746</v>
      </c>
      <c r="Z24" s="60">
        <f t="shared" si="23"/>
        <v>1.6912914221659912</v>
      </c>
      <c r="AA24" s="60">
        <f t="shared" si="24"/>
        <v>0.6255382654478161</v>
      </c>
      <c r="AB24" s="60">
        <f t="shared" si="25"/>
        <v>939.6527172438846</v>
      </c>
    </row>
    <row r="25" spans="1:28" ht="12.75">
      <c r="A25" s="12" t="s">
        <v>75</v>
      </c>
      <c r="B25" s="1">
        <f>'DATOS MENSUALES'!F570</f>
        <v>4.498479814752</v>
      </c>
      <c r="C25" s="1">
        <f>'DATOS MENSUALES'!F571</f>
        <v>2.798436376239</v>
      </c>
      <c r="D25" s="1">
        <f>'DATOS MENSUALES'!F572</f>
        <v>4.629181221526</v>
      </c>
      <c r="E25" s="1">
        <f>'DATOS MENSUALES'!F573</f>
        <v>10.220559982491</v>
      </c>
      <c r="F25" s="1">
        <f>'DATOS MENSUALES'!F574</f>
        <v>6.065029052260001</v>
      </c>
      <c r="G25" s="1">
        <f>'DATOS MENSUALES'!F575</f>
        <v>4.760287515612</v>
      </c>
      <c r="H25" s="1">
        <f>'DATOS MENSUALES'!F576</f>
        <v>15.978166558464002</v>
      </c>
      <c r="I25" s="1">
        <f>'DATOS MENSUALES'!F577</f>
        <v>9.213337769883001</v>
      </c>
      <c r="J25" s="1">
        <f>'DATOS MENSUALES'!F578</f>
        <v>11.161288276485001</v>
      </c>
      <c r="K25" s="1">
        <f>'DATOS MENSUALES'!F579</f>
        <v>6.079615744472001</v>
      </c>
      <c r="L25" s="1">
        <f>'DATOS MENSUALES'!F580</f>
        <v>4.832714362242</v>
      </c>
      <c r="M25" s="1">
        <f>'DATOS MENSUALES'!F581</f>
        <v>3.474063010011</v>
      </c>
      <c r="N25" s="1">
        <f t="shared" si="11"/>
        <v>83.71115968443699</v>
      </c>
      <c r="O25" s="10"/>
      <c r="P25" s="60">
        <f t="shared" si="13"/>
        <v>14.491215930969622</v>
      </c>
      <c r="Q25" s="60">
        <f t="shared" si="14"/>
        <v>0.020242875856964028</v>
      </c>
      <c r="R25" s="60">
        <f t="shared" si="15"/>
        <v>4.973777386232658</v>
      </c>
      <c r="S25" s="60">
        <f t="shared" si="16"/>
        <v>393.2739317871933</v>
      </c>
      <c r="T25" s="60">
        <f t="shared" si="17"/>
        <v>44.60418402921624</v>
      </c>
      <c r="U25" s="60">
        <f t="shared" si="18"/>
        <v>6.399155065746452</v>
      </c>
      <c r="V25" s="60">
        <f t="shared" si="19"/>
        <v>1860.817737270647</v>
      </c>
      <c r="W25" s="60">
        <f t="shared" si="20"/>
        <v>225.16200459584095</v>
      </c>
      <c r="X25" s="60">
        <f t="shared" si="21"/>
        <v>662.72988811174</v>
      </c>
      <c r="Y25" s="60">
        <f t="shared" si="22"/>
        <v>76.59862092069716</v>
      </c>
      <c r="Z25" s="60">
        <f t="shared" si="23"/>
        <v>44.66368402294994</v>
      </c>
      <c r="AA25" s="60">
        <f t="shared" si="24"/>
        <v>13.209872808453724</v>
      </c>
      <c r="AB25" s="60">
        <f t="shared" si="25"/>
        <v>161060.37568916514</v>
      </c>
    </row>
    <row r="26" spans="1:28" ht="12.75">
      <c r="A26" s="12" t="s">
        <v>76</v>
      </c>
      <c r="B26" s="1">
        <f>'DATOS MENSUALES'!F582</f>
        <v>6.137101035676</v>
      </c>
      <c r="C26" s="1">
        <f>'DATOS MENSUALES'!F583</f>
        <v>3.803146480161</v>
      </c>
      <c r="D26" s="1">
        <f>'DATOS MENSUALES'!F584</f>
        <v>2.3171005937699998</v>
      </c>
      <c r="E26" s="1">
        <f>'DATOS MENSUALES'!F585</f>
        <v>1.1703547853340002</v>
      </c>
      <c r="F26" s="1">
        <f>'DATOS MENSUALES'!F586</f>
        <v>2.97544740876</v>
      </c>
      <c r="G26" s="1">
        <f>'DATOS MENSUALES'!F587</f>
        <v>1.633494176953</v>
      </c>
      <c r="H26" s="1">
        <f>'DATOS MENSUALES'!F588</f>
        <v>3.4684290807219997</v>
      </c>
      <c r="I26" s="1">
        <f>'DATOS MENSUALES'!F589</f>
        <v>4.638123531462</v>
      </c>
      <c r="J26" s="1">
        <f>'DATOS MENSUALES'!F590</f>
        <v>2.35005713083</v>
      </c>
      <c r="K26" s="1">
        <f>'DATOS MENSUALES'!F591</f>
        <v>1.8005008723899998</v>
      </c>
      <c r="L26" s="1">
        <f>'DATOS MENSUALES'!F592</f>
        <v>1.2028169366850001</v>
      </c>
      <c r="M26" s="1">
        <f>'DATOS MENSUALES'!F593</f>
        <v>0.8471668720319999</v>
      </c>
      <c r="N26" s="1">
        <f t="shared" si="11"/>
        <v>32.343738904775</v>
      </c>
      <c r="O26" s="10"/>
      <c r="P26" s="60">
        <f t="shared" si="13"/>
        <v>67.74906559564893</v>
      </c>
      <c r="Q26" s="60">
        <f t="shared" si="14"/>
        <v>2.083645744413309</v>
      </c>
      <c r="R26" s="60">
        <f t="shared" si="15"/>
        <v>-0.2215541357858012</v>
      </c>
      <c r="S26" s="60">
        <f t="shared" si="16"/>
        <v>-5.121127669834854</v>
      </c>
      <c r="T26" s="60">
        <f t="shared" si="17"/>
        <v>0.09535143747660944</v>
      </c>
      <c r="U26" s="60">
        <f t="shared" si="18"/>
        <v>-2.049542153790133</v>
      </c>
      <c r="V26" s="60">
        <f t="shared" si="19"/>
        <v>-0.00924064311451351</v>
      </c>
      <c r="W26" s="60">
        <f t="shared" si="20"/>
        <v>3.432340142921317</v>
      </c>
      <c r="X26" s="60">
        <f t="shared" si="21"/>
        <v>-0.0007954621810567264</v>
      </c>
      <c r="Y26" s="60">
        <f t="shared" si="22"/>
        <v>-3.338337581061461E-05</v>
      </c>
      <c r="Z26" s="60">
        <f t="shared" si="23"/>
        <v>-0.0005490982505403044</v>
      </c>
      <c r="AA26" s="60">
        <f t="shared" si="24"/>
        <v>-0.018186378863162593</v>
      </c>
      <c r="AB26" s="60">
        <f t="shared" si="25"/>
        <v>28.111014921506488</v>
      </c>
    </row>
    <row r="27" spans="1:28" ht="12.75">
      <c r="A27" s="12" t="s">
        <v>77</v>
      </c>
      <c r="B27" s="1">
        <f>'DATOS MENSUALES'!F594</f>
        <v>0.700285454452</v>
      </c>
      <c r="C27" s="1">
        <f>'DATOS MENSUALES'!F595</f>
        <v>3.3798346258320002</v>
      </c>
      <c r="D27" s="1">
        <f>'DATOS MENSUALES'!F596</f>
        <v>7.833090420204</v>
      </c>
      <c r="E27" s="1">
        <f>'DATOS MENSUALES'!F597</f>
        <v>3.63651928152</v>
      </c>
      <c r="F27" s="1">
        <f>'DATOS MENSUALES'!F598</f>
        <v>3.021243529249</v>
      </c>
      <c r="G27" s="1">
        <f>'DATOS MENSUALES'!F599</f>
        <v>2.4280720431500002</v>
      </c>
      <c r="H27" s="1">
        <f>'DATOS MENSUALES'!F600</f>
        <v>2.7269396741039995</v>
      </c>
      <c r="I27" s="1">
        <f>'DATOS MENSUALES'!F601</f>
        <v>2.66689368108</v>
      </c>
      <c r="J27" s="1">
        <f>'DATOS MENSUALES'!F602</f>
        <v>2.6568658171229997</v>
      </c>
      <c r="K27" s="1">
        <f>'DATOS MENSUALES'!F603</f>
        <v>1.482057627984</v>
      </c>
      <c r="L27" s="1">
        <f>'DATOS MENSUALES'!F604</f>
        <v>0.9738580620999999</v>
      </c>
      <c r="M27" s="1">
        <f>'DATOS MENSUALES'!F605</f>
        <v>0.717628821609</v>
      </c>
      <c r="N27" s="1">
        <f t="shared" si="11"/>
        <v>32.223289038406996</v>
      </c>
      <c r="O27" s="10"/>
      <c r="P27" s="60">
        <f t="shared" si="13"/>
        <v>-2.5164959430279956</v>
      </c>
      <c r="Q27" s="60">
        <f t="shared" si="14"/>
        <v>0.6226922816514278</v>
      </c>
      <c r="R27" s="60">
        <f t="shared" si="15"/>
        <v>118.43519241032436</v>
      </c>
      <c r="S27" s="60">
        <f t="shared" si="16"/>
        <v>0.4093287113101198</v>
      </c>
      <c r="T27" s="60">
        <f t="shared" si="17"/>
        <v>0.1269968013472079</v>
      </c>
      <c r="U27" s="60">
        <f t="shared" si="18"/>
        <v>-0.1076203518137393</v>
      </c>
      <c r="V27" s="60">
        <f t="shared" si="19"/>
        <v>-0.860995747090757</v>
      </c>
      <c r="W27" s="60">
        <f t="shared" si="20"/>
        <v>-0.09911314843438945</v>
      </c>
      <c r="X27" s="60">
        <f t="shared" si="21"/>
        <v>0.009821347057693913</v>
      </c>
      <c r="Y27" s="60">
        <f t="shared" si="22"/>
        <v>-0.04311148643771449</v>
      </c>
      <c r="Z27" s="60">
        <f t="shared" si="23"/>
        <v>-0.03003562600507235</v>
      </c>
      <c r="AA27" s="60">
        <f t="shared" si="24"/>
        <v>-0.06047337503348743</v>
      </c>
      <c r="AB27" s="60">
        <f t="shared" si="25"/>
        <v>24.90084802881868</v>
      </c>
    </row>
    <row r="28" spans="1:28" ht="12.75">
      <c r="A28" s="12" t="s">
        <v>78</v>
      </c>
      <c r="B28" s="1">
        <f>'DATOS MENSUALES'!F606</f>
        <v>2.912926686208</v>
      </c>
      <c r="C28" s="1">
        <f>'DATOS MENSUALES'!F607</f>
        <v>2.2135917878459996</v>
      </c>
      <c r="D28" s="1">
        <f>'DATOS MENSUALES'!F608</f>
        <v>1.895833283619</v>
      </c>
      <c r="E28" s="1">
        <f>'DATOS MENSUALES'!F609</f>
        <v>1.3661695982029998</v>
      </c>
      <c r="F28" s="1">
        <f>'DATOS MENSUALES'!F610</f>
        <v>2.268953260504</v>
      </c>
      <c r="G28" s="1">
        <f>'DATOS MENSUALES'!F611</f>
        <v>5.068438208886</v>
      </c>
      <c r="H28" s="1">
        <f>'DATOS MENSUALES'!F612</f>
        <v>7.210632895943999</v>
      </c>
      <c r="I28" s="1">
        <f>'DATOS MENSUALES'!F613</f>
        <v>4.011980505564</v>
      </c>
      <c r="J28" s="1">
        <f>'DATOS MENSUALES'!F614</f>
        <v>3.111628590466</v>
      </c>
      <c r="K28" s="1">
        <f>'DATOS MENSUALES'!F615</f>
        <v>2.4133492538790002</v>
      </c>
      <c r="L28" s="1">
        <f>'DATOS MENSUALES'!F616</f>
        <v>1.619106302918</v>
      </c>
      <c r="M28" s="1">
        <f>'DATOS MENSUALES'!F617</f>
        <v>2.4338121403949997</v>
      </c>
      <c r="N28" s="1">
        <f t="shared" si="11"/>
        <v>36.526422514432</v>
      </c>
      <c r="O28" s="10"/>
      <c r="P28" s="60">
        <f t="shared" si="13"/>
        <v>0.6194590672219684</v>
      </c>
      <c r="Q28" s="60">
        <f t="shared" si="14"/>
        <v>-0.030461499395126223</v>
      </c>
      <c r="R28" s="60">
        <f t="shared" si="15"/>
        <v>-1.0812036226346533</v>
      </c>
      <c r="S28" s="60">
        <f t="shared" si="16"/>
        <v>-3.566565691932202</v>
      </c>
      <c r="T28" s="60">
        <f t="shared" si="17"/>
        <v>-0.01555795597526267</v>
      </c>
      <c r="U28" s="60">
        <f t="shared" si="18"/>
        <v>10.14368772269305</v>
      </c>
      <c r="V28" s="60">
        <f t="shared" si="19"/>
        <v>44.0751767115615</v>
      </c>
      <c r="W28" s="60">
        <f t="shared" si="20"/>
        <v>0.6868390317286697</v>
      </c>
      <c r="X28" s="60">
        <f t="shared" si="21"/>
        <v>0.299304918025982</v>
      </c>
      <c r="Y28" s="60">
        <f t="shared" si="22"/>
        <v>0.19576801235194208</v>
      </c>
      <c r="Z28" s="60">
        <f t="shared" si="23"/>
        <v>0.03739441621169825</v>
      </c>
      <c r="AA28" s="60">
        <f t="shared" si="24"/>
        <v>2.3192036048068747</v>
      </c>
      <c r="AB28" s="60">
        <f t="shared" si="25"/>
        <v>376.880297175926</v>
      </c>
    </row>
    <row r="29" spans="1:28" ht="12.75">
      <c r="A29" s="12" t="s">
        <v>79</v>
      </c>
      <c r="B29" s="1">
        <f>'DATOS MENSUALES'!F618</f>
        <v>3.2908273907099996</v>
      </c>
      <c r="C29" s="1">
        <f>'DATOS MENSUALES'!F619</f>
        <v>5.1472184197979995</v>
      </c>
      <c r="D29" s="1">
        <f>'DATOS MENSUALES'!F620</f>
        <v>1.837737525118</v>
      </c>
      <c r="E29" s="1">
        <f>'DATOS MENSUALES'!F621</f>
        <v>0.45727276183400006</v>
      </c>
      <c r="F29" s="1">
        <f>'DATOS MENSUALES'!F622</f>
        <v>0.39212542095999997</v>
      </c>
      <c r="G29" s="1">
        <f>'DATOS MENSUALES'!F623</f>
        <v>0.601868872899</v>
      </c>
      <c r="H29" s="1">
        <f>'DATOS MENSUALES'!F624</f>
        <v>0.546156224238</v>
      </c>
      <c r="I29" s="1">
        <f>'DATOS MENSUALES'!F625</f>
        <v>0.555344228929</v>
      </c>
      <c r="J29" s="1">
        <f>'DATOS MENSUALES'!F626</f>
        <v>0.632551725048</v>
      </c>
      <c r="K29" s="1">
        <f>'DATOS MENSUALES'!F627</f>
        <v>0.43319071013399996</v>
      </c>
      <c r="L29" s="1">
        <f>'DATOS MENSUALES'!F628</f>
        <v>0.34476394818399997</v>
      </c>
      <c r="M29" s="1">
        <f>'DATOS MENSUALES'!F629</f>
        <v>0.29059050973100004</v>
      </c>
      <c r="N29" s="1">
        <f t="shared" si="11"/>
        <v>14.529647737582998</v>
      </c>
      <c r="O29" s="10"/>
      <c r="P29" s="60">
        <f t="shared" si="13"/>
        <v>1.8624766347096129</v>
      </c>
      <c r="Q29" s="60">
        <f t="shared" si="14"/>
        <v>18.011886889155274</v>
      </c>
      <c r="R29" s="60">
        <f t="shared" si="15"/>
        <v>-1.2753911788812942</v>
      </c>
      <c r="S29" s="60">
        <f t="shared" si="16"/>
        <v>-14.46892594661866</v>
      </c>
      <c r="T29" s="60">
        <f t="shared" si="17"/>
        <v>-9.615627537723183</v>
      </c>
      <c r="U29" s="60">
        <f t="shared" si="18"/>
        <v>-12.196618660185436</v>
      </c>
      <c r="V29" s="60">
        <f t="shared" si="19"/>
        <v>-30.726614371243556</v>
      </c>
      <c r="W29" s="60">
        <f t="shared" si="20"/>
        <v>-17.060577548487295</v>
      </c>
      <c r="X29" s="60">
        <f t="shared" si="21"/>
        <v>-5.931326712657483</v>
      </c>
      <c r="Y29" s="60">
        <f t="shared" si="22"/>
        <v>-2.741115335877163</v>
      </c>
      <c r="Z29" s="60">
        <f t="shared" si="23"/>
        <v>-0.8304257942522516</v>
      </c>
      <c r="AA29" s="60">
        <f t="shared" si="24"/>
        <v>-0.5504646592848241</v>
      </c>
      <c r="AB29" s="60">
        <f t="shared" si="25"/>
        <v>-3224.4057574008048</v>
      </c>
    </row>
    <row r="30" spans="1:28" ht="12.75">
      <c r="A30" s="12" t="s">
        <v>80</v>
      </c>
      <c r="B30" s="1">
        <f>'DATOS MENSUALES'!F630</f>
        <v>1.064578069934</v>
      </c>
      <c r="C30" s="1">
        <f>'DATOS MENSUALES'!F631</f>
        <v>0.431394642327</v>
      </c>
      <c r="D30" s="1">
        <f>'DATOS MENSUALES'!F632</f>
        <v>1.270508276196</v>
      </c>
      <c r="E30" s="1">
        <f>'DATOS MENSUALES'!F633</f>
        <v>0.29658097066499994</v>
      </c>
      <c r="F30" s="1">
        <f>'DATOS MENSUALES'!F634</f>
        <v>0.25870139073</v>
      </c>
      <c r="G30" s="1">
        <f>'DATOS MENSUALES'!F635</f>
        <v>0.28522033657499996</v>
      </c>
      <c r="H30" s="1">
        <f>'DATOS MENSUALES'!F636</f>
        <v>0.388752153468</v>
      </c>
      <c r="I30" s="1">
        <f>'DATOS MENSUALES'!F637</f>
        <v>0.954239905984</v>
      </c>
      <c r="J30" s="1">
        <f>'DATOS MENSUALES'!F638</f>
        <v>0.39108927816</v>
      </c>
      <c r="K30" s="1">
        <f>'DATOS MENSUALES'!F639</f>
        <v>0.337198634436</v>
      </c>
      <c r="L30" s="1">
        <f>'DATOS MENSUALES'!F640</f>
        <v>0.248573801525</v>
      </c>
      <c r="M30" s="1">
        <f>'DATOS MENSUALES'!F641</f>
        <v>0.23365674486399998</v>
      </c>
      <c r="N30" s="1">
        <f t="shared" si="11"/>
        <v>6.1604942048639995</v>
      </c>
      <c r="O30" s="10"/>
      <c r="P30" s="60">
        <f t="shared" si="13"/>
        <v>-0.9877348184231337</v>
      </c>
      <c r="Q30" s="60">
        <f t="shared" si="14"/>
        <v>-9.188499277099309</v>
      </c>
      <c r="R30" s="60">
        <f t="shared" si="15"/>
        <v>-4.505955113711735</v>
      </c>
      <c r="S30" s="60">
        <f t="shared" si="16"/>
        <v>-17.52429811282613</v>
      </c>
      <c r="T30" s="60">
        <f t="shared" si="17"/>
        <v>-11.54154862656518</v>
      </c>
      <c r="U30" s="60">
        <f t="shared" si="18"/>
        <v>-17.95413057256755</v>
      </c>
      <c r="V30" s="60">
        <f t="shared" si="19"/>
        <v>-35.595800181087405</v>
      </c>
      <c r="W30" s="60">
        <f t="shared" si="20"/>
        <v>-10.295304642693933</v>
      </c>
      <c r="X30" s="60">
        <f t="shared" si="21"/>
        <v>-8.635612950430795</v>
      </c>
      <c r="Y30" s="60">
        <f t="shared" si="22"/>
        <v>-3.3447248539247405</v>
      </c>
      <c r="Z30" s="60">
        <f t="shared" si="23"/>
        <v>-1.1123547774348153</v>
      </c>
      <c r="AA30" s="60">
        <f t="shared" si="24"/>
        <v>-0.6733401418711347</v>
      </c>
      <c r="AB30" s="60">
        <f t="shared" si="25"/>
        <v>-12394.78907341646</v>
      </c>
    </row>
    <row r="31" spans="1:28" ht="12.75">
      <c r="A31" s="12" t="s">
        <v>81</v>
      </c>
      <c r="B31" s="1">
        <f>'DATOS MENSUALES'!F642</f>
        <v>1.47867715721</v>
      </c>
      <c r="C31" s="1">
        <f>'DATOS MENSUALES'!F643</f>
        <v>0.47164182859200005</v>
      </c>
      <c r="D31" s="1">
        <f>'DATOS MENSUALES'!F644</f>
        <v>0.47398244351999996</v>
      </c>
      <c r="E31" s="1">
        <f>'DATOS MENSUALES'!F645</f>
        <v>4.832437802166</v>
      </c>
      <c r="F31" s="1">
        <f>'DATOS MENSUALES'!F646</f>
        <v>5.064086433504</v>
      </c>
      <c r="G31" s="1">
        <f>'DATOS MENSUALES'!F647</f>
        <v>3.780535731272</v>
      </c>
      <c r="H31" s="1">
        <f>'DATOS MENSUALES'!F648</f>
        <v>2.968187257842</v>
      </c>
      <c r="I31" s="1">
        <f>'DATOS MENSUALES'!F649</f>
        <v>4.140997495998</v>
      </c>
      <c r="J31" s="1">
        <f>'DATOS MENSUALES'!F650</f>
        <v>2.481246971145</v>
      </c>
      <c r="K31" s="1">
        <f>'DATOS MENSUALES'!F651</f>
        <v>1.71802600794</v>
      </c>
      <c r="L31" s="1">
        <f>'DATOS MENSUALES'!F652</f>
        <v>1.121125477264</v>
      </c>
      <c r="M31" s="1">
        <f>'DATOS MENSUALES'!F653</f>
        <v>1.133909904125</v>
      </c>
      <c r="N31" s="1">
        <f t="shared" si="11"/>
        <v>29.664854510578007</v>
      </c>
      <c r="O31" s="10"/>
      <c r="P31" s="60">
        <f t="shared" si="13"/>
        <v>-0.1969298258235862</v>
      </c>
      <c r="Q31" s="60">
        <f t="shared" si="14"/>
        <v>-8.668924714485216</v>
      </c>
      <c r="R31" s="60">
        <f t="shared" si="15"/>
        <v>-14.674048331864338</v>
      </c>
      <c r="S31" s="60">
        <f t="shared" si="16"/>
        <v>7.283432113072154</v>
      </c>
      <c r="T31" s="60">
        <f t="shared" si="17"/>
        <v>16.493576056610028</v>
      </c>
      <c r="U31" s="60">
        <f t="shared" si="18"/>
        <v>0.6740694670654016</v>
      </c>
      <c r="V31" s="60">
        <f t="shared" si="19"/>
        <v>-0.35804385818920065</v>
      </c>
      <c r="W31" s="60">
        <f t="shared" si="20"/>
        <v>1.0343493798290768</v>
      </c>
      <c r="X31" s="60">
        <f t="shared" si="21"/>
        <v>5.721758713411509E-05</v>
      </c>
      <c r="Y31" s="60">
        <f t="shared" si="22"/>
        <v>-0.0015079752547523452</v>
      </c>
      <c r="Z31" s="60">
        <f t="shared" si="23"/>
        <v>-0.004377044210202528</v>
      </c>
      <c r="AA31" s="60">
        <f t="shared" si="24"/>
        <v>1.3426048802654056E-05</v>
      </c>
      <c r="AB31" s="60">
        <f t="shared" si="25"/>
        <v>0.047324976720674115</v>
      </c>
    </row>
    <row r="32" spans="1:28" ht="12.75">
      <c r="A32" s="12" t="s">
        <v>82</v>
      </c>
      <c r="B32" s="1">
        <f>'DATOS MENSUALES'!F654</f>
        <v>2.97955069917</v>
      </c>
      <c r="C32" s="1">
        <f>'DATOS MENSUALES'!F655</f>
        <v>2.013333324978</v>
      </c>
      <c r="D32" s="1">
        <f>'DATOS MENSUALES'!F656</f>
        <v>2.8114299029280003</v>
      </c>
      <c r="E32" s="1">
        <f>'DATOS MENSUALES'!F657</f>
        <v>0.620350658804</v>
      </c>
      <c r="F32" s="1">
        <f>'DATOS MENSUALES'!F658</f>
        <v>0.7503216625300001</v>
      </c>
      <c r="G32" s="1">
        <f>'DATOS MENSUALES'!F659</f>
        <v>0.481982322056</v>
      </c>
      <c r="H32" s="1">
        <f>'DATOS MENSUALES'!F660</f>
        <v>0.40359086685000006</v>
      </c>
      <c r="I32" s="1">
        <f>'DATOS MENSUALES'!F661</f>
        <v>0.441231058548</v>
      </c>
      <c r="J32" s="1">
        <f>'DATOS MENSUALES'!F662</f>
        <v>0.28337403285199997</v>
      </c>
      <c r="K32" s="1">
        <f>'DATOS MENSUALES'!F663</f>
        <v>0.200747561248</v>
      </c>
      <c r="L32" s="1">
        <f>'DATOS MENSUALES'!F664</f>
        <v>0.144010211548</v>
      </c>
      <c r="M32" s="1">
        <f>'DATOS MENSUALES'!F665</f>
        <v>0.13996614304</v>
      </c>
      <c r="N32" s="1">
        <f t="shared" si="11"/>
        <v>11.269888444552</v>
      </c>
      <c r="O32" s="10"/>
      <c r="P32" s="60">
        <f t="shared" si="13"/>
        <v>0.7763488302665378</v>
      </c>
      <c r="Q32" s="60">
        <f t="shared" si="14"/>
        <v>-0.13466407384206924</v>
      </c>
      <c r="R32" s="60">
        <f t="shared" si="15"/>
        <v>-0.0013591452362673967</v>
      </c>
      <c r="S32" s="60">
        <f t="shared" si="16"/>
        <v>-11.754038556948508</v>
      </c>
      <c r="T32" s="60">
        <f t="shared" si="17"/>
        <v>-5.529022128702048</v>
      </c>
      <c r="U32" s="60">
        <f t="shared" si="18"/>
        <v>-14.203280420042516</v>
      </c>
      <c r="V32" s="60">
        <f t="shared" si="19"/>
        <v>-35.11626242283039</v>
      </c>
      <c r="W32" s="60">
        <f t="shared" si="20"/>
        <v>-19.431378523290547</v>
      </c>
      <c r="X32" s="60">
        <f t="shared" si="21"/>
        <v>-10.068447216350641</v>
      </c>
      <c r="Y32" s="60">
        <f t="shared" si="22"/>
        <v>-4.346327544161641</v>
      </c>
      <c r="Z32" s="60">
        <f t="shared" si="23"/>
        <v>-1.484251612176267</v>
      </c>
      <c r="AA32" s="60">
        <f t="shared" si="24"/>
        <v>-0.9131707403458459</v>
      </c>
      <c r="AB32" s="60">
        <f t="shared" si="25"/>
        <v>-5864.382254830861</v>
      </c>
    </row>
    <row r="33" spans="1:28" ht="12.75">
      <c r="A33" s="12" t="s">
        <v>83</v>
      </c>
      <c r="B33" s="1">
        <f>'DATOS MENSUALES'!F666</f>
        <v>0.102368312189</v>
      </c>
      <c r="C33" s="1">
        <f>'DATOS MENSUALES'!F667</f>
        <v>0.524731673952</v>
      </c>
      <c r="D33" s="1">
        <f>'DATOS MENSUALES'!F668</f>
        <v>2.485906825512</v>
      </c>
      <c r="E33" s="1">
        <f>'DATOS MENSUALES'!F669</f>
        <v>0.654596502832</v>
      </c>
      <c r="F33" s="1">
        <f>'DATOS MENSUALES'!F670</f>
        <v>0.389625701402</v>
      </c>
      <c r="G33" s="1">
        <f>'DATOS MENSUALES'!F671</f>
        <v>0.41644667823</v>
      </c>
      <c r="H33" s="1">
        <f>'DATOS MENSUALES'!F672</f>
        <v>0.424282702025</v>
      </c>
      <c r="I33" s="1">
        <f>'DATOS MENSUALES'!F673</f>
        <v>0.36652425088400004</v>
      </c>
      <c r="J33" s="1">
        <f>'DATOS MENSUALES'!F674</f>
        <v>0.242505864925</v>
      </c>
      <c r="K33" s="1">
        <f>'DATOS MENSUALES'!F675</f>
        <v>0.184906951698</v>
      </c>
      <c r="L33" s="1">
        <f>'DATOS MENSUALES'!F676</f>
        <v>0.12390779903999999</v>
      </c>
      <c r="M33" s="1">
        <f>'DATOS MENSUALES'!F677</f>
        <v>0.09923017354</v>
      </c>
      <c r="N33" s="1">
        <f t="shared" si="11"/>
        <v>6.015033436228999</v>
      </c>
      <c r="O33" s="10"/>
      <c r="P33" s="60">
        <f t="shared" si="13"/>
        <v>-7.5077122532395535</v>
      </c>
      <c r="Q33" s="60">
        <f t="shared" si="14"/>
        <v>-8.014031168630755</v>
      </c>
      <c r="R33" s="60">
        <f t="shared" si="15"/>
        <v>-0.08304907778528749</v>
      </c>
      <c r="S33" s="60">
        <f t="shared" si="16"/>
        <v>-11.230884621236791</v>
      </c>
      <c r="T33" s="60">
        <f t="shared" si="17"/>
        <v>-9.649577663598484</v>
      </c>
      <c r="U33" s="60">
        <f t="shared" si="18"/>
        <v>-15.387841579686084</v>
      </c>
      <c r="V33" s="60">
        <f t="shared" si="19"/>
        <v>-34.45478954128003</v>
      </c>
      <c r="W33" s="60">
        <f t="shared" si="20"/>
        <v>-21.096692695966162</v>
      </c>
      <c r="X33" s="60">
        <f t="shared" si="21"/>
        <v>-10.651008642086921</v>
      </c>
      <c r="Y33" s="60">
        <f t="shared" si="22"/>
        <v>-4.474123405348072</v>
      </c>
      <c r="Z33" s="60">
        <f t="shared" si="23"/>
        <v>-1.564113370254482</v>
      </c>
      <c r="AA33" s="60">
        <f t="shared" si="24"/>
        <v>-1.0330953493425663</v>
      </c>
      <c r="AB33" s="60">
        <f t="shared" si="25"/>
        <v>-12629.979738924356</v>
      </c>
    </row>
    <row r="34" spans="1:28" s="24" customFormat="1" ht="12.75">
      <c r="A34" s="21" t="s">
        <v>84</v>
      </c>
      <c r="B34" s="22">
        <f>'DATOS MENSUALES'!F678</f>
        <v>0.078977886918</v>
      </c>
      <c r="C34" s="22">
        <f>'DATOS MENSUALES'!F679</f>
        <v>0.307470347652</v>
      </c>
      <c r="D34" s="22">
        <f>'DATOS MENSUALES'!F680</f>
        <v>0.426292883048</v>
      </c>
      <c r="E34" s="22">
        <f>'DATOS MENSUALES'!F681</f>
        <v>8.073863031866999</v>
      </c>
      <c r="F34" s="22">
        <f>'DATOS MENSUALES'!F682</f>
        <v>4.0253074030519995</v>
      </c>
      <c r="G34" s="22">
        <f>'DATOS MENSUALES'!F683</f>
        <v>3.325565457625</v>
      </c>
      <c r="H34" s="22">
        <f>'DATOS MENSUALES'!F684</f>
        <v>3.1426816572750003</v>
      </c>
      <c r="I34" s="22">
        <f>'DATOS MENSUALES'!F685</f>
        <v>5.423558131692</v>
      </c>
      <c r="J34" s="22">
        <f>'DATOS MENSUALES'!F686</f>
        <v>3.1050117682639997</v>
      </c>
      <c r="K34" s="22">
        <f>'DATOS MENSUALES'!F687</f>
        <v>3.6840595682850004</v>
      </c>
      <c r="L34" s="22">
        <f>'DATOS MENSUALES'!F688</f>
        <v>2.658076780903</v>
      </c>
      <c r="M34" s="22">
        <f>'DATOS MENSUALES'!F689</f>
        <v>1.987694694864</v>
      </c>
      <c r="N34" s="22">
        <f t="shared" si="11"/>
        <v>36.238559611445</v>
      </c>
      <c r="O34" s="23"/>
      <c r="P34" s="60">
        <f t="shared" si="13"/>
        <v>-7.779987794661371</v>
      </c>
      <c r="Q34" s="60">
        <f t="shared" si="14"/>
        <v>-10.917850281613491</v>
      </c>
      <c r="R34" s="60">
        <f t="shared" si="15"/>
        <v>-15.548381244729518</v>
      </c>
      <c r="S34" s="60">
        <f t="shared" si="16"/>
        <v>138.9784673016517</v>
      </c>
      <c r="T34" s="60">
        <f t="shared" si="17"/>
        <v>3.420510552577158</v>
      </c>
      <c r="U34" s="60">
        <f t="shared" si="18"/>
        <v>0.07506160496471379</v>
      </c>
      <c r="V34" s="60">
        <f t="shared" si="19"/>
        <v>-0.15364051377540033</v>
      </c>
      <c r="W34" s="60">
        <f t="shared" si="20"/>
        <v>12.070161858192586</v>
      </c>
      <c r="X34" s="60">
        <f t="shared" si="21"/>
        <v>0.2905104368508605</v>
      </c>
      <c r="Y34" s="60">
        <f t="shared" si="22"/>
        <v>6.345595153216577</v>
      </c>
      <c r="Z34" s="60">
        <f t="shared" si="23"/>
        <v>2.59038942647586</v>
      </c>
      <c r="AA34" s="60">
        <f t="shared" si="24"/>
        <v>0.675801187806333</v>
      </c>
      <c r="AB34" s="60">
        <f t="shared" si="25"/>
        <v>333.5937008492516</v>
      </c>
    </row>
    <row r="35" spans="1:28" s="24" customFormat="1" ht="12.75">
      <c r="A35" s="21" t="s">
        <v>85</v>
      </c>
      <c r="B35" s="22">
        <f>'DATOS MENSUALES'!F690</f>
        <v>1.7256899182649998</v>
      </c>
      <c r="C35" s="22">
        <f>'DATOS MENSUALES'!F691</f>
        <v>7.961081460431999</v>
      </c>
      <c r="D35" s="22">
        <f>'DATOS MENSUALES'!F692</f>
        <v>8.449055793099001</v>
      </c>
      <c r="E35" s="22">
        <f>'DATOS MENSUALES'!F693</f>
        <v>6.787622921252</v>
      </c>
      <c r="F35" s="22">
        <f>'DATOS MENSUALES'!F694</f>
        <v>5.449867217984001</v>
      </c>
      <c r="G35" s="22">
        <f>'DATOS MENSUALES'!F695</f>
        <v>5.072323049143001</v>
      </c>
      <c r="H35" s="22">
        <f>'DATOS MENSUALES'!F696</f>
        <v>7.497098050180001</v>
      </c>
      <c r="I35" s="22">
        <f>'DATOS MENSUALES'!F697</f>
        <v>7.651295705712</v>
      </c>
      <c r="J35" s="22">
        <f>'DATOS MENSUALES'!F698</f>
        <v>5.4094840307</v>
      </c>
      <c r="K35" s="22">
        <f>'DATOS MENSUALES'!F699</f>
        <v>4.127658058867</v>
      </c>
      <c r="L35" s="22">
        <f>'DATOS MENSUALES'!F700</f>
        <v>2.98354027678</v>
      </c>
      <c r="M35" s="22">
        <f>'DATOS MENSUALES'!F701</f>
        <v>3.32067806224</v>
      </c>
      <c r="N35" s="22">
        <f t="shared" si="11"/>
        <v>66.435394544654</v>
      </c>
      <c r="O35" s="23"/>
      <c r="P35" s="60">
        <f t="shared" si="13"/>
        <v>-0.03752233963350448</v>
      </c>
      <c r="Q35" s="60">
        <f t="shared" si="14"/>
        <v>160.5617464073207</v>
      </c>
      <c r="R35" s="60">
        <f t="shared" si="15"/>
        <v>168.82409651679092</v>
      </c>
      <c r="S35" s="60">
        <f t="shared" si="16"/>
        <v>59.027167593112566</v>
      </c>
      <c r="T35" s="60">
        <f t="shared" si="17"/>
        <v>25.186532188624284</v>
      </c>
      <c r="U35" s="60">
        <f t="shared" si="18"/>
        <v>10.198398241301284</v>
      </c>
      <c r="V35" s="60">
        <f t="shared" si="19"/>
        <v>55.69145598638891</v>
      </c>
      <c r="W35" s="60">
        <f t="shared" si="20"/>
        <v>92.44469553341689</v>
      </c>
      <c r="X35" s="60">
        <f t="shared" si="21"/>
        <v>26.112717240765853</v>
      </c>
      <c r="Y35" s="60">
        <f t="shared" si="22"/>
        <v>12.087160478195663</v>
      </c>
      <c r="Z35" s="60">
        <f t="shared" si="23"/>
        <v>4.902915155239453</v>
      </c>
      <c r="AA35" s="60">
        <f t="shared" si="24"/>
        <v>10.80171091450193</v>
      </c>
      <c r="AB35" s="60">
        <f t="shared" si="25"/>
        <v>51198.1047778954</v>
      </c>
    </row>
    <row r="36" spans="1:28" s="24" customFormat="1" ht="12.75">
      <c r="A36" s="21" t="s">
        <v>86</v>
      </c>
      <c r="B36" s="22">
        <f>'DATOS MENSUALES'!F702</f>
        <v>2.21414767477</v>
      </c>
      <c r="C36" s="22">
        <f>'DATOS MENSUALES'!F703</f>
        <v>2.16886924908</v>
      </c>
      <c r="D36" s="22">
        <f>'DATOS MENSUALES'!F704</f>
        <v>1.9140116045639999</v>
      </c>
      <c r="E36" s="22">
        <f>'DATOS MENSUALES'!F705</f>
        <v>2.597490474803</v>
      </c>
      <c r="F36" s="22">
        <f>'DATOS MENSUALES'!F706</f>
        <v>1.942487254176</v>
      </c>
      <c r="G36" s="22">
        <f>'DATOS MENSUALES'!F707</f>
        <v>2.0543005152</v>
      </c>
      <c r="H36" s="22">
        <f>'DATOS MENSUALES'!F708</f>
        <v>3.200218694683</v>
      </c>
      <c r="I36" s="22">
        <f>'DATOS MENSUALES'!F709</f>
        <v>2.688104942296</v>
      </c>
      <c r="J36" s="22">
        <f>'DATOS MENSUALES'!F710</f>
        <v>2.0629223208000003</v>
      </c>
      <c r="K36" s="22">
        <f>'DATOS MENSUALES'!F711</f>
        <v>2.017674231405</v>
      </c>
      <c r="L36" s="22">
        <f>'DATOS MENSUALES'!F712</f>
        <v>1.197101208992</v>
      </c>
      <c r="M36" s="22">
        <f>'DATOS MENSUALES'!F713</f>
        <v>1.5025250683820002</v>
      </c>
      <c r="N36" s="22">
        <f t="shared" si="11"/>
        <v>25.559853239150996</v>
      </c>
      <c r="O36" s="23"/>
      <c r="P36" s="60">
        <f t="shared" si="13"/>
        <v>0.0036291775136218407</v>
      </c>
      <c r="Q36" s="60">
        <f t="shared" si="14"/>
        <v>-0.04551114908099096</v>
      </c>
      <c r="R36" s="60">
        <f t="shared" si="15"/>
        <v>-1.0247664332808541</v>
      </c>
      <c r="S36" s="60">
        <f t="shared" si="16"/>
        <v>-0.0260761608551394</v>
      </c>
      <c r="T36" s="60">
        <f t="shared" si="17"/>
        <v>-0.1912104174542622</v>
      </c>
      <c r="U36" s="60">
        <f t="shared" si="18"/>
        <v>-0.6128972270220685</v>
      </c>
      <c r="V36" s="60">
        <f t="shared" si="19"/>
        <v>-0.10925401881939865</v>
      </c>
      <c r="W36" s="60">
        <f t="shared" si="20"/>
        <v>-0.08609993969056834</v>
      </c>
      <c r="X36" s="60">
        <f t="shared" si="21"/>
        <v>-0.0547813947437173</v>
      </c>
      <c r="Y36" s="60">
        <f t="shared" si="22"/>
        <v>0.006328984814597219</v>
      </c>
      <c r="Z36" s="60">
        <f t="shared" si="23"/>
        <v>-0.0006722916655803666</v>
      </c>
      <c r="AA36" s="60">
        <f t="shared" si="24"/>
        <v>0.060412846157199676</v>
      </c>
      <c r="AB36" s="60">
        <f t="shared" si="25"/>
        <v>-52.45175311646125</v>
      </c>
    </row>
    <row r="37" spans="1:28" s="24" customFormat="1" ht="12.75">
      <c r="A37" s="21" t="s">
        <v>87</v>
      </c>
      <c r="B37" s="22">
        <f>'DATOS MENSUALES'!F714</f>
        <v>4.3778269461059995</v>
      </c>
      <c r="C37" s="22">
        <f>'DATOS MENSUALES'!F715</f>
        <v>2.1348822833449996</v>
      </c>
      <c r="D37" s="22">
        <f>'DATOS MENSUALES'!F716</f>
        <v>3.52329038656</v>
      </c>
      <c r="E37" s="22">
        <f>'DATOS MENSUALES'!F717</f>
        <v>1.379530374292</v>
      </c>
      <c r="F37" s="22">
        <f>'DATOS MENSUALES'!F718</f>
        <v>1.098187305852</v>
      </c>
      <c r="G37" s="22">
        <f>'DATOS MENSUALES'!F719</f>
        <v>1.104360522048</v>
      </c>
      <c r="H37" s="22">
        <f>'DATOS MENSUALES'!F720</f>
        <v>4.294889679375</v>
      </c>
      <c r="I37" s="22">
        <f>'DATOS MENSUALES'!F721</f>
        <v>2.415635852961</v>
      </c>
      <c r="J37" s="22">
        <f>'DATOS MENSUALES'!F722</f>
        <v>1.7146435632500001</v>
      </c>
      <c r="K37" s="22">
        <f>'DATOS MENSUALES'!F723</f>
        <v>1.30402730696</v>
      </c>
      <c r="L37" s="22">
        <f>'DATOS MENSUALES'!F724</f>
        <v>0.866347872201</v>
      </c>
      <c r="M37" s="22">
        <f>'DATOS MENSUALES'!F725</f>
        <v>0.623824329216</v>
      </c>
      <c r="N37" s="22">
        <f t="shared" si="11"/>
        <v>24.837446422166</v>
      </c>
      <c r="O37" s="23"/>
      <c r="P37" s="60">
        <f t="shared" si="13"/>
        <v>12.444492827744591</v>
      </c>
      <c r="Q37" s="60">
        <f t="shared" si="14"/>
        <v>-0.0597847139896205</v>
      </c>
      <c r="R37" s="60">
        <f t="shared" si="15"/>
        <v>0.21717991937665554</v>
      </c>
      <c r="S37" s="60">
        <f t="shared" si="16"/>
        <v>-3.473815157762244</v>
      </c>
      <c r="T37" s="60">
        <f t="shared" si="17"/>
        <v>-2.865756019426379</v>
      </c>
      <c r="U37" s="60">
        <f t="shared" si="18"/>
        <v>-5.825909320888416</v>
      </c>
      <c r="V37" s="60">
        <f t="shared" si="19"/>
        <v>0.2344452131949661</v>
      </c>
      <c r="W37" s="60">
        <f t="shared" si="20"/>
        <v>-0.36405629028596803</v>
      </c>
      <c r="X37" s="60">
        <f t="shared" si="21"/>
        <v>-0.3859388465897779</v>
      </c>
      <c r="Y37" s="60">
        <f t="shared" si="22"/>
        <v>-0.1477612344831932</v>
      </c>
      <c r="Z37" s="60">
        <f t="shared" si="23"/>
        <v>-0.07322160094208904</v>
      </c>
      <c r="AA37" s="60">
        <f t="shared" si="24"/>
        <v>-0.11501681719553919</v>
      </c>
      <c r="AB37" s="60">
        <f t="shared" si="25"/>
        <v>-89.05685570095245</v>
      </c>
    </row>
    <row r="38" spans="1:28" s="24" customFormat="1" ht="12.75">
      <c r="A38" s="21" t="s">
        <v>88</v>
      </c>
      <c r="B38" s="22">
        <f>'DATOS MENSUALES'!F726</f>
        <v>0.8873396123159999</v>
      </c>
      <c r="C38" s="22">
        <f>'DATOS MENSUALES'!F727</f>
        <v>4.732077923616</v>
      </c>
      <c r="D38" s="22">
        <f>'DATOS MENSUALES'!F728</f>
        <v>5.523151749632</v>
      </c>
      <c r="E38" s="22">
        <f>'DATOS MENSUALES'!F729</f>
        <v>10.288591295899</v>
      </c>
      <c r="F38" s="22">
        <f>'DATOS MENSUALES'!F730</f>
        <v>4.295662408106</v>
      </c>
      <c r="G38" s="22">
        <f>'DATOS MENSUALES'!F731</f>
        <v>11.796381119662001</v>
      </c>
      <c r="H38" s="22">
        <f>'DATOS MENSUALES'!F732</f>
        <v>4.333742994735</v>
      </c>
      <c r="I38" s="22">
        <f>'DATOS MENSUALES'!F733</f>
        <v>3.958851125592</v>
      </c>
      <c r="J38" s="22">
        <f>'DATOS MENSUALES'!F734</f>
        <v>2.75030239275</v>
      </c>
      <c r="K38" s="22">
        <f>'DATOS MENSUALES'!F735</f>
        <v>1.9646004800639998</v>
      </c>
      <c r="L38" s="22">
        <f>'DATOS MENSUALES'!F736</f>
        <v>1.209800998205</v>
      </c>
      <c r="M38" s="22">
        <f>'DATOS MENSUALES'!F737</f>
        <v>0.80832402404</v>
      </c>
      <c r="N38" s="22">
        <f t="shared" si="11"/>
        <v>52.548826124616994</v>
      </c>
      <c r="O38" s="23"/>
      <c r="P38" s="60">
        <f t="shared" si="13"/>
        <v>-1.614514740874491</v>
      </c>
      <c r="Q38" s="60">
        <f t="shared" si="14"/>
        <v>10.737951862579552</v>
      </c>
      <c r="R38" s="60">
        <f t="shared" si="15"/>
        <v>17.595311553928305</v>
      </c>
      <c r="S38" s="60">
        <f t="shared" si="16"/>
        <v>404.3313397245105</v>
      </c>
      <c r="T38" s="60">
        <f t="shared" si="17"/>
        <v>5.6119213240761425</v>
      </c>
      <c r="U38" s="60">
        <f t="shared" si="18"/>
        <v>703.2232515547751</v>
      </c>
      <c r="V38" s="60">
        <f t="shared" si="19"/>
        <v>0.28161402256232126</v>
      </c>
      <c r="W38" s="60">
        <f t="shared" si="20"/>
        <v>0.5700831942749491</v>
      </c>
      <c r="X38" s="60">
        <f t="shared" si="21"/>
        <v>0.029101397370197252</v>
      </c>
      <c r="Y38" s="60">
        <f t="shared" si="22"/>
        <v>0.002294772477661677</v>
      </c>
      <c r="Z38" s="60">
        <f t="shared" si="23"/>
        <v>-0.0004202446833391184</v>
      </c>
      <c r="AA38" s="60">
        <f t="shared" si="24"/>
        <v>-0.027493955888655205</v>
      </c>
      <c r="AB38" s="60">
        <f t="shared" si="25"/>
        <v>12561.080341523246</v>
      </c>
    </row>
    <row r="39" spans="1:28" s="24" customFormat="1" ht="12.75">
      <c r="A39" s="21" t="s">
        <v>89</v>
      </c>
      <c r="B39" s="22">
        <f>'DATOS MENSUALES'!F738</f>
        <v>2.032098638178</v>
      </c>
      <c r="C39" s="22">
        <f>'DATOS MENSUALES'!F739</f>
        <v>0.945957107648</v>
      </c>
      <c r="D39" s="22">
        <f>'DATOS MENSUALES'!F740</f>
        <v>0.6464951505450001</v>
      </c>
      <c r="E39" s="22">
        <f>'DATOS MENSUALES'!F741</f>
        <v>0.6588235304</v>
      </c>
      <c r="F39" s="22">
        <f>'DATOS MENSUALES'!F742</f>
        <v>0.584393691111</v>
      </c>
      <c r="G39" s="22">
        <f>'DATOS MENSUALES'!F743</f>
        <v>0.754986546</v>
      </c>
      <c r="H39" s="22">
        <f>'DATOS MENSUALES'!F744</f>
        <v>0.524414231264</v>
      </c>
      <c r="I39" s="22">
        <f>'DATOS MENSUALES'!F745</f>
        <v>0.545816517988</v>
      </c>
      <c r="J39" s="22">
        <f>'DATOS MENSUALES'!F746</f>
        <v>0.38647387759999996</v>
      </c>
      <c r="K39" s="22">
        <f>'DATOS MENSUALES'!F747</f>
        <v>0.295966200374</v>
      </c>
      <c r="L39" s="22">
        <f>'DATOS MENSUALES'!F748</f>
        <v>0.24746802099600002</v>
      </c>
      <c r="M39" s="22">
        <f>'DATOS MENSUALES'!F749</f>
        <v>0.24492861077999997</v>
      </c>
      <c r="N39" s="22">
        <f t="shared" si="11"/>
        <v>7.867822122884001</v>
      </c>
      <c r="O39" s="23"/>
      <c r="P39" s="60">
        <f t="shared" si="13"/>
        <v>-2.2843952508761546E-05</v>
      </c>
      <c r="Q39" s="60">
        <f t="shared" si="14"/>
        <v>-3.943886235073138</v>
      </c>
      <c r="R39" s="60">
        <f t="shared" si="15"/>
        <v>-11.785492074976615</v>
      </c>
      <c r="S39" s="60">
        <f t="shared" si="16"/>
        <v>-11.16740821890117</v>
      </c>
      <c r="T39" s="60">
        <f t="shared" si="17"/>
        <v>-7.236109657046102</v>
      </c>
      <c r="U39" s="60">
        <f t="shared" si="18"/>
        <v>-9.921011151497737</v>
      </c>
      <c r="V39" s="60">
        <f t="shared" si="19"/>
        <v>-31.370944293932986</v>
      </c>
      <c r="W39" s="60">
        <f t="shared" si="20"/>
        <v>-17.250705220593648</v>
      </c>
      <c r="X39" s="60">
        <f t="shared" si="21"/>
        <v>-8.694025039126034</v>
      </c>
      <c r="Y39" s="60">
        <f t="shared" si="22"/>
        <v>-3.62907452776663</v>
      </c>
      <c r="Z39" s="60">
        <f t="shared" si="23"/>
        <v>-1.1159199658117993</v>
      </c>
      <c r="AA39" s="60">
        <f t="shared" si="24"/>
        <v>-0.6476947338616648</v>
      </c>
      <c r="AB39" s="60">
        <f t="shared" si="25"/>
        <v>-9848.949475191172</v>
      </c>
    </row>
    <row r="40" spans="1:28" s="24" customFormat="1" ht="12.75">
      <c r="A40" s="21" t="s">
        <v>90</v>
      </c>
      <c r="B40" s="22">
        <f>'DATOS MENSUALES'!F750</f>
        <v>0.911894849536</v>
      </c>
      <c r="C40" s="22">
        <f>'DATOS MENSUALES'!F751</f>
        <v>2.333974858943</v>
      </c>
      <c r="D40" s="22">
        <f>'DATOS MENSUALES'!F752</f>
        <v>2.760580256232</v>
      </c>
      <c r="E40" s="22">
        <f>'DATOS MENSUALES'!F753</f>
        <v>2.5902639145440003</v>
      </c>
      <c r="F40" s="22">
        <f>'DATOS MENSUALES'!F754</f>
        <v>1.678229964756</v>
      </c>
      <c r="G40" s="22">
        <f>'DATOS MENSUALES'!F755</f>
        <v>1.6624753426260002</v>
      </c>
      <c r="H40" s="22">
        <f>'DATOS MENSUALES'!F756</f>
        <v>1.6219309254349998</v>
      </c>
      <c r="I40" s="22">
        <f>'DATOS MENSUALES'!F757</f>
        <v>1.1368780831860001</v>
      </c>
      <c r="J40" s="22">
        <f>'DATOS MENSUALES'!F758</f>
        <v>0.796469993013</v>
      </c>
      <c r="K40" s="22">
        <f>'DATOS MENSUALES'!F759</f>
        <v>0.5444931400320001</v>
      </c>
      <c r="L40" s="22">
        <f>'DATOS MENSUALES'!F760</f>
        <v>0.42374302868799996</v>
      </c>
      <c r="M40" s="22">
        <f>'DATOS MENSUALES'!F761</f>
        <v>0.6038603895279999</v>
      </c>
      <c r="N40" s="22">
        <f t="shared" si="11"/>
        <v>17.064794746519002</v>
      </c>
      <c r="O40" s="23"/>
      <c r="P40" s="60">
        <f t="shared" si="13"/>
        <v>-1.515240175409722</v>
      </c>
      <c r="Q40" s="60">
        <f t="shared" si="14"/>
        <v>-0.007069640615104219</v>
      </c>
      <c r="R40" s="60">
        <f t="shared" si="15"/>
        <v>-0.004221648281193688</v>
      </c>
      <c r="S40" s="60">
        <f t="shared" si="16"/>
        <v>-0.028029402461478198</v>
      </c>
      <c r="T40" s="60">
        <f t="shared" si="17"/>
        <v>-0.5934774232273626</v>
      </c>
      <c r="U40" s="60">
        <f t="shared" si="18"/>
        <v>-1.912434400423888</v>
      </c>
      <c r="V40" s="60">
        <f t="shared" si="19"/>
        <v>-8.69535694846888</v>
      </c>
      <c r="W40" s="60">
        <f t="shared" si="20"/>
        <v>-7.913890073220267</v>
      </c>
      <c r="X40" s="60">
        <f t="shared" si="21"/>
        <v>-4.461509999909941</v>
      </c>
      <c r="Y40" s="60">
        <f t="shared" si="22"/>
        <v>-2.137749290683827</v>
      </c>
      <c r="Z40" s="60">
        <f t="shared" si="23"/>
        <v>-0.638191169489795</v>
      </c>
      <c r="AA40" s="60">
        <f t="shared" si="24"/>
        <v>-0.12977098649130822</v>
      </c>
      <c r="AB40" s="60">
        <f t="shared" si="25"/>
        <v>-1833.0247153255175</v>
      </c>
    </row>
    <row r="41" spans="1:28" s="24" customFormat="1" ht="12.75">
      <c r="A41" s="21" t="s">
        <v>91</v>
      </c>
      <c r="B41" s="22">
        <f>'DATOS MENSUALES'!F762</f>
        <v>1.772904561264</v>
      </c>
      <c r="C41" s="22">
        <f>'DATOS MENSUALES'!F763</f>
        <v>0.9345331956159999</v>
      </c>
      <c r="D41" s="22">
        <f>'DATOS MENSUALES'!F764</f>
        <v>0.8858340812519999</v>
      </c>
      <c r="E41" s="22">
        <f>'DATOS MENSUALES'!F765</f>
        <v>4.701058416177</v>
      </c>
      <c r="F41" s="22">
        <f>'DATOS MENSUALES'!F766</f>
        <v>4.172803249245</v>
      </c>
      <c r="G41" s="22">
        <f>'DATOS MENSUALES'!F767</f>
        <v>6.268054666679999</v>
      </c>
      <c r="H41" s="22">
        <f>'DATOS MENSUALES'!F768</f>
        <v>5.486836437776</v>
      </c>
      <c r="I41" s="22">
        <f>'DATOS MENSUALES'!F769</f>
        <v>5.292792172098</v>
      </c>
      <c r="J41" s="22">
        <f>'DATOS MENSUALES'!F770</f>
        <v>3.498748737572</v>
      </c>
      <c r="K41" s="22">
        <f>'DATOS MENSUALES'!F771</f>
        <v>2.71977862375</v>
      </c>
      <c r="L41" s="22">
        <f>'DATOS MENSUALES'!F772</f>
        <v>1.975348331652</v>
      </c>
      <c r="M41" s="22">
        <f>'DATOS MENSUALES'!F773</f>
        <v>1.33719937272</v>
      </c>
      <c r="N41" s="22">
        <f t="shared" si="11"/>
        <v>39.045891845802</v>
      </c>
      <c r="O41" s="23"/>
      <c r="P41" s="60">
        <f t="shared" si="13"/>
        <v>-0.023780608445927307</v>
      </c>
      <c r="Q41" s="60">
        <f t="shared" si="14"/>
        <v>-4.030056106074636</v>
      </c>
      <c r="R41" s="60">
        <f t="shared" si="15"/>
        <v>-8.444372156401958</v>
      </c>
      <c r="S41" s="60">
        <f t="shared" si="16"/>
        <v>5.900592473572341</v>
      </c>
      <c r="T41" s="60">
        <f t="shared" si="17"/>
        <v>4.526582136135857</v>
      </c>
      <c r="U41" s="60">
        <f t="shared" si="18"/>
        <v>38.079590553659884</v>
      </c>
      <c r="V41" s="60">
        <f t="shared" si="19"/>
        <v>5.9156126444249715</v>
      </c>
      <c r="W41" s="60">
        <f t="shared" si="20"/>
        <v>10.121370414037461</v>
      </c>
      <c r="X41" s="60">
        <f t="shared" si="21"/>
        <v>1.17770300227164</v>
      </c>
      <c r="Y41" s="60">
        <f t="shared" si="22"/>
        <v>0.6980498160714241</v>
      </c>
      <c r="Z41" s="60">
        <f t="shared" si="23"/>
        <v>0.3294297834552166</v>
      </c>
      <c r="AA41" s="60">
        <f t="shared" si="24"/>
        <v>0.011705885363981866</v>
      </c>
      <c r="AB41" s="60">
        <f t="shared" si="25"/>
        <v>924.7932444786667</v>
      </c>
    </row>
    <row r="42" spans="1:28" s="24" customFormat="1" ht="12.75">
      <c r="A42" s="21" t="s">
        <v>92</v>
      </c>
      <c r="B42" s="22">
        <f>'DATOS MENSUALES'!F774</f>
        <v>4.387313467289999</v>
      </c>
      <c r="C42" s="22">
        <f>'DATOS MENSUALES'!F775</f>
        <v>1.7225228786790001</v>
      </c>
      <c r="D42" s="22">
        <f>'DATOS MENSUALES'!F776</f>
        <v>1.83132681896</v>
      </c>
      <c r="E42" s="22">
        <f>'DATOS MENSUALES'!F777</f>
        <v>1.1737838076120002</v>
      </c>
      <c r="F42" s="22">
        <f>'DATOS MENSUALES'!F778</f>
        <v>0.7760696045059999</v>
      </c>
      <c r="G42" s="22">
        <f>'DATOS MENSUALES'!F779</f>
        <v>1.2064657288199998</v>
      </c>
      <c r="H42" s="22">
        <f>'DATOS MENSUALES'!F780</f>
        <v>1.25707677732</v>
      </c>
      <c r="I42" s="22">
        <f>'DATOS MENSUALES'!F781</f>
        <v>0.809503268119</v>
      </c>
      <c r="J42" s="22">
        <f>'DATOS MENSUALES'!F782</f>
        <v>0.605517554904</v>
      </c>
      <c r="K42" s="22">
        <f>'DATOS MENSUALES'!F783</f>
        <v>0.41537239703600004</v>
      </c>
      <c r="L42" s="22">
        <f>'DATOS MENSUALES'!F784</f>
        <v>0.30217463931200006</v>
      </c>
      <c r="M42" s="22">
        <f>'DATOS MENSUALES'!F785</f>
        <v>0.20509638533</v>
      </c>
      <c r="N42" s="22">
        <f>SUM(B42:M42)</f>
        <v>14.692223327888001</v>
      </c>
      <c r="O42" s="23"/>
      <c r="P42" s="60">
        <f t="shared" si="13"/>
        <v>12.597950882655727</v>
      </c>
      <c r="Q42" s="60">
        <f t="shared" si="14"/>
        <v>-0.5185119772270566</v>
      </c>
      <c r="R42" s="60">
        <f t="shared" si="15"/>
        <v>-1.2981432444274357</v>
      </c>
      <c r="S42" s="60">
        <f t="shared" si="16"/>
        <v>-5.090625010429005</v>
      </c>
      <c r="T42" s="60">
        <f t="shared" si="17"/>
        <v>-5.290996606677858</v>
      </c>
      <c r="U42" s="60">
        <f t="shared" si="18"/>
        <v>-4.88935127574571</v>
      </c>
      <c r="V42" s="60">
        <f t="shared" si="19"/>
        <v>-14.193551975159776</v>
      </c>
      <c r="W42" s="60">
        <f t="shared" si="20"/>
        <v>-12.489963071089466</v>
      </c>
      <c r="X42" s="60">
        <f t="shared" si="21"/>
        <v>-6.201062620649519</v>
      </c>
      <c r="Y42" s="60">
        <f t="shared" si="22"/>
        <v>-2.8471522329881584</v>
      </c>
      <c r="Z42" s="60">
        <f t="shared" si="23"/>
        <v>-0.948499178483782</v>
      </c>
      <c r="AA42" s="60">
        <f t="shared" si="24"/>
        <v>-0.7413308048670715</v>
      </c>
      <c r="AB42" s="60">
        <f t="shared" si="25"/>
        <v>-3119.1235276458315</v>
      </c>
    </row>
    <row r="43" spans="1:28" s="24" customFormat="1" ht="12.75">
      <c r="A43" s="21" t="s">
        <v>93</v>
      </c>
      <c r="B43" s="22">
        <f>'DATOS MENSUALES'!F786</f>
        <v>2.0584572099839997</v>
      </c>
      <c r="C43" s="22">
        <f>'DATOS MENSUALES'!F787</f>
        <v>1.445679856006</v>
      </c>
      <c r="D43" s="22">
        <f>'DATOS MENSUALES'!F788</f>
        <v>1.594332388406</v>
      </c>
      <c r="E43" s="22">
        <f>'DATOS MENSUALES'!F789</f>
        <v>0.8201523239070001</v>
      </c>
      <c r="F43" s="22">
        <f>'DATOS MENSUALES'!F790</f>
        <v>1.209725963775</v>
      </c>
      <c r="G43" s="22">
        <f>'DATOS MENSUALES'!F791</f>
        <v>3.067410328849</v>
      </c>
      <c r="H43" s="22">
        <f>'DATOS MENSUALES'!F792</f>
        <v>1.909764126769</v>
      </c>
      <c r="I43" s="22">
        <f>'DATOS MENSUALES'!F793</f>
        <v>1.564643606836</v>
      </c>
      <c r="J43" s="22">
        <f>'DATOS MENSUALES'!F794</f>
        <v>2.0288656505460003</v>
      </c>
      <c r="K43" s="22">
        <f>'DATOS MENSUALES'!F795</f>
        <v>1.033080761856</v>
      </c>
      <c r="L43" s="22">
        <f>'DATOS MENSUALES'!F796</f>
        <v>0.777267531216</v>
      </c>
      <c r="M43" s="22">
        <f>'DATOS MENSUALES'!F797</f>
        <v>0.548038679384</v>
      </c>
      <c r="N43" s="22">
        <f>SUM(B43:M43)</f>
        <v>18.057418427534</v>
      </c>
      <c r="O43" s="23"/>
      <c r="P43" s="60">
        <f t="shared" si="13"/>
        <v>-8.189106280761404E-09</v>
      </c>
      <c r="Q43" s="60">
        <f t="shared" si="14"/>
        <v>-1.2604833778381688</v>
      </c>
      <c r="R43" s="60">
        <f t="shared" si="15"/>
        <v>-2.3413384043503394</v>
      </c>
      <c r="S43" s="60">
        <f t="shared" si="16"/>
        <v>-8.919670720721411</v>
      </c>
      <c r="T43" s="60">
        <f t="shared" si="17"/>
        <v>-2.2422744082361965</v>
      </c>
      <c r="U43" s="60">
        <f t="shared" si="18"/>
        <v>0.004384903989411978</v>
      </c>
      <c r="V43" s="60">
        <f t="shared" si="19"/>
        <v>-5.531249842090752</v>
      </c>
      <c r="W43" s="60">
        <f t="shared" si="20"/>
        <v>-3.83327775020945</v>
      </c>
      <c r="X43" s="60">
        <f t="shared" si="21"/>
        <v>-0.07087950866300284</v>
      </c>
      <c r="Y43" s="60">
        <f t="shared" si="22"/>
        <v>-0.5112691872754637</v>
      </c>
      <c r="Z43" s="60">
        <f t="shared" si="23"/>
        <v>-0.13066091692321086</v>
      </c>
      <c r="AA43" s="60">
        <f t="shared" si="24"/>
        <v>-0.17760266818468654</v>
      </c>
      <c r="AB43" s="60">
        <f t="shared" si="25"/>
        <v>-1422.2050551203465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80.62282349655501</v>
      </c>
      <c r="Q44" s="61">
        <f aca="true" t="shared" si="26" ref="Q44:AB44">SUM(Q18:Q43)</f>
        <v>254.0941771057437</v>
      </c>
      <c r="R44" s="61">
        <f t="shared" si="26"/>
        <v>399.9522015790545</v>
      </c>
      <c r="S44" s="61">
        <f t="shared" si="26"/>
        <v>898.6564554199055</v>
      </c>
      <c r="T44" s="61">
        <f t="shared" si="26"/>
        <v>81.9341723624265</v>
      </c>
      <c r="U44" s="61">
        <f t="shared" si="26"/>
        <v>682.8321381843022</v>
      </c>
      <c r="V44" s="61">
        <f t="shared" si="26"/>
        <v>1789.9122713442723</v>
      </c>
      <c r="W44" s="61">
        <f t="shared" si="26"/>
        <v>232.2906238394256</v>
      </c>
      <c r="X44" s="61">
        <f t="shared" si="26"/>
        <v>633.9344930136645</v>
      </c>
      <c r="Y44" s="61">
        <f t="shared" si="26"/>
        <v>89.56835922277368</v>
      </c>
      <c r="Z44" s="61">
        <f t="shared" si="26"/>
        <v>45.59077525957904</v>
      </c>
      <c r="AA44" s="61">
        <f t="shared" si="26"/>
        <v>22.46845111030028</v>
      </c>
      <c r="AB44" s="61">
        <f t="shared" si="26"/>
        <v>176678.67996986787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433 - Río Escalote desde Berlanga de Duero hasta confluencia con río Duero.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3.4661787319008335</v>
      </c>
      <c r="C5" s="43">
        <f>'ANUAL (Acum. S.LARGA)'!C6</f>
        <v>5.204289388973015</v>
      </c>
      <c r="D5" s="43">
        <f>'ANUAL (Acum. S.LARGA)'!D6</f>
        <v>4.638375032955228</v>
      </c>
      <c r="E5" s="43">
        <f>'ANUAL (Acum. S.LARGA)'!E6</f>
        <v>4.907551786701395</v>
      </c>
      <c r="F5" s="43">
        <f>'ANUAL (Acum. S.LARGA)'!F6</f>
        <v>5.767007271617663</v>
      </c>
      <c r="G5" s="43">
        <f>'ANUAL (Acum. S.LARGA)'!G6</f>
        <v>7.033301992372515</v>
      </c>
      <c r="H5" s="43">
        <f>'ANUAL (Acum. S.LARGA)'!H6</f>
        <v>7.030359196164678</v>
      </c>
      <c r="I5" s="43">
        <f>'ANUAL (Acum. S.LARGA)'!I6</f>
        <v>6.392478349433666</v>
      </c>
      <c r="J5" s="43">
        <f>'ANUAL (Acum. S.LARGA)'!J6</f>
        <v>4.517383643494665</v>
      </c>
      <c r="K5" s="43">
        <f>'ANUAL (Acum. S.LARGA)'!K6</f>
        <v>3.370492819668304</v>
      </c>
      <c r="L5" s="43">
        <f>'ANUAL (Acum. S.LARGA)'!L6</f>
        <v>2.3787280765867114</v>
      </c>
      <c r="M5" s="43">
        <f>'ANUAL (Acum. S.LARGA)'!M6</f>
        <v>2.2493373548892572</v>
      </c>
      <c r="N5" s="43">
        <f>'ANUAL (Acum. S.LARGA)'!N6</f>
        <v>56.95548364475794</v>
      </c>
    </row>
    <row r="6" spans="1:14" ht="12.75">
      <c r="A6" s="13" t="s">
        <v>111</v>
      </c>
      <c r="B6" s="43">
        <f>'ANUAL (Acum. S.CORTA)'!B6</f>
        <v>2.060472846275345</v>
      </c>
      <c r="C6" s="43">
        <f>'ANUAL (Acum. S.CORTA)'!C6</f>
        <v>2.525900255080653</v>
      </c>
      <c r="D6" s="43">
        <f>'ANUAL (Acum. S.CORTA)'!D6</f>
        <v>2.9221998519291534</v>
      </c>
      <c r="E6" s="43">
        <f>'ANUAL (Acum. S.CORTA)'!E6</f>
        <v>2.894029064061039</v>
      </c>
      <c r="F6" s="43">
        <f>'ANUAL (Acum. S.CORTA)'!F6</f>
        <v>2.518595179729577</v>
      </c>
      <c r="G6" s="43">
        <f>'ANUAL (Acum. S.CORTA)'!G6</f>
        <v>2.9037336907084996</v>
      </c>
      <c r="H6" s="43">
        <f>'ANUAL (Acum. S.CORTA)'!H6</f>
        <v>3.67827509871577</v>
      </c>
      <c r="I6" s="43">
        <f>'ANUAL (Acum. S.CORTA)'!I6</f>
        <v>3.1296763546336925</v>
      </c>
      <c r="J6" s="43">
        <f>'ANUAL (Acum. S.CORTA)'!J6</f>
        <v>2.4427130521676155</v>
      </c>
      <c r="K6" s="43">
        <f>'ANUAL (Acum. S.CORTA)'!K6</f>
        <v>1.8326999489843463</v>
      </c>
      <c r="L6" s="43">
        <f>'ANUAL (Acum. S.CORTA)'!L6</f>
        <v>1.2847042621293845</v>
      </c>
      <c r="M6" s="43">
        <f>'ANUAL (Acum. S.CORTA)'!M6</f>
        <v>1.1101424458315767</v>
      </c>
      <c r="N6" s="43">
        <f>'ANUAL (Acum. S.CORTA)'!N6</f>
        <v>29.30314205024665</v>
      </c>
    </row>
    <row r="7" spans="1:14" ht="12.75">
      <c r="A7" s="13" t="s">
        <v>116</v>
      </c>
      <c r="B7" s="44">
        <f>(B5-B6)/B5*100</f>
        <v>40.55491636043266</v>
      </c>
      <c r="C7" s="44">
        <f aca="true" t="shared" si="0" ref="C7:N7">(C5-C6)/C5*100</f>
        <v>51.46503074113063</v>
      </c>
      <c r="D7" s="44">
        <f t="shared" si="0"/>
        <v>36.99949160714275</v>
      </c>
      <c r="E7" s="44">
        <f t="shared" si="0"/>
        <v>41.02906724482562</v>
      </c>
      <c r="F7" s="44">
        <f t="shared" si="0"/>
        <v>56.32751857059644</v>
      </c>
      <c r="G7" s="44">
        <f t="shared" si="0"/>
        <v>58.71450289128002</v>
      </c>
      <c r="H7" s="44">
        <f t="shared" si="0"/>
        <v>47.68012563678957</v>
      </c>
      <c r="I7" s="44">
        <f t="shared" si="0"/>
        <v>51.041267822033966</v>
      </c>
      <c r="J7" s="44">
        <f t="shared" si="0"/>
        <v>45.92637586392987</v>
      </c>
      <c r="K7" s="44">
        <f t="shared" si="0"/>
        <v>45.62516382501282</v>
      </c>
      <c r="L7" s="44">
        <f t="shared" si="0"/>
        <v>45.99196626237184</v>
      </c>
      <c r="M7" s="44">
        <f t="shared" si="0"/>
        <v>50.64580048792935</v>
      </c>
      <c r="N7" s="44">
        <f t="shared" si="0"/>
        <v>48.55079761412289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3.2582080079867834</v>
      </c>
      <c r="C10" s="43">
        <f aca="true" t="shared" si="1" ref="C10:M10">0.94*C5</f>
        <v>4.8920320256346335</v>
      </c>
      <c r="D10" s="43">
        <f t="shared" si="1"/>
        <v>4.360072530977914</v>
      </c>
      <c r="E10" s="43">
        <f t="shared" si="1"/>
        <v>4.613098679499311</v>
      </c>
      <c r="F10" s="43">
        <f t="shared" si="1"/>
        <v>5.420986835320603</v>
      </c>
      <c r="G10" s="43">
        <f t="shared" si="1"/>
        <v>6.611303872830163</v>
      </c>
      <c r="H10" s="43">
        <f t="shared" si="1"/>
        <v>6.608537644394797</v>
      </c>
      <c r="I10" s="43">
        <f t="shared" si="1"/>
        <v>6.008929648467645</v>
      </c>
      <c r="J10" s="43">
        <f t="shared" si="1"/>
        <v>4.2463406248849855</v>
      </c>
      <c r="K10" s="43">
        <f t="shared" si="1"/>
        <v>3.1682632504882053</v>
      </c>
      <c r="L10" s="43">
        <f t="shared" si="1"/>
        <v>2.2360043919915085</v>
      </c>
      <c r="M10" s="43">
        <f t="shared" si="1"/>
        <v>2.1143771135959017</v>
      </c>
      <c r="N10" s="43">
        <f>SUM(B10:M10)</f>
        <v>53.53815462607244</v>
      </c>
    </row>
    <row r="11" spans="1:14" ht="12.75">
      <c r="A11" s="13" t="s">
        <v>111</v>
      </c>
      <c r="B11" s="43">
        <f>0.94*B6</f>
        <v>1.9368444754988243</v>
      </c>
      <c r="C11" s="43">
        <f aca="true" t="shared" si="2" ref="C11:M11">0.94*C6</f>
        <v>2.374346239775814</v>
      </c>
      <c r="D11" s="43">
        <f t="shared" si="2"/>
        <v>2.746867860813404</v>
      </c>
      <c r="E11" s="43">
        <f t="shared" si="2"/>
        <v>2.7203873202173763</v>
      </c>
      <c r="F11" s="43">
        <f t="shared" si="2"/>
        <v>2.367479468945802</v>
      </c>
      <c r="G11" s="43">
        <f t="shared" si="2"/>
        <v>2.7295096692659895</v>
      </c>
      <c r="H11" s="43">
        <f t="shared" si="2"/>
        <v>3.4575785927928235</v>
      </c>
      <c r="I11" s="43">
        <f t="shared" si="2"/>
        <v>2.9418957733556708</v>
      </c>
      <c r="J11" s="43">
        <f t="shared" si="2"/>
        <v>2.2961502690375584</v>
      </c>
      <c r="K11" s="43">
        <f t="shared" si="2"/>
        <v>1.7227379520452855</v>
      </c>
      <c r="L11" s="43">
        <f t="shared" si="2"/>
        <v>1.2076220064016214</v>
      </c>
      <c r="M11" s="43">
        <f t="shared" si="2"/>
        <v>1.043533899081682</v>
      </c>
      <c r="N11" s="43">
        <f>SUM(B11:M11)</f>
        <v>27.544953527231854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0.078977886918</v>
      </c>
      <c r="C14" s="43">
        <f>'ANUAL (Acum. S.LARGA)'!C4</f>
        <v>0.307470347652</v>
      </c>
      <c r="D14" s="43">
        <f>'ANUAL (Acum. S.LARGA)'!D4</f>
        <v>0.426292883048</v>
      </c>
      <c r="E14" s="43">
        <f>'ANUAL (Acum. S.LARGA)'!E4</f>
        <v>0.29658097066499994</v>
      </c>
      <c r="F14" s="43">
        <f>'ANUAL (Acum. S.LARGA)'!F4</f>
        <v>0.25870139073</v>
      </c>
      <c r="G14" s="43">
        <f>'ANUAL (Acum. S.LARGA)'!G4</f>
        <v>0.28522033657499996</v>
      </c>
      <c r="H14" s="43">
        <f>'ANUAL (Acum. S.LARGA)'!H4</f>
        <v>0.388752153468</v>
      </c>
      <c r="I14" s="43">
        <f>'ANUAL (Acum. S.LARGA)'!I4</f>
        <v>0.36652425088400004</v>
      </c>
      <c r="J14" s="43">
        <f>'ANUAL (Acum. S.LARGA)'!J4</f>
        <v>0.242505864925</v>
      </c>
      <c r="K14" s="43">
        <f>'ANUAL (Acum. S.LARGA)'!K4</f>
        <v>0.184906951698</v>
      </c>
      <c r="L14" s="43">
        <f>'ANUAL (Acum. S.LARGA)'!L4</f>
        <v>0.12390779903999999</v>
      </c>
      <c r="M14" s="43">
        <f>'ANUAL (Acum. S.LARGA)'!M4</f>
        <v>0.09923017354</v>
      </c>
      <c r="N14" s="43">
        <f>'ANUAL (Acum. S.LARGA)'!N4</f>
        <v>6.015033436228999</v>
      </c>
    </row>
    <row r="15" spans="1:14" ht="12.75">
      <c r="A15" s="13" t="s">
        <v>111</v>
      </c>
      <c r="B15" s="43">
        <f>'ANUAL (Acum. S.CORTA)'!B4</f>
        <v>0.078977886918</v>
      </c>
      <c r="C15" s="43">
        <f>'ANUAL (Acum. S.CORTA)'!C4</f>
        <v>0.307470347652</v>
      </c>
      <c r="D15" s="43">
        <f>'ANUAL (Acum. S.CORTA)'!D4</f>
        <v>0.426292883048</v>
      </c>
      <c r="E15" s="43">
        <f>'ANUAL (Acum. S.CORTA)'!E4</f>
        <v>0.29658097066499994</v>
      </c>
      <c r="F15" s="43">
        <f>'ANUAL (Acum. S.CORTA)'!F4</f>
        <v>0.25870139073</v>
      </c>
      <c r="G15" s="43">
        <f>'ANUAL (Acum. S.CORTA)'!G4</f>
        <v>0.28522033657499996</v>
      </c>
      <c r="H15" s="43">
        <f>'ANUAL (Acum. S.CORTA)'!H4</f>
        <v>0.388752153468</v>
      </c>
      <c r="I15" s="43">
        <f>'ANUAL (Acum. S.CORTA)'!I4</f>
        <v>0.36652425088400004</v>
      </c>
      <c r="J15" s="43">
        <f>'ANUAL (Acum. S.CORTA)'!J4</f>
        <v>0.242505864925</v>
      </c>
      <c r="K15" s="43">
        <f>'ANUAL (Acum. S.CORTA)'!K4</f>
        <v>0.184906951698</v>
      </c>
      <c r="L15" s="43">
        <f>'ANUAL (Acum. S.CORTA)'!L4</f>
        <v>0.12390779903999999</v>
      </c>
      <c r="M15" s="43">
        <f>'ANUAL (Acum. S.CORTA)'!M4</f>
        <v>0.09923017354</v>
      </c>
      <c r="N15" s="43">
        <f>'ANUAL (Acum. S.CORTA)'!N4</f>
        <v>6.015033436228999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22.330452348383997</v>
      </c>
      <c r="C18" s="43">
        <f>'ANUAL (Acum. S.LARGA)'!C5</f>
        <v>33.475320757359</v>
      </c>
      <c r="D18" s="43">
        <f>'ANUAL (Acum. S.LARGA)'!D5</f>
        <v>23.954734028823</v>
      </c>
      <c r="E18" s="43">
        <f>'ANUAL (Acum. S.LARGA)'!E5</f>
        <v>30.031236222828</v>
      </c>
      <c r="F18" s="43">
        <f>'ANUAL (Acum. S.LARGA)'!F5</f>
        <v>59.928194074905</v>
      </c>
      <c r="G18" s="43">
        <f>'ANUAL (Acum. S.LARGA)'!G5</f>
        <v>59.80760634326501</v>
      </c>
      <c r="H18" s="43">
        <f>'ANUAL (Acum. S.LARGA)'!H5</f>
        <v>49.881837015942</v>
      </c>
      <c r="I18" s="43">
        <f>'ANUAL (Acum. S.LARGA)'!I5</f>
        <v>60.68594509972</v>
      </c>
      <c r="J18" s="43">
        <f>'ANUAL (Acum. S.LARGA)'!J5</f>
        <v>34.94882386292</v>
      </c>
      <c r="K18" s="43">
        <f>'ANUAL (Acum. S.LARGA)'!K5</f>
        <v>28.878591507192</v>
      </c>
      <c r="L18" s="43">
        <f>'ANUAL (Acum. S.LARGA)'!L5</f>
        <v>20.549723594799996</v>
      </c>
      <c r="M18" s="43">
        <f>'ANUAL (Acum. S.LARGA)'!M5</f>
        <v>17.256170230068</v>
      </c>
      <c r="N18" s="43">
        <f>'ANUAL (Acum. S.LARGA)'!N5</f>
        <v>367.889719999964</v>
      </c>
    </row>
    <row r="19" spans="1:14" ht="12.75">
      <c r="A19" s="13" t="s">
        <v>111</v>
      </c>
      <c r="B19" s="43">
        <f>'ANUAL (Acum. S.CORTA)'!B5</f>
        <v>6.137101035676</v>
      </c>
      <c r="C19" s="43">
        <f>'ANUAL (Acum. S.CORTA)'!C5</f>
        <v>7.961081460431999</v>
      </c>
      <c r="D19" s="43">
        <f>'ANUAL (Acum. S.CORTA)'!D5</f>
        <v>8.449055793099001</v>
      </c>
      <c r="E19" s="43">
        <f>'ANUAL (Acum. S.CORTA)'!E5</f>
        <v>10.288591295899</v>
      </c>
      <c r="F19" s="43">
        <f>'ANUAL (Acum. S.CORTA)'!F5</f>
        <v>6.065029052260001</v>
      </c>
      <c r="G19" s="43">
        <f>'ANUAL (Acum. S.CORTA)'!G5</f>
        <v>11.796381119662001</v>
      </c>
      <c r="H19" s="43">
        <f>'ANUAL (Acum. S.CORTA)'!H5</f>
        <v>15.978166558464002</v>
      </c>
      <c r="I19" s="43">
        <f>'ANUAL (Acum. S.CORTA)'!I5</f>
        <v>9.213337769883001</v>
      </c>
      <c r="J19" s="43">
        <f>'ANUAL (Acum. S.CORTA)'!J5</f>
        <v>11.161288276485001</v>
      </c>
      <c r="K19" s="43">
        <f>'ANUAL (Acum. S.CORTA)'!K5</f>
        <v>6.079615744472001</v>
      </c>
      <c r="L19" s="43">
        <f>'ANUAL (Acum. S.CORTA)'!L5</f>
        <v>4.832714362242</v>
      </c>
      <c r="M19" s="43">
        <f>'ANUAL (Acum. S.CORTA)'!M5</f>
        <v>3.474063010011</v>
      </c>
      <c r="N19" s="43">
        <f>'ANUAL (Acum. S.CORTA)'!N5</f>
        <v>83.71115968443699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2.1958394144195</v>
      </c>
      <c r="C22" s="43">
        <f>'ANUAL (Acum. S.LARGA)'!C9</f>
        <v>3.36741648873</v>
      </c>
      <c r="D22" s="43">
        <f>'ANUAL (Acum. S.LARGA)'!D9</f>
        <v>3.16017929157</v>
      </c>
      <c r="E22" s="43">
        <f>'ANUAL (Acum. S.LARGA)'!E9</f>
        <v>2.893127029584</v>
      </c>
      <c r="F22" s="43">
        <f>'ANUAL (Acum. S.LARGA)'!F9</f>
        <v>3.8150495669035</v>
      </c>
      <c r="G22" s="43">
        <f>'ANUAL (Acum. S.LARGA)'!G9</f>
        <v>4.914362862249</v>
      </c>
      <c r="H22" s="43">
        <f>'ANUAL (Acum. S.LARGA)'!H9</f>
        <v>4.973363803169001</v>
      </c>
      <c r="I22" s="43">
        <f>'ANUAL (Acum. S.LARGA)'!I9</f>
        <v>4.568094256125001</v>
      </c>
      <c r="J22" s="43">
        <f>'ANUAL (Acum. S.LARGA)'!J9</f>
        <v>3.2407130368359995</v>
      </c>
      <c r="K22" s="43">
        <f>'ANUAL (Acum. S.LARGA)'!K9</f>
        <v>2.515669097704</v>
      </c>
      <c r="L22" s="43">
        <f>'ANUAL (Acum. S.LARGA)'!L9</f>
        <v>1.722785650064</v>
      </c>
      <c r="M22" s="43">
        <f>'ANUAL (Acum. S.LARGA)'!M9</f>
        <v>1.647507002341</v>
      </c>
      <c r="N22" s="43">
        <f>'ANUAL (Acum. S.LARGA)'!N9</f>
        <v>39.071844237582496</v>
      </c>
    </row>
    <row r="23" spans="1:14" ht="12.75">
      <c r="A23" s="13" t="s">
        <v>111</v>
      </c>
      <c r="B23" s="43">
        <f>'ANUAL (Acum. S.CORTA)'!B9</f>
        <v>1.811657994505</v>
      </c>
      <c r="C23" s="43">
        <f>'ANUAL (Acum. S.CORTA)'!C9</f>
        <v>2.0741078041614998</v>
      </c>
      <c r="D23" s="43">
        <f>'ANUAL (Acum. S.CORTA)'!D9</f>
        <v>2.1374264633935</v>
      </c>
      <c r="E23" s="43">
        <f>'ANUAL (Acum. S.CORTA)'!E9</f>
        <v>1.5917808702079999</v>
      </c>
      <c r="F23" s="43">
        <f>'ANUAL (Acum. S.CORTA)'!F9</f>
        <v>1.810358609466</v>
      </c>
      <c r="G23" s="43">
        <f>'ANUAL (Acum. S.CORTA)'!G9</f>
        <v>2.060246455795</v>
      </c>
      <c r="H23" s="43">
        <f>'ANUAL (Acum. S.CORTA)'!H9</f>
        <v>3.1714501759790004</v>
      </c>
      <c r="I23" s="43">
        <f>'ANUAL (Acum. S.CORTA)'!I9</f>
        <v>2.6831737589005</v>
      </c>
      <c r="J23" s="43">
        <f>'ANUAL (Acum. S.CORTA)'!J9</f>
        <v>2.206489725815</v>
      </c>
      <c r="K23" s="43">
        <f>'ANUAL (Acum. S.CORTA)'!K9</f>
        <v>1.622148946586</v>
      </c>
      <c r="L23" s="43">
        <f>'ANUAL (Acum. S.CORTA)'!L9</f>
        <v>1.1591133431279999</v>
      </c>
      <c r="M23" s="43">
        <f>'ANUAL (Acum. S.CORTA)'!M9</f>
        <v>0.897503977656</v>
      </c>
      <c r="N23" s="43">
        <f>'ANUAL (Acum. S.CORTA)'!N9</f>
        <v>26.522323714782996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3.798645961618787</v>
      </c>
      <c r="C26" s="43">
        <f>'ANUAL (Acum. S.LARGA)'!C12</f>
        <v>5.883842392160494</v>
      </c>
      <c r="D26" s="43">
        <f>'ANUAL (Acum. S.LARGA)'!D12</f>
        <v>4.578606104685021</v>
      </c>
      <c r="E26" s="43">
        <f>'ANUAL (Acum. S.LARGA)'!E12</f>
        <v>5.668174152778845</v>
      </c>
      <c r="F26" s="43">
        <f>'ANUAL (Acum. S.LARGA)'!F12</f>
        <v>8.271763969735836</v>
      </c>
      <c r="G26" s="43">
        <f>'ANUAL (Acum. S.LARGA)'!G12</f>
        <v>8.913616241978636</v>
      </c>
      <c r="H26" s="43">
        <f>'ANUAL (Acum. S.LARGA)'!H12</f>
        <v>7.961844020392876</v>
      </c>
      <c r="I26" s="43">
        <f>'ANUAL (Acum. S.LARGA)'!I12</f>
        <v>8.345928526843018</v>
      </c>
      <c r="J26" s="43">
        <f>'ANUAL (Acum. S.LARGA)'!J12</f>
        <v>5.057735883047096</v>
      </c>
      <c r="K26" s="43">
        <f>'ANUAL (Acum. S.LARGA)'!K12</f>
        <v>4.008658007753839</v>
      </c>
      <c r="L26" s="43">
        <f>'ANUAL (Acum. S.LARGA)'!L12</f>
        <v>2.8510731628282966</v>
      </c>
      <c r="M26" s="43">
        <f>'ANUAL (Acum. S.LARGA)'!M12</f>
        <v>2.723263629953351</v>
      </c>
      <c r="N26" s="43">
        <f>'ANUAL (Acum. S.LARGA)'!N12</f>
        <v>55.48369124533954</v>
      </c>
    </row>
    <row r="27" spans="1:14" ht="12.75">
      <c r="A27" s="13" t="s">
        <v>111</v>
      </c>
      <c r="B27" s="43">
        <f>'ANUAL (Acum. S.CORTA)'!B12</f>
        <v>1.5340484318325942</v>
      </c>
      <c r="C27" s="43">
        <f>'ANUAL (Acum. S.CORTA)'!C12</f>
        <v>2.044991488685705</v>
      </c>
      <c r="D27" s="43">
        <f>'ANUAL (Acum. S.CORTA)'!D12</f>
        <v>2.279322455069972</v>
      </c>
      <c r="E27" s="43">
        <f>'ANUAL (Acum. S.CORTA)'!E12</f>
        <v>2.9131493927193093</v>
      </c>
      <c r="F27" s="43">
        <f>'ANUAL (Acum. S.CORTA)'!F12</f>
        <v>1.8742238114247078</v>
      </c>
      <c r="G27" s="43">
        <f>'ANUAL (Acum. S.CORTA)'!G12</f>
        <v>2.493018901917713</v>
      </c>
      <c r="H27" s="43">
        <f>'ANUAL (Acum. S.CORTA)'!H12</f>
        <v>3.344360664924744</v>
      </c>
      <c r="I27" s="43">
        <f>'ANUAL (Acum. S.CORTA)'!I12</f>
        <v>2.261402115174221</v>
      </c>
      <c r="J27" s="43">
        <f>'ANUAL (Acum. S.CORTA)'!J12</f>
        <v>2.2114711442738813</v>
      </c>
      <c r="K27" s="43">
        <f>'ANUAL (Acum. S.CORTA)'!K12</f>
        <v>1.4838553229344207</v>
      </c>
      <c r="L27" s="43">
        <f>'ANUAL (Acum. S.CORTA)'!L12</f>
        <v>1.072033163498074</v>
      </c>
      <c r="M27" s="43">
        <f>'ANUAL (Acum. S.CORTA)'!M12</f>
        <v>0.9117746776069352</v>
      </c>
      <c r="N27" s="43">
        <f>'ANUAL (Acum. S.CORTA)'!N12</f>
        <v>18.205533497172173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1.1</v>
      </c>
      <c r="C30" s="43">
        <f>'ANUAL (Acum. S.LARGA)'!C13</f>
        <v>1.13</v>
      </c>
      <c r="D30" s="43">
        <f>'ANUAL (Acum. S.LARGA)'!D13</f>
        <v>0.99</v>
      </c>
      <c r="E30" s="43">
        <f>'ANUAL (Acum. S.LARGA)'!E13</f>
        <v>1.15</v>
      </c>
      <c r="F30" s="43">
        <f>'ANUAL (Acum. S.LARGA)'!F13</f>
        <v>1.43</v>
      </c>
      <c r="G30" s="43">
        <f>'ANUAL (Acum. S.LARGA)'!G13</f>
        <v>1.27</v>
      </c>
      <c r="H30" s="43">
        <f>'ANUAL (Acum. S.LARGA)'!H13</f>
        <v>1.13</v>
      </c>
      <c r="I30" s="43">
        <f>'ANUAL (Acum. S.LARGA)'!I13</f>
        <v>1.31</v>
      </c>
      <c r="J30" s="43">
        <f>'ANUAL (Acum. S.LARGA)'!J13</f>
        <v>1.12</v>
      </c>
      <c r="K30" s="43">
        <f>'ANUAL (Acum. S.LARGA)'!K13</f>
        <v>1.19</v>
      </c>
      <c r="L30" s="43">
        <f>'ANUAL (Acum. S.LARGA)'!L13</f>
        <v>1.2</v>
      </c>
      <c r="M30" s="43">
        <f>'ANUAL (Acum. S.LARGA)'!M13</f>
        <v>1.21</v>
      </c>
      <c r="N30" s="43">
        <f>'ANUAL (Acum. S.LARGA)'!N13</f>
        <v>0.97</v>
      </c>
    </row>
    <row r="31" spans="1:14" ht="12.75">
      <c r="A31" s="13" t="s">
        <v>111</v>
      </c>
      <c r="B31" s="43">
        <f>'ANUAL (Acum. S.CORTA)'!B13</f>
        <v>0.74</v>
      </c>
      <c r="C31" s="43">
        <f>'ANUAL (Acum. S.CORTA)'!C13</f>
        <v>0.81</v>
      </c>
      <c r="D31" s="43">
        <f>'ANUAL (Acum. S.CORTA)'!D13</f>
        <v>0.78</v>
      </c>
      <c r="E31" s="43">
        <f>'ANUAL (Acum. S.CORTA)'!E13</f>
        <v>1.01</v>
      </c>
      <c r="F31" s="43">
        <f>'ANUAL (Acum. S.CORTA)'!F13</f>
        <v>0.74</v>
      </c>
      <c r="G31" s="43">
        <f>'ANUAL (Acum. S.CORTA)'!G13</f>
        <v>0.86</v>
      </c>
      <c r="H31" s="43">
        <f>'ANUAL (Acum. S.CORTA)'!H13</f>
        <v>0.91</v>
      </c>
      <c r="I31" s="43">
        <f>'ANUAL (Acum. S.CORTA)'!I13</f>
        <v>0.72</v>
      </c>
      <c r="J31" s="43">
        <f>'ANUAL (Acum. S.CORTA)'!J13</f>
        <v>0.91</v>
      </c>
      <c r="K31" s="43">
        <f>'ANUAL (Acum. S.CORTA)'!K13</f>
        <v>0.81</v>
      </c>
      <c r="L31" s="43">
        <f>'ANUAL (Acum. S.CORTA)'!L13</f>
        <v>0.83</v>
      </c>
      <c r="M31" s="43">
        <f>'ANUAL (Acum. S.CORTA)'!M13</f>
        <v>0.82</v>
      </c>
      <c r="N31" s="43">
        <f>'ANUAL (Acum. S.CORTA)'!N13</f>
        <v>0.62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2.7583067598233058</v>
      </c>
      <c r="C34" s="43">
        <f>'ANUAL (Acum. S.LARGA)'!C14</f>
        <v>2.6812096919225996</v>
      </c>
      <c r="D34" s="43">
        <f>'ANUAL (Acum. S.LARGA)'!D14</f>
        <v>2.2438003498417984</v>
      </c>
      <c r="E34" s="43">
        <f>'ANUAL (Acum. S.LARGA)'!E14</f>
        <v>2.427306721908023</v>
      </c>
      <c r="F34" s="43">
        <f>'ANUAL (Acum. S.LARGA)'!F14</f>
        <v>4.718419538569354</v>
      </c>
      <c r="G34" s="43">
        <f>'ANUAL (Acum. S.LARGA)'!G14</f>
        <v>3.857152529940038</v>
      </c>
      <c r="H34" s="43">
        <f>'ANUAL (Acum. S.LARGA)'!H14</f>
        <v>3.080682845338923</v>
      </c>
      <c r="I34" s="43">
        <f>'ANUAL (Acum. S.LARGA)'!I14</f>
        <v>4.730706189547034</v>
      </c>
      <c r="J34" s="43">
        <f>'ANUAL (Acum. S.LARGA)'!J14</f>
        <v>3.8777086238011247</v>
      </c>
      <c r="K34" s="43">
        <f>'ANUAL (Acum. S.LARGA)'!K14</f>
        <v>4.351733021239669</v>
      </c>
      <c r="L34" s="43">
        <f>'ANUAL (Acum. S.LARGA)'!L14</f>
        <v>4.386143057207863</v>
      </c>
      <c r="M34" s="43">
        <f>'ANUAL (Acum. S.LARGA)'!M14</f>
        <v>3.4967440850596376</v>
      </c>
      <c r="N34" s="43">
        <f>'ANUAL (Acum. S.LARGA)'!N14</f>
        <v>3.2221396711516603</v>
      </c>
    </row>
    <row r="35" spans="1:14" ht="12.75">
      <c r="A35" s="13" t="s">
        <v>111</v>
      </c>
      <c r="B35" s="43">
        <f>'ANUAL (Acum. S.CORTA)'!B14</f>
        <v>0.9677493492827477</v>
      </c>
      <c r="C35" s="43">
        <f>'ANUAL (Acum. S.CORTA)'!C14</f>
        <v>1.2874853497906404</v>
      </c>
      <c r="D35" s="43">
        <f>'ANUAL (Acum. S.CORTA)'!D14</f>
        <v>1.463567922097386</v>
      </c>
      <c r="E35" s="43">
        <f>'ANUAL (Acum. S.CORTA)'!E14</f>
        <v>1.5751703402274966</v>
      </c>
      <c r="F35" s="43">
        <f>'ANUAL (Acum. S.CORTA)'!F14</f>
        <v>0.5392905563038161</v>
      </c>
      <c r="G35" s="43">
        <f>'ANUAL (Acum. S.CORTA)'!G14</f>
        <v>1.9096744477281151</v>
      </c>
      <c r="H35" s="43">
        <f>'ANUAL (Acum. S.CORTA)'!H14</f>
        <v>2.0735500508761184</v>
      </c>
      <c r="I35" s="43">
        <f>'ANUAL (Acum. S.CORTA)'!I14</f>
        <v>0.8704030331613671</v>
      </c>
      <c r="J35" s="43">
        <f>'ANUAL (Acum. S.CORTA)'!J14</f>
        <v>2.5399352738238403</v>
      </c>
      <c r="K35" s="43">
        <f>'ANUAL (Acum. S.CORTA)'!K14</f>
        <v>1.1879606061923138</v>
      </c>
      <c r="L35" s="43">
        <f>'ANUAL (Acum. S.CORTA)'!L14</f>
        <v>1.6035201191823747</v>
      </c>
      <c r="M35" s="43">
        <f>'ANUAL (Acum. S.CORTA)'!M14</f>
        <v>1.284495694350347</v>
      </c>
      <c r="N35" s="43">
        <f>'ANUAL (Acum. S.CORTA)'!N14</f>
        <v>1.2688083065419928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0.7354168389601689</v>
      </c>
      <c r="C38" s="52">
        <f>'ANUAL (Acum. S.LARGA)'!N15</f>
        <v>0.6860854573236917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0.6261571209664808</v>
      </c>
      <c r="C39" s="52">
        <f>'ANUAL (Acum. S.CORTA)'!N15</f>
        <v>0.14199323816615622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433 - Río Escalote desde Berlanga de Duero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0.00041277649</v>
      </c>
      <c r="C4" s="1">
        <f t="shared" si="0"/>
        <v>0.003426721272</v>
      </c>
      <c r="D4" s="1">
        <f t="shared" si="0"/>
        <v>0.00683089254</v>
      </c>
      <c r="E4" s="1">
        <f t="shared" si="0"/>
        <v>0.004755003736</v>
      </c>
      <c r="F4" s="1">
        <f>MIN(F18:F83)</f>
        <v>0.00407614844</v>
      </c>
      <c r="G4" s="1">
        <f t="shared" si="0"/>
        <v>0.00497959812</v>
      </c>
      <c r="H4" s="1">
        <f t="shared" si="0"/>
        <v>0.007600237677</v>
      </c>
      <c r="I4" s="1">
        <f t="shared" si="0"/>
        <v>0.007348630168</v>
      </c>
      <c r="J4" s="1">
        <f t="shared" si="0"/>
        <v>0.00428360123</v>
      </c>
      <c r="K4" s="1">
        <f t="shared" si="0"/>
        <v>0.00180626901</v>
      </c>
      <c r="L4" s="1">
        <f t="shared" si="0"/>
        <v>0.00084682753</v>
      </c>
      <c r="M4" s="1">
        <f t="shared" si="0"/>
        <v>0.00058290013</v>
      </c>
      <c r="N4" s="1">
        <f t="shared" si="0"/>
        <v>0.115926495215</v>
      </c>
    </row>
    <row r="5" spans="1:14" ht="12.75">
      <c r="A5" s="13" t="s">
        <v>94</v>
      </c>
      <c r="B5" s="1">
        <f aca="true" t="shared" si="1" ref="B5:N5">MAX(B18:B83)</f>
        <v>0.659239507353</v>
      </c>
      <c r="C5" s="1">
        <f t="shared" si="1"/>
        <v>0.5412771365</v>
      </c>
      <c r="D5" s="1">
        <f t="shared" si="1"/>
        <v>0.849353520483</v>
      </c>
      <c r="E5" s="1">
        <f t="shared" si="1"/>
        <v>0.785414261244</v>
      </c>
      <c r="F5" s="1">
        <f>MAX(F18:F83)</f>
        <v>2.460122410005</v>
      </c>
      <c r="G5" s="1">
        <f t="shared" si="1"/>
        <v>2.26249012459</v>
      </c>
      <c r="H5" s="1">
        <f t="shared" si="1"/>
        <v>1.687592356968</v>
      </c>
      <c r="I5" s="1">
        <f t="shared" si="1"/>
        <v>2.20932389219</v>
      </c>
      <c r="J5" s="1">
        <f t="shared" si="1"/>
        <v>0.822705241664</v>
      </c>
      <c r="K5" s="1">
        <f t="shared" si="1"/>
        <v>0.372738846396</v>
      </c>
      <c r="L5" s="1">
        <f t="shared" si="1"/>
        <v>0.13356171636</v>
      </c>
      <c r="M5" s="1">
        <f t="shared" si="1"/>
        <v>0.129736229808</v>
      </c>
      <c r="N5" s="1">
        <f t="shared" si="1"/>
        <v>10.710476913366</v>
      </c>
    </row>
    <row r="6" spans="1:14" ht="12.75">
      <c r="A6" s="13" t="s">
        <v>16</v>
      </c>
      <c r="B6" s="1">
        <f aca="true" t="shared" si="2" ref="B6:M6">AVERAGE(B18:B83)</f>
        <v>0.0535606433923788</v>
      </c>
      <c r="C6" s="1">
        <f t="shared" si="2"/>
        <v>0.08060986789543938</v>
      </c>
      <c r="D6" s="1">
        <f t="shared" si="2"/>
        <v>0.1239952841932576</v>
      </c>
      <c r="E6" s="1">
        <f t="shared" si="2"/>
        <v>0.1466221218371817</v>
      </c>
      <c r="F6" s="1">
        <f>AVERAGE(F18:F83)</f>
        <v>0.21399629949165158</v>
      </c>
      <c r="G6" s="1">
        <f t="shared" si="2"/>
        <v>0.23106908467695447</v>
      </c>
      <c r="H6" s="1">
        <f t="shared" si="2"/>
        <v>0.2273449101340758</v>
      </c>
      <c r="I6" s="1">
        <f t="shared" si="2"/>
        <v>0.1907501556890151</v>
      </c>
      <c r="J6" s="1">
        <f t="shared" si="2"/>
        <v>0.10443127250362123</v>
      </c>
      <c r="K6" s="1">
        <f t="shared" si="2"/>
        <v>0.05478608578442424</v>
      </c>
      <c r="L6" s="1">
        <f t="shared" si="2"/>
        <v>0.027780495643878786</v>
      </c>
      <c r="M6" s="1">
        <f t="shared" si="2"/>
        <v>0.024681105860090917</v>
      </c>
      <c r="N6" s="1">
        <f>SUM(B6:M6)</f>
        <v>1.4796273271019695</v>
      </c>
    </row>
    <row r="7" spans="1:14" ht="12.75">
      <c r="A7" s="13" t="s">
        <v>17</v>
      </c>
      <c r="B7" s="1">
        <f aca="true" t="shared" si="3" ref="B7:M7">PERCENTILE(B18:B83,0.1)</f>
        <v>0.009250305314</v>
      </c>
      <c r="C7" s="1">
        <f t="shared" si="3"/>
        <v>0.012834376411</v>
      </c>
      <c r="D7" s="1">
        <f t="shared" si="3"/>
        <v>0.013834363411</v>
      </c>
      <c r="E7" s="1">
        <f t="shared" si="3"/>
        <v>0.0117471320265</v>
      </c>
      <c r="F7" s="1">
        <f>PERCENTILE(F18:F83,0.1)</f>
        <v>0.0159273784115</v>
      </c>
      <c r="G7" s="1">
        <f t="shared" si="3"/>
        <v>0.018809986740500002</v>
      </c>
      <c r="H7" s="1">
        <f t="shared" si="3"/>
        <v>0.0172506993975</v>
      </c>
      <c r="I7" s="1">
        <f t="shared" si="3"/>
        <v>0.019326053901</v>
      </c>
      <c r="J7" s="1">
        <f t="shared" si="3"/>
        <v>0.015194339975999999</v>
      </c>
      <c r="K7" s="1">
        <f t="shared" si="3"/>
        <v>0.008320387798</v>
      </c>
      <c r="L7" s="1">
        <f t="shared" si="3"/>
        <v>0.0059410424515</v>
      </c>
      <c r="M7" s="1">
        <f t="shared" si="3"/>
        <v>0.005806022017</v>
      </c>
      <c r="N7" s="1">
        <f>PERCENTILE(N18:N83,0.1)</f>
        <v>0.3624787085765</v>
      </c>
    </row>
    <row r="8" spans="1:14" ht="12.75">
      <c r="A8" s="13" t="s">
        <v>18</v>
      </c>
      <c r="B8" s="1">
        <f aca="true" t="shared" si="4" ref="B8:M8">PERCENTILE(B18:B83,0.25)</f>
        <v>0.01523955223825</v>
      </c>
      <c r="C8" s="1">
        <f t="shared" si="4"/>
        <v>0.018720062039249998</v>
      </c>
      <c r="D8" s="1">
        <f t="shared" si="4"/>
        <v>0.02810884586025</v>
      </c>
      <c r="E8" s="1">
        <f t="shared" si="4"/>
        <v>0.0252643890515</v>
      </c>
      <c r="F8" s="1">
        <f>PERCENTILE(F18:F83,0.25)</f>
        <v>0.033655034477250004</v>
      </c>
      <c r="G8" s="1">
        <f t="shared" si="4"/>
        <v>0.044235251353499996</v>
      </c>
      <c r="H8" s="1">
        <f t="shared" si="4"/>
        <v>0.047394343551</v>
      </c>
      <c r="I8" s="1">
        <f t="shared" si="4"/>
        <v>0.048131912691</v>
      </c>
      <c r="J8" s="1">
        <f t="shared" si="4"/>
        <v>0.040467107944</v>
      </c>
      <c r="K8" s="1">
        <f t="shared" si="4"/>
        <v>0.0224276816735</v>
      </c>
      <c r="L8" s="1">
        <f t="shared" si="4"/>
        <v>0.0128315850845</v>
      </c>
      <c r="M8" s="1">
        <f t="shared" si="4"/>
        <v>0.0103583561625</v>
      </c>
      <c r="N8" s="1">
        <f>PERCENTILE(N18:N83,0.25)</f>
        <v>0.5786490152017499</v>
      </c>
    </row>
    <row r="9" spans="1:14" ht="12.75">
      <c r="A9" s="13" t="s">
        <v>19</v>
      </c>
      <c r="B9" s="1">
        <f aca="true" t="shared" si="5" ref="B9:M9">PERCENTILE(B18:B83,0.5)</f>
        <v>0.031652828005</v>
      </c>
      <c r="C9" s="1">
        <f t="shared" si="5"/>
        <v>0.054595289911500006</v>
      </c>
      <c r="D9" s="1">
        <f t="shared" si="5"/>
        <v>0.06674457924</v>
      </c>
      <c r="E9" s="1">
        <f t="shared" si="5"/>
        <v>0.062380651913000004</v>
      </c>
      <c r="F9" s="1">
        <f>PERCENTILE(F18:F83,0.5)</f>
        <v>0.0887783606815</v>
      </c>
      <c r="G9" s="1">
        <f t="shared" si="5"/>
        <v>0.12173864965049999</v>
      </c>
      <c r="H9" s="1">
        <f t="shared" si="5"/>
        <v>0.1403111284065</v>
      </c>
      <c r="I9" s="1">
        <f t="shared" si="5"/>
        <v>0.1198201938215</v>
      </c>
      <c r="J9" s="1">
        <f t="shared" si="5"/>
        <v>0.06957115690400001</v>
      </c>
      <c r="K9" s="1">
        <f t="shared" si="5"/>
        <v>0.038496189515</v>
      </c>
      <c r="L9" s="1">
        <f t="shared" si="5"/>
        <v>0.020541466257</v>
      </c>
      <c r="M9" s="1">
        <f t="shared" si="5"/>
        <v>0.0174039889</v>
      </c>
      <c r="N9" s="1">
        <f>PERCENTILE(N18:N83,0.5)</f>
        <v>1.0533631140845001</v>
      </c>
    </row>
    <row r="10" spans="1:14" ht="12.75">
      <c r="A10" s="13" t="s">
        <v>20</v>
      </c>
      <c r="B10" s="1">
        <f aca="true" t="shared" si="6" ref="B10:M10">PERCENTILE(B18:B83,0.75)</f>
        <v>0.04894171103625</v>
      </c>
      <c r="C10" s="1">
        <f t="shared" si="6"/>
        <v>0.09374772933375</v>
      </c>
      <c r="D10" s="1">
        <f t="shared" si="6"/>
        <v>0.17626780563425</v>
      </c>
      <c r="E10" s="1">
        <f t="shared" si="6"/>
        <v>0.18768851667775</v>
      </c>
      <c r="F10" s="1">
        <f>PERCENTILE(F18:F83,0.75)</f>
        <v>0.25944955575675</v>
      </c>
      <c r="G10" s="1">
        <f t="shared" si="6"/>
        <v>0.26525726341825</v>
      </c>
      <c r="H10" s="1">
        <f t="shared" si="6"/>
        <v>0.243787407657</v>
      </c>
      <c r="I10" s="1">
        <f t="shared" si="6"/>
        <v>0.2150065007865</v>
      </c>
      <c r="J10" s="1">
        <f t="shared" si="6"/>
        <v>0.127682663822</v>
      </c>
      <c r="K10" s="1">
        <f t="shared" si="6"/>
        <v>0.07107746088775001</v>
      </c>
      <c r="L10" s="1">
        <f t="shared" si="6"/>
        <v>0.036108751224</v>
      </c>
      <c r="M10" s="1">
        <f t="shared" si="6"/>
        <v>0.02988025247025</v>
      </c>
      <c r="N10" s="1">
        <f>PERCENTILE(N18:N83,0.75)</f>
        <v>1.98675766033675</v>
      </c>
    </row>
    <row r="11" spans="1:14" ht="12.75">
      <c r="A11" s="13" t="s">
        <v>21</v>
      </c>
      <c r="B11" s="1">
        <f aca="true" t="shared" si="7" ref="B11:M11">PERCENTILE(B18:B83,0.9)</f>
        <v>0.1093554012555</v>
      </c>
      <c r="C11" s="1">
        <f t="shared" si="7"/>
        <v>0.17715511021500002</v>
      </c>
      <c r="D11" s="1">
        <f t="shared" si="7"/>
        <v>0.3121397047385</v>
      </c>
      <c r="E11" s="1">
        <f t="shared" si="7"/>
        <v>0.447731414403</v>
      </c>
      <c r="F11" s="1">
        <f>PERCENTILE(F18:F83,0.9)</f>
        <v>0.527817872838</v>
      </c>
      <c r="G11" s="1">
        <f t="shared" si="7"/>
        <v>0.430782369684</v>
      </c>
      <c r="H11" s="1">
        <f t="shared" si="7"/>
        <v>0.5239834594835</v>
      </c>
      <c r="I11" s="1">
        <f t="shared" si="7"/>
        <v>0.366490096994</v>
      </c>
      <c r="J11" s="1">
        <f t="shared" si="7"/>
        <v>0.1988911783095</v>
      </c>
      <c r="K11" s="1">
        <f t="shared" si="7"/>
        <v>0.10422363530449999</v>
      </c>
      <c r="L11" s="1">
        <f t="shared" si="7"/>
        <v>0.05991966236600001</v>
      </c>
      <c r="M11" s="1">
        <f t="shared" si="7"/>
        <v>0.049381090204</v>
      </c>
      <c r="N11" s="1">
        <f>PERCENTILE(N18:N83,0.9)</f>
        <v>3.1457593095805</v>
      </c>
    </row>
    <row r="12" spans="1:14" ht="12.75">
      <c r="A12" s="13" t="s">
        <v>25</v>
      </c>
      <c r="B12" s="1">
        <f aca="true" t="shared" si="8" ref="B12:M12">STDEV(B18:B83)</f>
        <v>0.08897633169172599</v>
      </c>
      <c r="C12" s="1">
        <f t="shared" si="8"/>
        <v>0.09672165829100819</v>
      </c>
      <c r="D12" s="1">
        <f t="shared" si="8"/>
        <v>0.15266508934310793</v>
      </c>
      <c r="E12" s="1">
        <f t="shared" si="8"/>
        <v>0.18613530663198696</v>
      </c>
      <c r="F12" s="1">
        <f>STDEV(F18:F83)</f>
        <v>0.3651773278630759</v>
      </c>
      <c r="G12" s="1">
        <f t="shared" si="8"/>
        <v>0.36280297115541144</v>
      </c>
      <c r="H12" s="1">
        <f t="shared" si="8"/>
        <v>0.2957799811596641</v>
      </c>
      <c r="I12" s="1">
        <f t="shared" si="8"/>
        <v>0.3041980765451256</v>
      </c>
      <c r="J12" s="1">
        <f t="shared" si="8"/>
        <v>0.1274120720325492</v>
      </c>
      <c r="K12" s="1">
        <f t="shared" si="8"/>
        <v>0.05738754182571556</v>
      </c>
      <c r="L12" s="1">
        <f t="shared" si="8"/>
        <v>0.023051148732547086</v>
      </c>
      <c r="M12" s="1">
        <f t="shared" si="8"/>
        <v>0.024431127231194373</v>
      </c>
      <c r="N12" s="1">
        <f>STDEV(N18:N83)</f>
        <v>1.5574580392329052</v>
      </c>
    </row>
    <row r="13" spans="1:14" ht="12.75">
      <c r="A13" s="13" t="s">
        <v>127</v>
      </c>
      <c r="B13" s="1">
        <f>ROUND(B12/B6,2)</f>
        <v>1.66</v>
      </c>
      <c r="C13" s="1">
        <f aca="true" t="shared" si="9" ref="C13:N13">ROUND(C12/C6,2)</f>
        <v>1.2</v>
      </c>
      <c r="D13" s="1">
        <f t="shared" si="9"/>
        <v>1.23</v>
      </c>
      <c r="E13" s="1">
        <f t="shared" si="9"/>
        <v>1.27</v>
      </c>
      <c r="F13" s="1">
        <f t="shared" si="9"/>
        <v>1.71</v>
      </c>
      <c r="G13" s="1">
        <f t="shared" si="9"/>
        <v>1.57</v>
      </c>
      <c r="H13" s="1">
        <f t="shared" si="9"/>
        <v>1.3</v>
      </c>
      <c r="I13" s="1">
        <f t="shared" si="9"/>
        <v>1.59</v>
      </c>
      <c r="J13" s="1">
        <f t="shared" si="9"/>
        <v>1.22</v>
      </c>
      <c r="K13" s="1">
        <f t="shared" si="9"/>
        <v>1.05</v>
      </c>
      <c r="L13" s="1">
        <f t="shared" si="9"/>
        <v>0.83</v>
      </c>
      <c r="M13" s="1">
        <f t="shared" si="9"/>
        <v>0.99</v>
      </c>
      <c r="N13" s="1">
        <f t="shared" si="9"/>
        <v>1.05</v>
      </c>
    </row>
    <row r="14" spans="1:14" ht="12.75">
      <c r="A14" s="13" t="s">
        <v>126</v>
      </c>
      <c r="B14" s="53">
        <f aca="true" t="shared" si="10" ref="B14:N14">66*P84/(65*64*B12^3)</f>
        <v>5.3323805299748726</v>
      </c>
      <c r="C14" s="53">
        <f t="shared" si="10"/>
        <v>2.6076935543239155</v>
      </c>
      <c r="D14" s="53">
        <f t="shared" si="10"/>
        <v>2.373571001645894</v>
      </c>
      <c r="E14" s="53">
        <f t="shared" si="10"/>
        <v>1.8273712460321796</v>
      </c>
      <c r="F14" s="53">
        <f t="shared" si="10"/>
        <v>4.257398886926477</v>
      </c>
      <c r="G14" s="53">
        <f t="shared" si="10"/>
        <v>3.9189441163423044</v>
      </c>
      <c r="H14" s="53">
        <f t="shared" si="10"/>
        <v>2.9224021814501695</v>
      </c>
      <c r="I14" s="53">
        <f t="shared" si="10"/>
        <v>5.034245382891969</v>
      </c>
      <c r="J14" s="53">
        <f t="shared" si="10"/>
        <v>3.596241536878563</v>
      </c>
      <c r="K14" s="53">
        <f t="shared" si="10"/>
        <v>3.1497416974538655</v>
      </c>
      <c r="L14" s="53">
        <f t="shared" si="10"/>
        <v>1.9911640608415309</v>
      </c>
      <c r="M14" s="53">
        <f t="shared" si="10"/>
        <v>2.4208250634772623</v>
      </c>
      <c r="N14" s="53">
        <f t="shared" si="10"/>
        <v>3.5559187098845775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0.22530444167483796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0.10668016663</v>
      </c>
      <c r="C18" s="1">
        <f>'DATOS MENSUALES'!E7</f>
        <v>0.104851069035</v>
      </c>
      <c r="D18" s="1">
        <f>'DATOS MENSUALES'!E8</f>
        <v>0.054524195704</v>
      </c>
      <c r="E18" s="1">
        <f>'DATOS MENSUALES'!E9</f>
        <v>0.42242705456</v>
      </c>
      <c r="F18" s="1">
        <f>'DATOS MENSUALES'!E10</f>
        <v>2.460122410005</v>
      </c>
      <c r="G18" s="1">
        <f>'DATOS MENSUALES'!E11</f>
        <v>2.26249012459</v>
      </c>
      <c r="H18" s="1">
        <f>'DATOS MENSUALES'!E12</f>
        <v>1.687592356968</v>
      </c>
      <c r="I18" s="1">
        <f>'DATOS MENSUALES'!E13</f>
        <v>2.20932389219</v>
      </c>
      <c r="J18" s="1">
        <f>'DATOS MENSUALES'!E14</f>
        <v>0.822705241664</v>
      </c>
      <c r="K18" s="1">
        <f>'DATOS MENSUALES'!E15</f>
        <v>0.372738846396</v>
      </c>
      <c r="L18" s="1">
        <f>'DATOS MENSUALES'!E16</f>
        <v>0.13356171636</v>
      </c>
      <c r="M18" s="1">
        <f>'DATOS MENSUALES'!E17</f>
        <v>0.073459839264</v>
      </c>
      <c r="N18" s="1">
        <f aca="true" t="shared" si="11" ref="N18:N49">SUM(B18:M18)</f>
        <v>10.710476913366</v>
      </c>
      <c r="O18" s="1"/>
      <c r="P18" s="60">
        <f aca="true" t="shared" si="12" ref="P18:P49">(B18-B$6)^3</f>
        <v>0.00014988649547380815</v>
      </c>
      <c r="Q18" s="60">
        <f aca="true" t="shared" si="13" ref="Q18:Q49">(C18-C$6)^3</f>
        <v>1.4244998417018389E-05</v>
      </c>
      <c r="R18" s="60">
        <f aca="true" t="shared" si="14" ref="R18:AB33">(D18-D$6)^3</f>
        <v>-0.0003352835997815751</v>
      </c>
      <c r="S18" s="60">
        <f t="shared" si="14"/>
        <v>0.020980029164286568</v>
      </c>
      <c r="T18" s="60">
        <f t="shared" si="14"/>
        <v>11.331891542669283</v>
      </c>
      <c r="U18" s="60">
        <f t="shared" si="14"/>
        <v>8.3830071908711</v>
      </c>
      <c r="V18" s="60">
        <f t="shared" si="14"/>
        <v>3.113718641215847</v>
      </c>
      <c r="W18" s="60">
        <f t="shared" si="14"/>
        <v>8.224961147773579</v>
      </c>
      <c r="X18" s="60">
        <f t="shared" si="14"/>
        <v>0.37057010673017243</v>
      </c>
      <c r="Y18" s="60">
        <f t="shared" si="14"/>
        <v>0.03214310302105762</v>
      </c>
      <c r="Z18" s="60">
        <f t="shared" si="14"/>
        <v>0.0011836565982985476</v>
      </c>
      <c r="AA18" s="60">
        <f t="shared" si="14"/>
        <v>0.00011606240283464875</v>
      </c>
      <c r="AB18" s="60">
        <f t="shared" si="14"/>
        <v>786.5476231400659</v>
      </c>
    </row>
    <row r="19" spans="1:28" ht="12.75">
      <c r="A19" s="12" t="s">
        <v>29</v>
      </c>
      <c r="B19" s="1">
        <f>'DATOS MENSUALES'!E18</f>
        <v>0.038018962929</v>
      </c>
      <c r="C19" s="1">
        <f>'DATOS MENSUALES'!E19</f>
        <v>0.088945205712</v>
      </c>
      <c r="D19" s="1">
        <f>'DATOS MENSUALES'!E20</f>
        <v>0.0469617616</v>
      </c>
      <c r="E19" s="1">
        <f>'DATOS MENSUALES'!E21</f>
        <v>0.06269416272</v>
      </c>
      <c r="F19" s="1">
        <f>'DATOS MENSUALES'!E22</f>
        <v>0.074201203845</v>
      </c>
      <c r="G19" s="1">
        <f>'DATOS MENSUALES'!E23</f>
        <v>0.216009735588</v>
      </c>
      <c r="H19" s="1">
        <f>'DATOS MENSUALES'!E24</f>
        <v>0.55744556923</v>
      </c>
      <c r="I19" s="1">
        <f>'DATOS MENSUALES'!E25</f>
        <v>0.301977300388</v>
      </c>
      <c r="J19" s="1">
        <f>'DATOS MENSUALES'!E26</f>
        <v>0.2066887776</v>
      </c>
      <c r="K19" s="1">
        <f>'DATOS MENSUALES'!E27</f>
        <v>0.104258168896</v>
      </c>
      <c r="L19" s="1">
        <f>'DATOS MENSUALES'!E28</f>
        <v>0.084590188029</v>
      </c>
      <c r="M19" s="1">
        <f>'DATOS MENSUALES'!E29</f>
        <v>0.129736229808</v>
      </c>
      <c r="N19" s="1">
        <f t="shared" si="11"/>
        <v>1.911527266345</v>
      </c>
      <c r="O19" s="10"/>
      <c r="P19" s="60">
        <f t="shared" si="12"/>
        <v>-3.7539970490278942E-06</v>
      </c>
      <c r="Q19" s="60">
        <f t="shared" si="13"/>
        <v>5.791214048329348E-07</v>
      </c>
      <c r="R19" s="60">
        <f t="shared" si="14"/>
        <v>-0.00045712952599348826</v>
      </c>
      <c r="S19" s="60">
        <f t="shared" si="14"/>
        <v>-0.0005911803460705951</v>
      </c>
      <c r="T19" s="60">
        <f t="shared" si="14"/>
        <v>-0.002731969249453531</v>
      </c>
      <c r="U19" s="60">
        <f t="shared" si="14"/>
        <v>-3.4152193482366117E-06</v>
      </c>
      <c r="V19" s="60">
        <f t="shared" si="14"/>
        <v>0.0359698953585894</v>
      </c>
      <c r="W19" s="60">
        <f t="shared" si="14"/>
        <v>0.0013760441422679</v>
      </c>
      <c r="X19" s="60">
        <f t="shared" si="14"/>
        <v>0.001069265556658694</v>
      </c>
      <c r="Y19" s="60">
        <f t="shared" si="14"/>
        <v>0.0001210822806445283</v>
      </c>
      <c r="Z19" s="60">
        <f t="shared" si="14"/>
        <v>0.00018334425789040377</v>
      </c>
      <c r="AA19" s="60">
        <f t="shared" si="14"/>
        <v>0.0011594491819192298</v>
      </c>
      <c r="AB19" s="60">
        <f t="shared" si="14"/>
        <v>0.08056555975862514</v>
      </c>
    </row>
    <row r="20" spans="1:28" ht="12.75">
      <c r="A20" s="12" t="s">
        <v>30</v>
      </c>
      <c r="B20" s="1">
        <f>'DATOS MENSUALES'!E30</f>
        <v>0.297100438176</v>
      </c>
      <c r="C20" s="1">
        <f>'DATOS MENSUALES'!E31</f>
        <v>0.17173865592</v>
      </c>
      <c r="D20" s="1">
        <f>'DATOS MENSUALES'!E32</f>
        <v>0.284803597512</v>
      </c>
      <c r="E20" s="1">
        <f>'DATOS MENSUALES'!E33</f>
        <v>0.693759563376</v>
      </c>
      <c r="F20" s="1">
        <f>'DATOS MENSUALES'!E34</f>
        <v>0.261168375006</v>
      </c>
      <c r="G20" s="1">
        <f>'DATOS MENSUALES'!E35</f>
        <v>0.180201333702</v>
      </c>
      <c r="H20" s="1">
        <f>'DATOS MENSUALES'!E36</f>
        <v>1.074212530806</v>
      </c>
      <c r="I20" s="1">
        <f>'DATOS MENSUALES'!E37</f>
        <v>0.268252316564</v>
      </c>
      <c r="J20" s="1">
        <f>'DATOS MENSUALES'!E38</f>
        <v>0.104052592986</v>
      </c>
      <c r="K20" s="1">
        <f>'DATOS MENSUALES'!E39</f>
        <v>0.085326392256</v>
      </c>
      <c r="L20" s="1">
        <f>'DATOS MENSUALES'!E40</f>
        <v>0.05389014144</v>
      </c>
      <c r="M20" s="1">
        <f>'DATOS MENSUALES'!E41</f>
        <v>0.050038936766</v>
      </c>
      <c r="N20" s="1">
        <f t="shared" si="11"/>
        <v>3.5245448745100005</v>
      </c>
      <c r="O20" s="10"/>
      <c r="P20" s="60">
        <f t="shared" si="12"/>
        <v>0.014444742598678431</v>
      </c>
      <c r="Q20" s="60">
        <f t="shared" si="13"/>
        <v>0.0007567750111052725</v>
      </c>
      <c r="R20" s="60">
        <f t="shared" si="14"/>
        <v>0.004158392608809633</v>
      </c>
      <c r="S20" s="60">
        <f t="shared" si="14"/>
        <v>0.1637907252375409</v>
      </c>
      <c r="T20" s="60">
        <f t="shared" si="14"/>
        <v>0.00010496752453629187</v>
      </c>
      <c r="U20" s="60">
        <f t="shared" si="14"/>
        <v>-0.0001316217344846678</v>
      </c>
      <c r="V20" s="60">
        <f t="shared" si="14"/>
        <v>0.6073605571627656</v>
      </c>
      <c r="W20" s="60">
        <f t="shared" si="14"/>
        <v>0.0004655233123517754</v>
      </c>
      <c r="X20" s="60">
        <f t="shared" si="14"/>
        <v>-5.430195251905902E-11</v>
      </c>
      <c r="Y20" s="60">
        <f t="shared" si="14"/>
        <v>2.8485259002998474E-05</v>
      </c>
      <c r="Z20" s="60">
        <f t="shared" si="14"/>
        <v>1.7799300724364922E-05</v>
      </c>
      <c r="AA20" s="60">
        <f t="shared" si="14"/>
        <v>1.6305581988098685E-05</v>
      </c>
      <c r="AB20" s="60">
        <f t="shared" si="14"/>
        <v>8.551206710305015</v>
      </c>
    </row>
    <row r="21" spans="1:28" ht="12.75">
      <c r="A21" s="12" t="s">
        <v>31</v>
      </c>
      <c r="B21" s="1">
        <f>'DATOS MENSUALES'!E42</f>
        <v>0.0879533235</v>
      </c>
      <c r="C21" s="1">
        <f>'DATOS MENSUALES'!E43</f>
        <v>0.117235908279</v>
      </c>
      <c r="D21" s="1">
        <f>'DATOS MENSUALES'!E44</f>
        <v>0.099584673125</v>
      </c>
      <c r="E21" s="1">
        <f>'DATOS MENSUALES'!E45</f>
        <v>0.095298568288</v>
      </c>
      <c r="F21" s="1">
        <f>'DATOS MENSUALES'!E46</f>
        <v>0.048125944185</v>
      </c>
      <c r="G21" s="1">
        <f>'DATOS MENSUALES'!E47</f>
        <v>0.10415891019</v>
      </c>
      <c r="H21" s="1">
        <f>'DATOS MENSUALES'!E48</f>
        <v>0.258600493155</v>
      </c>
      <c r="I21" s="1">
        <f>'DATOS MENSUALES'!E49</f>
        <v>0.183378004872</v>
      </c>
      <c r="J21" s="1">
        <f>'DATOS MENSUALES'!E50</f>
        <v>0.14836833946</v>
      </c>
      <c r="K21" s="1">
        <f>'DATOS MENSUALES'!E51</f>
        <v>0.086982366624</v>
      </c>
      <c r="L21" s="1">
        <f>'DATOS MENSUALES'!E52</f>
        <v>0.059957235772</v>
      </c>
      <c r="M21" s="1">
        <f>'DATOS MENSUALES'!E53</f>
        <v>0.109152814292</v>
      </c>
      <c r="N21" s="1">
        <f t="shared" si="11"/>
        <v>1.3987965817419998</v>
      </c>
      <c r="O21" s="10"/>
      <c r="P21" s="60">
        <f t="shared" si="12"/>
        <v>4.0681603325612735E-05</v>
      </c>
      <c r="Q21" s="60">
        <f t="shared" si="13"/>
        <v>4.9132618441818484E-05</v>
      </c>
      <c r="R21" s="60">
        <f t="shared" si="14"/>
        <v>-1.454574445992543E-05</v>
      </c>
      <c r="S21" s="60">
        <f t="shared" si="14"/>
        <v>-0.00013519173931165844</v>
      </c>
      <c r="T21" s="60">
        <f t="shared" si="14"/>
        <v>-0.004563586900569003</v>
      </c>
      <c r="U21" s="60">
        <f t="shared" si="14"/>
        <v>-0.002044039686320782</v>
      </c>
      <c r="V21" s="60">
        <f t="shared" si="14"/>
        <v>3.053393755398692E-05</v>
      </c>
      <c r="W21" s="60">
        <f t="shared" si="14"/>
        <v>-4.006661324292961E-07</v>
      </c>
      <c r="X21" s="60">
        <f t="shared" si="14"/>
        <v>8.481900742837056E-05</v>
      </c>
      <c r="Y21" s="60">
        <f t="shared" si="14"/>
        <v>3.337468081325184E-05</v>
      </c>
      <c r="Z21" s="60">
        <f t="shared" si="14"/>
        <v>3.331394995342992E-05</v>
      </c>
      <c r="AA21" s="60">
        <f t="shared" si="14"/>
        <v>0.0006027453012748225</v>
      </c>
      <c r="AB21" s="60">
        <f t="shared" si="14"/>
        <v>-0.0005281165173249842</v>
      </c>
    </row>
    <row r="22" spans="1:28" ht="12.75">
      <c r="A22" s="12" t="s">
        <v>32</v>
      </c>
      <c r="B22" s="1">
        <f>'DATOS MENSUALES'!E54</f>
        <v>0.120794745206</v>
      </c>
      <c r="C22" s="1">
        <f>'DATOS MENSUALES'!E55</f>
        <v>0.108309566504</v>
      </c>
      <c r="D22" s="1">
        <f>'DATOS MENSUALES'!E56</f>
        <v>0.207832838598</v>
      </c>
      <c r="E22" s="1">
        <f>'DATOS MENSUALES'!E57</f>
        <v>0.045009330288</v>
      </c>
      <c r="F22" s="1">
        <f>'DATOS MENSUALES'!E58</f>
        <v>0.158119533522</v>
      </c>
      <c r="G22" s="1">
        <f>'DATOS MENSUALES'!E59</f>
        <v>0.132741772119</v>
      </c>
      <c r="H22" s="1">
        <f>'DATOS MENSUALES'!E60</f>
        <v>0.110878881239</v>
      </c>
      <c r="I22" s="1">
        <f>'DATOS MENSUALES'!E61</f>
        <v>0.07579448232</v>
      </c>
      <c r="J22" s="1">
        <f>'DATOS MENSUALES'!E62</f>
        <v>0.068238537192</v>
      </c>
      <c r="K22" s="1">
        <f>'DATOS MENSUALES'!E63</f>
        <v>0.047963587969</v>
      </c>
      <c r="L22" s="1">
        <f>'DATOS MENSUALES'!E64</f>
        <v>0.045180108096</v>
      </c>
      <c r="M22" s="1">
        <f>'DATOS MENSUALES'!E65</f>
        <v>0.030836638784</v>
      </c>
      <c r="N22" s="1">
        <f t="shared" si="11"/>
        <v>1.1517000218369997</v>
      </c>
      <c r="O22" s="10"/>
      <c r="P22" s="60">
        <f t="shared" si="12"/>
        <v>0.00030392667748916003</v>
      </c>
      <c r="Q22" s="60">
        <f t="shared" si="13"/>
        <v>2.125323924363596E-05</v>
      </c>
      <c r="R22" s="60">
        <f t="shared" si="14"/>
        <v>0.0005892719972728774</v>
      </c>
      <c r="S22" s="60">
        <f t="shared" si="14"/>
        <v>-0.0010491682704763694</v>
      </c>
      <c r="T22" s="60">
        <f t="shared" si="14"/>
        <v>-0.0001744591637241805</v>
      </c>
      <c r="U22" s="60">
        <f t="shared" si="14"/>
        <v>-0.0009506540617380422</v>
      </c>
      <c r="V22" s="60">
        <f t="shared" si="14"/>
        <v>-0.0015797843353099448</v>
      </c>
      <c r="W22" s="60">
        <f t="shared" si="14"/>
        <v>-0.001519117018701903</v>
      </c>
      <c r="X22" s="60">
        <f t="shared" si="14"/>
        <v>-4.740937391634011E-05</v>
      </c>
      <c r="Y22" s="60">
        <f t="shared" si="14"/>
        <v>-3.175632338376147E-07</v>
      </c>
      <c r="Z22" s="60">
        <f t="shared" si="14"/>
        <v>5.267672005852694E-06</v>
      </c>
      <c r="AA22" s="60">
        <f t="shared" si="14"/>
        <v>2.3323674702744148E-07</v>
      </c>
      <c r="AB22" s="60">
        <f t="shared" si="14"/>
        <v>-0.03526409482846749</v>
      </c>
    </row>
    <row r="23" spans="1:28" ht="12.75">
      <c r="A23" s="12" t="s">
        <v>34</v>
      </c>
      <c r="B23" s="11">
        <f>'DATOS MENSUALES'!E66</f>
        <v>0.03809445762</v>
      </c>
      <c r="C23" s="1">
        <f>'DATOS MENSUALES'!E67</f>
        <v>0.06345981281</v>
      </c>
      <c r="D23" s="1">
        <f>'DATOS MENSUALES'!E68</f>
        <v>0.849353520483</v>
      </c>
      <c r="E23" s="1">
        <f>'DATOS MENSUALES'!E69</f>
        <v>0.21913357144</v>
      </c>
      <c r="F23" s="1">
        <f>'DATOS MENSUALES'!E70</f>
        <v>0.138446589425</v>
      </c>
      <c r="G23" s="1">
        <f>'DATOS MENSUALES'!E71</f>
        <v>0.15519931992</v>
      </c>
      <c r="H23" s="1">
        <f>'DATOS MENSUALES'!E72</f>
        <v>0.523215461085</v>
      </c>
      <c r="I23" s="1">
        <f>'DATOS MENSUALES'!E73</f>
        <v>1.057410478406</v>
      </c>
      <c r="J23" s="1">
        <f>'DATOS MENSUALES'!E74</f>
        <v>0.391688366499</v>
      </c>
      <c r="K23" s="1">
        <f>'DATOS MENSUALES'!E75</f>
        <v>0.1544733291</v>
      </c>
      <c r="L23" s="1">
        <f>'DATOS MENSUALES'!E76</f>
        <v>0.067514827094</v>
      </c>
      <c r="M23" s="1">
        <f>'DATOS MENSUALES'!E77</f>
        <v>0.033543220634</v>
      </c>
      <c r="N23" s="1">
        <f t="shared" si="11"/>
        <v>3.6915329545159996</v>
      </c>
      <c r="O23" s="10"/>
      <c r="P23" s="60">
        <f t="shared" si="12"/>
        <v>-3.699556524971282E-06</v>
      </c>
      <c r="Q23" s="60">
        <f t="shared" si="13"/>
        <v>-5.044249480757548E-06</v>
      </c>
      <c r="R23" s="60">
        <f t="shared" si="14"/>
        <v>0.3816432980201566</v>
      </c>
      <c r="S23" s="60">
        <f t="shared" si="14"/>
        <v>0.0003812586994387576</v>
      </c>
      <c r="T23" s="60">
        <f t="shared" si="14"/>
        <v>-0.0004312195142471799</v>
      </c>
      <c r="U23" s="60">
        <f t="shared" si="14"/>
        <v>-0.00043672314865738385</v>
      </c>
      <c r="V23" s="60">
        <f t="shared" si="14"/>
        <v>0.025900325454445365</v>
      </c>
      <c r="W23" s="60">
        <f t="shared" si="14"/>
        <v>0.650948668034319</v>
      </c>
      <c r="X23" s="60">
        <f t="shared" si="14"/>
        <v>0.02370348965270393</v>
      </c>
      <c r="Y23" s="60">
        <f t="shared" si="14"/>
        <v>0.0009906466138975283</v>
      </c>
      <c r="Z23" s="60">
        <f t="shared" si="14"/>
        <v>6.273324178316182E-05</v>
      </c>
      <c r="AA23" s="60">
        <f t="shared" si="14"/>
        <v>6.960046016002191E-07</v>
      </c>
      <c r="AB23" s="60">
        <f t="shared" si="14"/>
        <v>10.821806907765742</v>
      </c>
    </row>
    <row r="24" spans="1:28" ht="12.75">
      <c r="A24" s="12" t="s">
        <v>33</v>
      </c>
      <c r="B24" s="1">
        <f>'DATOS MENSUALES'!E78</f>
        <v>0.027176177816</v>
      </c>
      <c r="C24" s="1">
        <f>'DATOS MENSUALES'!E79</f>
        <v>0.047655125565</v>
      </c>
      <c r="D24" s="1">
        <f>'DATOS MENSUALES'!E80</f>
        <v>0.05286630322</v>
      </c>
      <c r="E24" s="1">
        <f>'DATOS MENSUALES'!E81</f>
        <v>0.062067141106</v>
      </c>
      <c r="F24" s="1">
        <f>'DATOS MENSUALES'!E82</f>
        <v>1.314136189939</v>
      </c>
      <c r="G24" s="1">
        <f>'DATOS MENSUALES'!E83</f>
        <v>1.69388174043</v>
      </c>
      <c r="H24" s="1">
        <f>'DATOS MENSUALES'!E84</f>
        <v>0.661314075565</v>
      </c>
      <c r="I24" s="1">
        <f>'DATOS MENSUALES'!E85</f>
        <v>0.529992123717</v>
      </c>
      <c r="J24" s="1">
        <f>'DATOS MENSUALES'!E86</f>
        <v>0.2351881788</v>
      </c>
      <c r="K24" s="1">
        <f>'DATOS MENSUALES'!E87</f>
        <v>0.09520187646</v>
      </c>
      <c r="L24" s="1">
        <f>'DATOS MENSUALES'!E88</f>
        <v>0.060428484963</v>
      </c>
      <c r="M24" s="1">
        <f>'DATOS MENSUALES'!E89</f>
        <v>0.075619557789</v>
      </c>
      <c r="N24" s="1">
        <f t="shared" si="11"/>
        <v>4.85552697537</v>
      </c>
      <c r="O24" s="10"/>
      <c r="P24" s="60">
        <f t="shared" si="12"/>
        <v>-1.8367282493000894E-05</v>
      </c>
      <c r="Q24" s="60">
        <f t="shared" si="13"/>
        <v>-3.578934587825488E-05</v>
      </c>
      <c r="R24" s="60">
        <f t="shared" si="14"/>
        <v>-0.0003598651248917954</v>
      </c>
      <c r="S24" s="60">
        <f t="shared" si="14"/>
        <v>-0.0006045296199639437</v>
      </c>
      <c r="T24" s="60">
        <f t="shared" si="14"/>
        <v>1.3315078669054254</v>
      </c>
      <c r="U24" s="60">
        <f t="shared" si="14"/>
        <v>3.1301570435824324</v>
      </c>
      <c r="V24" s="60">
        <f t="shared" si="14"/>
        <v>0.08172908160959556</v>
      </c>
      <c r="W24" s="60">
        <f t="shared" si="14"/>
        <v>0.03904170018125055</v>
      </c>
      <c r="X24" s="60">
        <f t="shared" si="14"/>
        <v>0.00223559901664861</v>
      </c>
      <c r="Y24" s="60">
        <f t="shared" si="14"/>
        <v>6.601661295174727E-05</v>
      </c>
      <c r="Z24" s="60">
        <f t="shared" si="14"/>
        <v>3.479920472781649E-05</v>
      </c>
      <c r="AA24" s="60">
        <f t="shared" si="14"/>
        <v>0.00013217131975737668</v>
      </c>
      <c r="AB24" s="60">
        <f t="shared" si="14"/>
        <v>38.474110238728194</v>
      </c>
    </row>
    <row r="25" spans="1:28" ht="12.75">
      <c r="A25" s="12" t="s">
        <v>35</v>
      </c>
      <c r="B25" s="1">
        <f>'DATOS MENSUALES'!E90</f>
        <v>0.038539562464</v>
      </c>
      <c r="C25" s="1">
        <f>'DATOS MENSUALES'!E91</f>
        <v>0.0426087025</v>
      </c>
      <c r="D25" s="1">
        <f>'DATOS MENSUALES'!E92</f>
        <v>0.112578814198</v>
      </c>
      <c r="E25" s="1">
        <f>'DATOS MENSUALES'!E93</f>
        <v>0.785414261244</v>
      </c>
      <c r="F25" s="1">
        <f>'DATOS MENSUALES'!E94</f>
        <v>0.311216684121</v>
      </c>
      <c r="G25" s="1">
        <f>'DATOS MENSUALES'!E95</f>
        <v>0.204459714564</v>
      </c>
      <c r="H25" s="1">
        <f>'DATOS MENSUALES'!E96</f>
        <v>0.164861828325</v>
      </c>
      <c r="I25" s="1">
        <f>'DATOS MENSUALES'!E97</f>
        <v>0.224724684044</v>
      </c>
      <c r="J25" s="1">
        <f>'DATOS MENSUALES'!E98</f>
        <v>0.09568511933</v>
      </c>
      <c r="K25" s="1">
        <f>'DATOS MENSUALES'!E99</f>
        <v>0.046849598692</v>
      </c>
      <c r="L25" s="1">
        <f>'DATOS MENSUALES'!E100</f>
        <v>0.024079655109</v>
      </c>
      <c r="M25" s="1">
        <f>'DATOS MENSUALES'!E101</f>
        <v>0.014109380262</v>
      </c>
      <c r="N25" s="1">
        <f t="shared" si="11"/>
        <v>2.065128004853</v>
      </c>
      <c r="O25" s="10"/>
      <c r="P25" s="60">
        <f t="shared" si="12"/>
        <v>-3.389249634273533E-06</v>
      </c>
      <c r="Q25" s="60">
        <f t="shared" si="13"/>
        <v>-5.4877048647873676E-05</v>
      </c>
      <c r="R25" s="60">
        <f t="shared" si="14"/>
        <v>-1.4879746033361324E-06</v>
      </c>
      <c r="S25" s="60">
        <f t="shared" si="14"/>
        <v>0.2606625802811658</v>
      </c>
      <c r="T25" s="60">
        <f t="shared" si="14"/>
        <v>0.0009189079413275561</v>
      </c>
      <c r="U25" s="60">
        <f t="shared" si="14"/>
        <v>-1.8840992758550425E-05</v>
      </c>
      <c r="V25" s="60">
        <f t="shared" si="14"/>
        <v>-0.00024394241861248666</v>
      </c>
      <c r="W25" s="60">
        <f t="shared" si="14"/>
        <v>3.921573049664091E-05</v>
      </c>
      <c r="X25" s="60">
        <f t="shared" si="14"/>
        <v>-6.690386954586231E-07</v>
      </c>
      <c r="Y25" s="60">
        <f t="shared" si="14"/>
        <v>-4.999020788876972E-07</v>
      </c>
      <c r="Z25" s="60">
        <f t="shared" si="14"/>
        <v>-5.068752861020323E-08</v>
      </c>
      <c r="AA25" s="60">
        <f t="shared" si="14"/>
        <v>-1.181510664250093E-06</v>
      </c>
      <c r="AB25" s="60">
        <f t="shared" si="14"/>
        <v>0.20071609839580726</v>
      </c>
    </row>
    <row r="26" spans="1:28" ht="12.75">
      <c r="A26" s="12" t="s">
        <v>36</v>
      </c>
      <c r="B26" s="1">
        <f>'DATOS MENSUALES'!E102</f>
        <v>0.022915432975</v>
      </c>
      <c r="C26" s="1">
        <f>'DATOS MENSUALES'!E103</f>
        <v>0.013547047656</v>
      </c>
      <c r="D26" s="1">
        <f>'DATOS MENSUALES'!E104</f>
        <v>0.059412229272</v>
      </c>
      <c r="E26" s="1">
        <f>'DATOS MENSUALES'!E105</f>
        <v>0.021433912129</v>
      </c>
      <c r="F26" s="1">
        <f>'DATOS MENSUALES'!E106</f>
        <v>0.018141868866</v>
      </c>
      <c r="G26" s="1">
        <f>'DATOS MENSUALES'!E107</f>
        <v>0.02837124752</v>
      </c>
      <c r="H26" s="1">
        <f>'DATOS MENSUALES'!E108</f>
        <v>0.02700408035</v>
      </c>
      <c r="I26" s="1">
        <f>'DATOS MENSUALES'!E109</f>
        <v>0.039698461651</v>
      </c>
      <c r="J26" s="1">
        <f>'DATOS MENSUALES'!E110</f>
        <v>0.031663139648</v>
      </c>
      <c r="K26" s="1">
        <f>'DATOS MENSUALES'!E111</f>
        <v>0.020842568904</v>
      </c>
      <c r="L26" s="1">
        <f>'DATOS MENSUALES'!E112</f>
        <v>0.013060924322</v>
      </c>
      <c r="M26" s="1">
        <f>'DATOS MENSUALES'!E113</f>
        <v>0.091356589152</v>
      </c>
      <c r="N26" s="1">
        <f t="shared" si="11"/>
        <v>0.38744750244500004</v>
      </c>
      <c r="O26" s="10"/>
      <c r="P26" s="60">
        <f t="shared" si="12"/>
        <v>-2.8779803409192587E-05</v>
      </c>
      <c r="Q26" s="60">
        <f t="shared" si="13"/>
        <v>-0.00030160979363532195</v>
      </c>
      <c r="R26" s="60">
        <f t="shared" si="14"/>
        <v>-0.000269374048067618</v>
      </c>
      <c r="S26" s="60">
        <f t="shared" si="14"/>
        <v>-0.001961960620323295</v>
      </c>
      <c r="T26" s="60">
        <f t="shared" si="14"/>
        <v>-0.00751277187764075</v>
      </c>
      <c r="U26" s="60">
        <f t="shared" si="14"/>
        <v>-0.008328127089766307</v>
      </c>
      <c r="V26" s="60">
        <f t="shared" si="14"/>
        <v>-0.008040969312646596</v>
      </c>
      <c r="W26" s="60">
        <f t="shared" si="14"/>
        <v>-0.0034464882379604132</v>
      </c>
      <c r="X26" s="60">
        <f t="shared" si="14"/>
        <v>-0.00038532190145669737</v>
      </c>
      <c r="Y26" s="60">
        <f t="shared" si="14"/>
        <v>-3.910844177607605E-05</v>
      </c>
      <c r="Z26" s="60">
        <f t="shared" si="14"/>
        <v>-3.189227400246722E-06</v>
      </c>
      <c r="AA26" s="60">
        <f t="shared" si="14"/>
        <v>0.0002964138668467901</v>
      </c>
      <c r="AB26" s="60">
        <f t="shared" si="14"/>
        <v>-1.302814097230769</v>
      </c>
    </row>
    <row r="27" spans="1:28" ht="12.75">
      <c r="A27" s="12" t="s">
        <v>37</v>
      </c>
      <c r="B27" s="1">
        <f>'DATOS MENSUALES'!E114</f>
        <v>0.048107027085</v>
      </c>
      <c r="C27" s="1">
        <f>'DATOS MENSUALES'!E115</f>
        <v>0.121860037156</v>
      </c>
      <c r="D27" s="1">
        <f>'DATOS MENSUALES'!E116</f>
        <v>0.059204159217</v>
      </c>
      <c r="E27" s="1">
        <f>'DATOS MENSUALES'!E117</f>
        <v>0.022783762653</v>
      </c>
      <c r="F27" s="1">
        <f>'DATOS MENSUALES'!E118</f>
        <v>0.07076793105</v>
      </c>
      <c r="G27" s="1">
        <f>'DATOS MENSUALES'!E119</f>
        <v>0.04682618304</v>
      </c>
      <c r="H27" s="1">
        <f>'DATOS MENSUALES'!E120</f>
        <v>0.037495665732</v>
      </c>
      <c r="I27" s="1">
        <f>'DATOS MENSUALES'!E121</f>
        <v>0.104412771494</v>
      </c>
      <c r="J27" s="1">
        <f>'DATOS MENSUALES'!E122</f>
        <v>0.056620153734</v>
      </c>
      <c r="K27" s="1">
        <f>'DATOS MENSUALES'!E123</f>
        <v>0.028960237236</v>
      </c>
      <c r="L27" s="1">
        <f>'DATOS MENSUALES'!E124</f>
        <v>0.015559249203</v>
      </c>
      <c r="M27" s="1">
        <f>'DATOS MENSUALES'!E125</f>
        <v>0.010510817708</v>
      </c>
      <c r="N27" s="1">
        <f t="shared" si="11"/>
        <v>0.623107995308</v>
      </c>
      <c r="O27" s="10"/>
      <c r="P27" s="60">
        <f t="shared" si="12"/>
        <v>-1.6220107897710232E-07</v>
      </c>
      <c r="Q27" s="60">
        <f t="shared" si="13"/>
        <v>7.019031715081336E-05</v>
      </c>
      <c r="R27" s="60">
        <f t="shared" si="14"/>
        <v>-0.0002719860075723346</v>
      </c>
      <c r="S27" s="60">
        <f t="shared" si="14"/>
        <v>-0.0018991775477488642</v>
      </c>
      <c r="T27" s="60">
        <f t="shared" si="14"/>
        <v>-0.0029382391039701706</v>
      </c>
      <c r="U27" s="60">
        <f t="shared" si="14"/>
        <v>-0.006254207616458972</v>
      </c>
      <c r="V27" s="60">
        <f t="shared" si="14"/>
        <v>-0.006842686119851222</v>
      </c>
      <c r="W27" s="60">
        <f t="shared" si="14"/>
        <v>-0.0006435712865713172</v>
      </c>
      <c r="X27" s="60">
        <f t="shared" si="14"/>
        <v>-0.00010929158355823596</v>
      </c>
      <c r="Y27" s="60">
        <f t="shared" si="14"/>
        <v>-1.722518121520304E-05</v>
      </c>
      <c r="Z27" s="60">
        <f t="shared" si="14"/>
        <v>-1.8253514920238287E-06</v>
      </c>
      <c r="AA27" s="60">
        <f t="shared" si="14"/>
        <v>-2.8453522897538025E-06</v>
      </c>
      <c r="AB27" s="60">
        <f t="shared" si="14"/>
        <v>-0.6283643080479803</v>
      </c>
    </row>
    <row r="28" spans="1:28" ht="12.75">
      <c r="A28" s="12" t="s">
        <v>38</v>
      </c>
      <c r="B28" s="1">
        <f>'DATOS MENSUALES'!E126</f>
        <v>0.01124902714</v>
      </c>
      <c r="C28" s="1">
        <f>'DATOS MENSUALES'!E127</f>
        <v>0.056355008066</v>
      </c>
      <c r="D28" s="1">
        <f>'DATOS MENSUALES'!E128</f>
        <v>0.033884162808</v>
      </c>
      <c r="E28" s="1">
        <f>'DATOS MENSUALES'!E129</f>
        <v>0.212621195521</v>
      </c>
      <c r="F28" s="1">
        <f>'DATOS MENSUALES'!E130</f>
        <v>0.359800328225</v>
      </c>
      <c r="G28" s="1">
        <f>'DATOS MENSUALES'!E131</f>
        <v>0.50324994725</v>
      </c>
      <c r="H28" s="1">
        <f>'DATOS MENSUALES'!E132</f>
        <v>0.240400641126</v>
      </c>
      <c r="I28" s="1">
        <f>'DATOS MENSUALES'!E133</f>
        <v>0.19166822425</v>
      </c>
      <c r="J28" s="1">
        <f>'DATOS MENSUALES'!E134</f>
        <v>0.147988682352</v>
      </c>
      <c r="K28" s="1">
        <f>'DATOS MENSUALES'!E135</f>
        <v>0.079097140967</v>
      </c>
      <c r="L28" s="1">
        <f>'DATOS MENSUALES'!E136</f>
        <v>0.032545009746</v>
      </c>
      <c r="M28" s="1">
        <f>'DATOS MENSUALES'!E137</f>
        <v>0.01772411564</v>
      </c>
      <c r="N28" s="1">
        <f t="shared" si="11"/>
        <v>1.8865834830910004</v>
      </c>
      <c r="O28" s="10"/>
      <c r="P28" s="60">
        <f t="shared" si="12"/>
        <v>-7.574933865776989E-05</v>
      </c>
      <c r="Q28" s="60">
        <f t="shared" si="13"/>
        <v>-1.426909099366915E-05</v>
      </c>
      <c r="R28" s="60">
        <f t="shared" si="14"/>
        <v>-0.0007317035849836928</v>
      </c>
      <c r="S28" s="60">
        <f t="shared" si="14"/>
        <v>0.00028748389507003296</v>
      </c>
      <c r="T28" s="60">
        <f t="shared" si="14"/>
        <v>0.0030996208431889015</v>
      </c>
      <c r="U28" s="60">
        <f t="shared" si="14"/>
        <v>0.020163817508125445</v>
      </c>
      <c r="V28" s="60">
        <f t="shared" si="14"/>
        <v>2.225376917797851E-06</v>
      </c>
      <c r="W28" s="60">
        <f t="shared" si="14"/>
        <v>7.737939789080937E-10</v>
      </c>
      <c r="X28" s="60">
        <f t="shared" si="14"/>
        <v>8.263920665973588E-05</v>
      </c>
      <c r="Y28" s="60">
        <f t="shared" si="14"/>
        <v>1.4368499835252427E-05</v>
      </c>
      <c r="Z28" s="60">
        <f t="shared" si="14"/>
        <v>1.0815730323789358E-07</v>
      </c>
      <c r="AA28" s="60">
        <f t="shared" si="14"/>
        <v>-3.367163294566277E-07</v>
      </c>
      <c r="AB28" s="60">
        <f t="shared" si="14"/>
        <v>0.06739735719732165</v>
      </c>
    </row>
    <row r="29" spans="1:28" ht="12.75">
      <c r="A29" s="12" t="s">
        <v>39</v>
      </c>
      <c r="B29" s="1">
        <f>'DATOS MENSUALES'!E138</f>
        <v>0.019118806123</v>
      </c>
      <c r="C29" s="1">
        <f>'DATOS MENSUALES'!E139</f>
        <v>0.073232816518</v>
      </c>
      <c r="D29" s="1">
        <f>'DATOS MENSUALES'!E140</f>
        <v>0.05935396737</v>
      </c>
      <c r="E29" s="1">
        <f>'DATOS MENSUALES'!E141</f>
        <v>0.021137604075</v>
      </c>
      <c r="F29" s="1">
        <f>'DATOS MENSUALES'!E142</f>
        <v>0.025855882608</v>
      </c>
      <c r="G29" s="1">
        <f>'DATOS MENSUALES'!E143</f>
        <v>0.15908827204</v>
      </c>
      <c r="H29" s="1">
        <f>'DATOS MENSUALES'!E144</f>
        <v>0.142967770998</v>
      </c>
      <c r="I29" s="1">
        <f>'DATOS MENSUALES'!E145</f>
        <v>0.118101885492</v>
      </c>
      <c r="J29" s="1">
        <f>'DATOS MENSUALES'!E146</f>
        <v>0.055324753344</v>
      </c>
      <c r="K29" s="1">
        <f>'DATOS MENSUALES'!E147</f>
        <v>0.104189101713</v>
      </c>
      <c r="L29" s="1">
        <f>'DATOS MENSUALES'!E148</f>
        <v>0.05338188841</v>
      </c>
      <c r="M29" s="1">
        <f>'DATOS MENSUALES'!E149</f>
        <v>0.029959705957</v>
      </c>
      <c r="N29" s="1">
        <f t="shared" si="11"/>
        <v>0.8617124546480001</v>
      </c>
      <c r="O29" s="10"/>
      <c r="P29" s="60">
        <f t="shared" si="12"/>
        <v>-4.085629036336011E-05</v>
      </c>
      <c r="Q29" s="60">
        <f t="shared" si="13"/>
        <v>-4.0146567959205443E-07</v>
      </c>
      <c r="R29" s="60">
        <f t="shared" si="14"/>
        <v>-0.0002701037320450498</v>
      </c>
      <c r="S29" s="60">
        <f t="shared" si="14"/>
        <v>-0.0019759249178946284</v>
      </c>
      <c r="T29" s="60">
        <f t="shared" si="14"/>
        <v>-0.0066595718061082144</v>
      </c>
      <c r="U29" s="60">
        <f t="shared" si="14"/>
        <v>-0.0003729496776443105</v>
      </c>
      <c r="V29" s="60">
        <f t="shared" si="14"/>
        <v>-0.0006007231778242787</v>
      </c>
      <c r="W29" s="60">
        <f t="shared" si="14"/>
        <v>-0.0003834209454599242</v>
      </c>
      <c r="X29" s="60">
        <f t="shared" si="14"/>
        <v>-0.00011841792662606429</v>
      </c>
      <c r="Y29" s="60">
        <f t="shared" si="14"/>
        <v>0.00012057586520240614</v>
      </c>
      <c r="Z29" s="60">
        <f t="shared" si="14"/>
        <v>1.6779954438594747E-05</v>
      </c>
      <c r="AA29" s="60">
        <f t="shared" si="14"/>
        <v>1.4708090186436912E-07</v>
      </c>
      <c r="AB29" s="60">
        <f t="shared" si="14"/>
        <v>-0.23593150867609275</v>
      </c>
    </row>
    <row r="30" spans="1:28" ht="12.75">
      <c r="A30" s="12" t="s">
        <v>40</v>
      </c>
      <c r="B30" s="1">
        <f>'DATOS MENSUALES'!E150</f>
        <v>0.029788203448</v>
      </c>
      <c r="C30" s="1">
        <f>'DATOS MENSUALES'!E151</f>
        <v>0.076161189648</v>
      </c>
      <c r="D30" s="1">
        <f>'DATOS MENSUALES'!E152</f>
        <v>0.107962167391</v>
      </c>
      <c r="E30" s="1">
        <f>'DATOS MENSUALES'!E153</f>
        <v>0.04699428349</v>
      </c>
      <c r="F30" s="1">
        <f>'DATOS MENSUALES'!E154</f>
        <v>0.034312202145</v>
      </c>
      <c r="G30" s="1">
        <f>'DATOS MENSUALES'!E155</f>
        <v>0.035875043788</v>
      </c>
      <c r="H30" s="1">
        <f>'DATOS MENSUALES'!E156</f>
        <v>0.1126522957</v>
      </c>
      <c r="I30" s="1">
        <f>'DATOS MENSUALES'!E157</f>
        <v>0.046818139088</v>
      </c>
      <c r="J30" s="1">
        <f>'DATOS MENSUALES'!E158</f>
        <v>0.05835827934</v>
      </c>
      <c r="K30" s="1">
        <f>'DATOS MENSUALES'!E159</f>
        <v>0.041256772685</v>
      </c>
      <c r="L30" s="1">
        <f>'DATOS MENSUALES'!E160</f>
        <v>0.019576617632</v>
      </c>
      <c r="M30" s="1">
        <f>'DATOS MENSUALES'!E161</f>
        <v>0.01041457536</v>
      </c>
      <c r="N30" s="1">
        <f t="shared" si="11"/>
        <v>0.6201697697149999</v>
      </c>
      <c r="O30" s="10"/>
      <c r="P30" s="60">
        <f t="shared" si="12"/>
        <v>-1.34344928576943E-05</v>
      </c>
      <c r="Q30" s="60">
        <f t="shared" si="13"/>
        <v>-8.80426263052936E-08</v>
      </c>
      <c r="R30" s="60">
        <f t="shared" si="14"/>
        <v>-4.121486383138193E-06</v>
      </c>
      <c r="S30" s="60">
        <f t="shared" si="14"/>
        <v>-0.000988876650158212</v>
      </c>
      <c r="T30" s="60">
        <f t="shared" si="14"/>
        <v>-0.005801348119591843</v>
      </c>
      <c r="U30" s="60">
        <f t="shared" si="14"/>
        <v>-0.007437032248055437</v>
      </c>
      <c r="V30" s="60">
        <f t="shared" si="14"/>
        <v>-0.0015087120462590772</v>
      </c>
      <c r="W30" s="60">
        <f t="shared" si="14"/>
        <v>-0.002981756884994521</v>
      </c>
      <c r="X30" s="60">
        <f t="shared" si="14"/>
        <v>-9.78000962558424E-05</v>
      </c>
      <c r="Y30" s="60">
        <f t="shared" si="14"/>
        <v>-2.476436762238526E-06</v>
      </c>
      <c r="Z30" s="60">
        <f t="shared" si="14"/>
        <v>-5.521506425733232E-07</v>
      </c>
      <c r="AA30" s="60">
        <f t="shared" si="14"/>
        <v>-2.9037224852964886E-06</v>
      </c>
      <c r="AB30" s="60">
        <f t="shared" si="14"/>
        <v>-0.6348531873200878</v>
      </c>
    </row>
    <row r="31" spans="1:28" ht="12.75">
      <c r="A31" s="12" t="s">
        <v>41</v>
      </c>
      <c r="B31" s="1">
        <f>'DATOS MENSUALES'!E162</f>
        <v>0.10077844818</v>
      </c>
      <c r="C31" s="1">
        <f>'DATOS MENSUALES'!E163</f>
        <v>0.032798765808</v>
      </c>
      <c r="D31" s="1">
        <f>'DATOS MENSUALES'!E164</f>
        <v>0.053019235647</v>
      </c>
      <c r="E31" s="1">
        <f>'DATOS MENSUALES'!E165</f>
        <v>0.020953772422</v>
      </c>
      <c r="F31" s="1">
        <f>'DATOS MENSUALES'!E166</f>
        <v>0.058315459167</v>
      </c>
      <c r="G31" s="1">
        <f>'DATOS MENSUALES'!E167</f>
        <v>0.223791565312</v>
      </c>
      <c r="H31" s="1">
        <f>'DATOS MENSUALES'!E168</f>
        <v>0.110157852645</v>
      </c>
      <c r="I31" s="1">
        <f>'DATOS MENSUALES'!E169</f>
        <v>0.186671489982</v>
      </c>
      <c r="J31" s="1">
        <f>'DATOS MENSUALES'!E170</f>
        <v>0.14233424816</v>
      </c>
      <c r="K31" s="1">
        <f>'DATOS MENSUALES'!E171</f>
        <v>0.070907033755</v>
      </c>
      <c r="L31" s="1">
        <f>'DATOS MENSUALES'!E172</f>
        <v>0.031740564978</v>
      </c>
      <c r="M31" s="1">
        <f>'DATOS MENSUALES'!E173</f>
        <v>0.01708386216</v>
      </c>
      <c r="N31" s="1">
        <f t="shared" si="11"/>
        <v>1.048552298216</v>
      </c>
      <c r="O31" s="10"/>
      <c r="P31" s="60">
        <f t="shared" si="12"/>
        <v>0.00010527309154848775</v>
      </c>
      <c r="Q31" s="60">
        <f t="shared" si="13"/>
        <v>-0.00010929146915672331</v>
      </c>
      <c r="R31" s="60">
        <f t="shared" si="14"/>
        <v>-0.0003575489043434786</v>
      </c>
      <c r="S31" s="60">
        <f t="shared" si="14"/>
        <v>-0.0019846216864850617</v>
      </c>
      <c r="T31" s="60">
        <f t="shared" si="14"/>
        <v>-0.0037731624297480688</v>
      </c>
      <c r="U31" s="60">
        <f t="shared" si="14"/>
        <v>-3.8543407731308053E-07</v>
      </c>
      <c r="V31" s="60">
        <f t="shared" si="14"/>
        <v>-0.0016093071781160923</v>
      </c>
      <c r="W31" s="60">
        <f t="shared" si="14"/>
        <v>-6.785070026472702E-08</v>
      </c>
      <c r="X31" s="60">
        <f t="shared" si="14"/>
        <v>5.4452762794523624E-05</v>
      </c>
      <c r="Y31" s="60">
        <f t="shared" si="14"/>
        <v>4.189591974435026E-06</v>
      </c>
      <c r="Z31" s="60">
        <f t="shared" si="14"/>
        <v>6.210239786697576E-08</v>
      </c>
      <c r="AA31" s="60">
        <f t="shared" si="14"/>
        <v>-4.384985615467273E-07</v>
      </c>
      <c r="AB31" s="60">
        <f t="shared" si="14"/>
        <v>-0.08010481060181061</v>
      </c>
    </row>
    <row r="32" spans="1:28" ht="12.75">
      <c r="A32" s="12" t="s">
        <v>42</v>
      </c>
      <c r="B32" s="1">
        <f>'DATOS MENSUALES'!E174</f>
        <v>0.020489234392</v>
      </c>
      <c r="C32" s="1">
        <f>'DATOS MENSUALES'!E175</f>
        <v>0.20714542024</v>
      </c>
      <c r="D32" s="1">
        <f>'DATOS MENSUALES'!E176</f>
        <v>0.066903074436</v>
      </c>
      <c r="E32" s="1">
        <f>'DATOS MENSUALES'!E177</f>
        <v>0.664648063443</v>
      </c>
      <c r="F32" s="1">
        <f>'DATOS MENSUALES'!E178</f>
        <v>0.506342989864</v>
      </c>
      <c r="G32" s="1">
        <f>'DATOS MENSUALES'!E179</f>
        <v>0.240432162696</v>
      </c>
      <c r="H32" s="1">
        <f>'DATOS MENSUALES'!E180</f>
        <v>0.219119550428</v>
      </c>
      <c r="I32" s="1">
        <f>'DATOS MENSUALES'!E181</f>
        <v>0.129121506696</v>
      </c>
      <c r="J32" s="1">
        <f>'DATOS MENSUALES'!E182</f>
        <v>0.1360282676</v>
      </c>
      <c r="K32" s="1">
        <f>'DATOS MENSUALES'!E183</f>
        <v>0.062218812864</v>
      </c>
      <c r="L32" s="1">
        <f>'DATOS MENSUALES'!E184</f>
        <v>0.030169631954</v>
      </c>
      <c r="M32" s="1">
        <f>'DATOS MENSUALES'!E185</f>
        <v>0.0190460292</v>
      </c>
      <c r="N32" s="1">
        <f t="shared" si="11"/>
        <v>2.3016647438130002</v>
      </c>
      <c r="O32" s="10"/>
      <c r="P32" s="60">
        <f t="shared" si="12"/>
        <v>-3.617079839365774E-05</v>
      </c>
      <c r="Q32" s="60">
        <f t="shared" si="13"/>
        <v>0.0020259918572384846</v>
      </c>
      <c r="R32" s="60">
        <f t="shared" si="14"/>
        <v>-0.0001860932232393421</v>
      </c>
      <c r="S32" s="60">
        <f t="shared" si="14"/>
        <v>0.13901271531212678</v>
      </c>
      <c r="T32" s="60">
        <f t="shared" si="14"/>
        <v>0.024985873955525626</v>
      </c>
      <c r="U32" s="60">
        <f t="shared" si="14"/>
        <v>8.208351141168491E-07</v>
      </c>
      <c r="V32" s="60">
        <f t="shared" si="14"/>
        <v>-5.564993968402386E-07</v>
      </c>
      <c r="W32" s="60">
        <f t="shared" si="14"/>
        <v>-0.00023407117866965533</v>
      </c>
      <c r="X32" s="60">
        <f t="shared" si="14"/>
        <v>3.1545495126284275E-05</v>
      </c>
      <c r="Y32" s="60">
        <f t="shared" si="14"/>
        <v>4.1062421725600285E-07</v>
      </c>
      <c r="Z32" s="60">
        <f t="shared" si="14"/>
        <v>1.3637123899020553E-08</v>
      </c>
      <c r="AA32" s="60">
        <f t="shared" si="14"/>
        <v>-1.7893672558969332E-07</v>
      </c>
      <c r="AB32" s="60">
        <f t="shared" si="14"/>
        <v>0.5554880970714059</v>
      </c>
    </row>
    <row r="33" spans="1:28" ht="12.75">
      <c r="A33" s="12" t="s">
        <v>43</v>
      </c>
      <c r="B33" s="1">
        <f>'DATOS MENSUALES'!E186</f>
        <v>0.038799995829</v>
      </c>
      <c r="C33" s="1">
        <f>'DATOS MENSUALES'!E187</f>
        <v>0.042454413616</v>
      </c>
      <c r="D33" s="1">
        <f>'DATOS MENSUALES'!E188</f>
        <v>0.42708388554</v>
      </c>
      <c r="E33" s="1">
        <f>'DATOS MENSUALES'!E189</f>
        <v>0.36575285334</v>
      </c>
      <c r="F33" s="1">
        <f>'DATOS MENSUALES'!E190</f>
        <v>0.14128289112</v>
      </c>
      <c r="G33" s="1">
        <f>'DATOS MENSUALES'!E191</f>
        <v>0.823271565474</v>
      </c>
      <c r="H33" s="1">
        <f>'DATOS MENSUALES'!E192</f>
        <v>0.587057211392</v>
      </c>
      <c r="I33" s="1">
        <f>'DATOS MENSUALES'!E193</f>
        <v>0.393327194936</v>
      </c>
      <c r="J33" s="1">
        <f>'DATOS MENSUALES'!E194</f>
        <v>0.191093579019</v>
      </c>
      <c r="K33" s="1">
        <f>'DATOS MENSUALES'!E195</f>
        <v>0.086353794838</v>
      </c>
      <c r="L33" s="1">
        <f>'DATOS MENSUALES'!E196</f>
        <v>0.033588736344</v>
      </c>
      <c r="M33" s="1">
        <f>'DATOS MENSUALES'!E197</f>
        <v>0.032124261531</v>
      </c>
      <c r="N33" s="1">
        <f t="shared" si="11"/>
        <v>3.162190382979</v>
      </c>
      <c r="O33" s="10"/>
      <c r="P33" s="60">
        <f t="shared" si="12"/>
        <v>-3.2160014243792347E-06</v>
      </c>
      <c r="Q33" s="60">
        <f t="shared" si="13"/>
        <v>-5.554818662300618E-05</v>
      </c>
      <c r="R33" s="60">
        <f t="shared" si="14"/>
        <v>0.02784253733965532</v>
      </c>
      <c r="S33" s="60">
        <f t="shared" si="14"/>
        <v>0.010522280271661173</v>
      </c>
      <c r="T33" s="60">
        <f t="shared" si="14"/>
        <v>-0.00038445322361121395</v>
      </c>
      <c r="U33" s="60">
        <f t="shared" si="14"/>
        <v>0.20768764751175714</v>
      </c>
      <c r="V33" s="60">
        <f t="shared" si="14"/>
        <v>0.046544232097479425</v>
      </c>
      <c r="W33" s="60">
        <f t="shared" si="14"/>
        <v>0.00831324650286244</v>
      </c>
      <c r="X33" s="60">
        <f t="shared" si="14"/>
        <v>0.0006508647191633653</v>
      </c>
      <c r="Y33" s="60">
        <f t="shared" si="14"/>
        <v>3.145786147240085E-05</v>
      </c>
      <c r="Z33" s="60">
        <f t="shared" si="14"/>
        <v>1.9594483363486176E-07</v>
      </c>
      <c r="AA33" s="60">
        <f t="shared" si="14"/>
        <v>4.123550395354627E-07</v>
      </c>
      <c r="AB33" s="60">
        <f t="shared" si="14"/>
        <v>4.7633670326067215</v>
      </c>
    </row>
    <row r="34" spans="1:28" ht="12.75">
      <c r="A34" s="12" t="s">
        <v>44</v>
      </c>
      <c r="B34" s="1">
        <f>'DATOS MENSUALES'!E198</f>
        <v>0.025126344498</v>
      </c>
      <c r="C34" s="1">
        <f>'DATOS MENSUALES'!E199</f>
        <v>0.018306539688</v>
      </c>
      <c r="D34" s="1">
        <f>'DATOS MENSUALES'!E200</f>
        <v>0.013901018252</v>
      </c>
      <c r="E34" s="1">
        <f>'DATOS MENSUALES'!E201</f>
        <v>0.012712401405</v>
      </c>
      <c r="F34" s="1">
        <f>'DATOS MENSUALES'!E202</f>
        <v>0.112244235992</v>
      </c>
      <c r="G34" s="1">
        <f>'DATOS MENSUALES'!E203</f>
        <v>0.090676560695</v>
      </c>
      <c r="H34" s="1">
        <f>'DATOS MENSUALES'!E204</f>
        <v>0.069527427168</v>
      </c>
      <c r="I34" s="1">
        <f>'DATOS MENSUALES'!E205</f>
        <v>0.148057638106</v>
      </c>
      <c r="J34" s="1">
        <f>'DATOS MENSUALES'!E206</f>
        <v>0.130536131622</v>
      </c>
      <c r="K34" s="1">
        <f>'DATOS MENSUALES'!E207</f>
        <v>0.073952433328</v>
      </c>
      <c r="L34" s="1">
        <f>'DATOS MENSUALES'!E208</f>
        <v>0.042955218831</v>
      </c>
      <c r="M34" s="1">
        <f>'DATOS MENSUALES'!E209</f>
        <v>0.02964189201</v>
      </c>
      <c r="N34" s="1">
        <f t="shared" si="11"/>
        <v>0.767637841595</v>
      </c>
      <c r="O34" s="10"/>
      <c r="P34" s="60">
        <f t="shared" si="12"/>
        <v>-2.2989396619586257E-05</v>
      </c>
      <c r="Q34" s="60">
        <f t="shared" si="13"/>
        <v>-0.0002418431222850787</v>
      </c>
      <c r="R34" s="60">
        <f aca="true" t="shared" si="15" ref="R34:R50">(D34-D$6)^3</f>
        <v>-0.001334424786907639</v>
      </c>
      <c r="S34" s="60">
        <f aca="true" t="shared" si="16" ref="S34:S50">(E34-E$6)^3</f>
        <v>-0.002401244095965897</v>
      </c>
      <c r="T34" s="60">
        <f aca="true" t="shared" si="17" ref="T34:T50">(F34-F$6)^3</f>
        <v>-0.0010534882012973577</v>
      </c>
      <c r="U34" s="60">
        <f aca="true" t="shared" si="18" ref="U34:U50">(G34-G$6)^3</f>
        <v>-0.0027671451821491763</v>
      </c>
      <c r="V34" s="60">
        <f aca="true" t="shared" si="19" ref="V34:V50">(H34-H$6)^3</f>
        <v>-0.003930658718324932</v>
      </c>
      <c r="W34" s="60">
        <f aca="true" t="shared" si="20" ref="W34:W50">(I34-I$6)^3</f>
        <v>-7.78135623232667E-05</v>
      </c>
      <c r="X34" s="60">
        <f aca="true" t="shared" si="21" ref="X34:X50">(J34-J$6)^3</f>
        <v>1.7789513088950903E-05</v>
      </c>
      <c r="Y34" s="60">
        <f aca="true" t="shared" si="22" ref="Y34:Y50">(K34-K$6)^3</f>
        <v>7.040736268578935E-06</v>
      </c>
      <c r="Z34" s="60">
        <f aca="true" t="shared" si="23" ref="Z34:Z50">(L34-L$6)^3</f>
        <v>3.494317253935145E-06</v>
      </c>
      <c r="AA34" s="60">
        <f aca="true" t="shared" si="24" ref="AA34:AA50">(M34-M$6)^3</f>
        <v>1.2208196683360716E-07</v>
      </c>
      <c r="AB34" s="60">
        <f aca="true" t="shared" si="25" ref="AB34:AB50">(N34-N$6)^3</f>
        <v>-0.36092813745867885</v>
      </c>
    </row>
    <row r="35" spans="1:28" ht="12.75">
      <c r="A35" s="12" t="s">
        <v>45</v>
      </c>
      <c r="B35" s="1">
        <f>'DATOS MENSUALES'!E210</f>
        <v>0.042632418518</v>
      </c>
      <c r="C35" s="1">
        <f>'DATOS MENSUALES'!E211</f>
        <v>0.032280155712</v>
      </c>
      <c r="D35" s="1">
        <f>'DATOS MENSUALES'!E212</f>
        <v>0.028439067384</v>
      </c>
      <c r="E35" s="1">
        <f>'DATOS MENSUALES'!E213</f>
        <v>0.0278821631</v>
      </c>
      <c r="F35" s="1">
        <f>'DATOS MENSUALES'!E214</f>
        <v>0.069951250785</v>
      </c>
      <c r="G35" s="1">
        <f>'DATOS MENSUALES'!E215</f>
        <v>0.118162600273</v>
      </c>
      <c r="H35" s="1">
        <f>'DATOS MENSUALES'!E216</f>
        <v>0.074121179544</v>
      </c>
      <c r="I35" s="1">
        <f>'DATOS MENSUALES'!E217</f>
        <v>0.0520732335</v>
      </c>
      <c r="J35" s="1">
        <f>'DATOS MENSUALES'!E218</f>
        <v>0.082946914492</v>
      </c>
      <c r="K35" s="1">
        <f>'DATOS MENSUALES'!E219</f>
        <v>0.038101208782</v>
      </c>
      <c r="L35" s="1">
        <f>'DATOS MENSUALES'!E220</f>
        <v>0.020697807102</v>
      </c>
      <c r="M35" s="1">
        <f>'DATOS MENSUALES'!E221</f>
        <v>0.014477518475</v>
      </c>
      <c r="N35" s="1">
        <f t="shared" si="11"/>
        <v>0.6017655176669999</v>
      </c>
      <c r="O35" s="10"/>
      <c r="P35" s="60">
        <f t="shared" si="12"/>
        <v>-1.305115264703551E-06</v>
      </c>
      <c r="Q35" s="60">
        <f t="shared" si="13"/>
        <v>-0.00011288666071282811</v>
      </c>
      <c r="R35" s="60">
        <f t="shared" si="15"/>
        <v>-0.0008725229146760013</v>
      </c>
      <c r="S35" s="60">
        <f t="shared" si="16"/>
        <v>-0.0016741357903079586</v>
      </c>
      <c r="T35" s="60">
        <f t="shared" si="17"/>
        <v>-0.002988787266729542</v>
      </c>
      <c r="U35" s="60">
        <f t="shared" si="18"/>
        <v>-0.001439317661855987</v>
      </c>
      <c r="V35" s="60">
        <f t="shared" si="19"/>
        <v>-0.0035973119147661853</v>
      </c>
      <c r="W35" s="60">
        <f t="shared" si="20"/>
        <v>-0.0026669359332756586</v>
      </c>
      <c r="X35" s="60">
        <f t="shared" si="21"/>
        <v>-9.916699250119712E-06</v>
      </c>
      <c r="Y35" s="60">
        <f t="shared" si="22"/>
        <v>-4.6448214962828735E-06</v>
      </c>
      <c r="Z35" s="60">
        <f t="shared" si="23"/>
        <v>-3.5529936632451954E-07</v>
      </c>
      <c r="AA35" s="60">
        <f t="shared" si="24"/>
        <v>-1.0623280884822972E-06</v>
      </c>
      <c r="AB35" s="60">
        <f t="shared" si="25"/>
        <v>-0.6765166156112917</v>
      </c>
    </row>
    <row r="36" spans="1:28" ht="12.75">
      <c r="A36" s="12" t="s">
        <v>46</v>
      </c>
      <c r="B36" s="1">
        <f>'DATOS MENSUALES'!E222</f>
        <v>0.01518160903</v>
      </c>
      <c r="C36" s="1">
        <f>'DATOS MENSUALES'!E223</f>
        <v>0.01119354423</v>
      </c>
      <c r="D36" s="1">
        <f>'DATOS MENSUALES'!E224</f>
        <v>0.241091994205</v>
      </c>
      <c r="E36" s="1">
        <f>'DATOS MENSUALES'!E225</f>
        <v>0.121259586276</v>
      </c>
      <c r="F36" s="1">
        <f>'DATOS MENSUALES'!E226</f>
        <v>0.055773906204</v>
      </c>
      <c r="G36" s="1">
        <f>'DATOS MENSUALES'!E227</f>
        <v>0.13946613552</v>
      </c>
      <c r="H36" s="1">
        <f>'DATOS MENSUALES'!E228</f>
        <v>0.162412166085</v>
      </c>
      <c r="I36" s="1">
        <f>'DATOS MENSUALES'!E229</f>
        <v>0.15793535604</v>
      </c>
      <c r="J36" s="1">
        <f>'DATOS MENSUALES'!E230</f>
        <v>0.10071275376</v>
      </c>
      <c r="K36" s="1">
        <f>'DATOS MENSUALES'!E231</f>
        <v>0.050215281795</v>
      </c>
      <c r="L36" s="1">
        <f>'DATOS MENSUALES'!E232</f>
        <v>0.024992889834</v>
      </c>
      <c r="M36" s="1">
        <f>'DATOS MENSUALES'!E233</f>
        <v>0.051518098968</v>
      </c>
      <c r="N36" s="1">
        <f t="shared" si="11"/>
        <v>1.1317533219469997</v>
      </c>
      <c r="O36" s="10"/>
      <c r="P36" s="60">
        <f t="shared" si="12"/>
        <v>-5.6530409356029335E-05</v>
      </c>
      <c r="Q36" s="60">
        <f t="shared" si="13"/>
        <v>-0.0003344913014295759</v>
      </c>
      <c r="R36" s="60">
        <f t="shared" si="15"/>
        <v>0.0016055878737987932</v>
      </c>
      <c r="S36" s="60">
        <f t="shared" si="16"/>
        <v>-1.631465922848568E-05</v>
      </c>
      <c r="T36" s="60">
        <f t="shared" si="17"/>
        <v>-0.0039609909325571645</v>
      </c>
      <c r="U36" s="60">
        <f t="shared" si="18"/>
        <v>-0.0007686495336252337</v>
      </c>
      <c r="V36" s="60">
        <f t="shared" si="19"/>
        <v>-0.0002737734125735848</v>
      </c>
      <c r="W36" s="60">
        <f t="shared" si="20"/>
        <v>-3.533533971894449E-05</v>
      </c>
      <c r="X36" s="60">
        <f t="shared" si="21"/>
        <v>-5.1417377828318695E-08</v>
      </c>
      <c r="Y36" s="60">
        <f t="shared" si="22"/>
        <v>-9.549437557882898E-08</v>
      </c>
      <c r="Z36" s="60">
        <f t="shared" si="23"/>
        <v>-2.16617771183734E-08</v>
      </c>
      <c r="AA36" s="60">
        <f t="shared" si="24"/>
        <v>1.932865186669719E-05</v>
      </c>
      <c r="AB36" s="60">
        <f t="shared" si="25"/>
        <v>-0.04209843313205008</v>
      </c>
    </row>
    <row r="37" spans="1:28" ht="12.75">
      <c r="A37" s="12" t="s">
        <v>47</v>
      </c>
      <c r="B37" s="1">
        <f>'DATOS MENSUALES'!E234</f>
        <v>0.108908299071</v>
      </c>
      <c r="C37" s="1">
        <f>'DATOS MENSUALES'!E235</f>
        <v>0.135890690256</v>
      </c>
      <c r="D37" s="1">
        <f>'DATOS MENSUALES'!E236</f>
        <v>0.497189457864</v>
      </c>
      <c r="E37" s="1">
        <f>'DATOS MENSUALES'!E237</f>
        <v>0.431979919245</v>
      </c>
      <c r="F37" s="1">
        <f>'DATOS MENSUALES'!E238</f>
        <v>0.68392608788</v>
      </c>
      <c r="G37" s="1">
        <f>'DATOS MENSUALES'!E239</f>
        <v>0.701561731563</v>
      </c>
      <c r="H37" s="1">
        <f>'DATOS MENSUALES'!E240</f>
        <v>0.375165680424</v>
      </c>
      <c r="I37" s="1">
        <f>'DATOS MENSUALES'!E241</f>
        <v>0.263281594284</v>
      </c>
      <c r="J37" s="1">
        <f>'DATOS MENSUALES'!E242</f>
        <v>0.11304781663</v>
      </c>
      <c r="K37" s="1">
        <f>'DATOS MENSUALES'!E243</f>
        <v>0.049249034532</v>
      </c>
      <c r="L37" s="1">
        <f>'DATOS MENSUALES'!E244</f>
        <v>0.025143140958</v>
      </c>
      <c r="M37" s="1">
        <f>'DATOS MENSUALES'!E245</f>
        <v>0.02266592307</v>
      </c>
      <c r="N37" s="1">
        <f t="shared" si="11"/>
        <v>3.4080093757769996</v>
      </c>
      <c r="O37" s="10"/>
      <c r="P37" s="60">
        <f t="shared" si="12"/>
        <v>0.0001695499599404018</v>
      </c>
      <c r="Q37" s="60">
        <f t="shared" si="13"/>
        <v>0.00016893649716577706</v>
      </c>
      <c r="R37" s="60">
        <f t="shared" si="15"/>
        <v>0.05197620476335188</v>
      </c>
      <c r="S37" s="60">
        <f t="shared" si="16"/>
        <v>0.023236420785387197</v>
      </c>
      <c r="T37" s="60">
        <f t="shared" si="17"/>
        <v>0.10377647771544765</v>
      </c>
      <c r="U37" s="60">
        <f t="shared" si="18"/>
        <v>0.10414981941929381</v>
      </c>
      <c r="V37" s="60">
        <f t="shared" si="19"/>
        <v>0.0032300287142743565</v>
      </c>
      <c r="W37" s="60">
        <f t="shared" si="20"/>
        <v>0.00038157408734953443</v>
      </c>
      <c r="X37" s="60">
        <f t="shared" si="21"/>
        <v>6.397338769586187E-07</v>
      </c>
      <c r="Y37" s="60">
        <f t="shared" si="22"/>
        <v>-1.697601031438378E-07</v>
      </c>
      <c r="Z37" s="60">
        <f t="shared" si="23"/>
        <v>-1.8344489059270732E-08</v>
      </c>
      <c r="AA37" s="60">
        <f t="shared" si="24"/>
        <v>-8.183580083673643E-09</v>
      </c>
      <c r="AB37" s="60">
        <f t="shared" si="25"/>
        <v>7.170992031961417</v>
      </c>
    </row>
    <row r="38" spans="1:28" ht="12.75">
      <c r="A38" s="12" t="s">
        <v>48</v>
      </c>
      <c r="B38" s="1">
        <f>'DATOS MENSUALES'!E246</f>
        <v>0.659239507353</v>
      </c>
      <c r="C38" s="1">
        <f>'DATOS MENSUALES'!E247</f>
        <v>0.5412771365</v>
      </c>
      <c r="D38" s="1">
        <f>'DATOS MENSUALES'!E248</f>
        <v>0.279668265576</v>
      </c>
      <c r="E38" s="1">
        <f>'DATOS MENSUALES'!E249</f>
        <v>0.18909299136</v>
      </c>
      <c r="F38" s="1">
        <f>'DATOS MENSUALES'!E250</f>
        <v>0.26019429305</v>
      </c>
      <c r="G38" s="1">
        <f>'DATOS MENSUALES'!E251</f>
        <v>0.13314347777</v>
      </c>
      <c r="H38" s="1">
        <f>'DATOS MENSUALES'!E252</f>
        <v>0.157710225652</v>
      </c>
      <c r="I38" s="1">
        <f>'DATOS MENSUALES'!E253</f>
        <v>0.123806208532</v>
      </c>
      <c r="J38" s="1">
        <f>'DATOS MENSUALES'!E254</f>
        <v>0.069273270683</v>
      </c>
      <c r="K38" s="1">
        <f>'DATOS MENSUALES'!E255</f>
        <v>0.037262914845</v>
      </c>
      <c r="L38" s="1">
        <f>'DATOS MENSUALES'!E256</f>
        <v>0.023638451</v>
      </c>
      <c r="M38" s="1">
        <f>'DATOS MENSUALES'!E257</f>
        <v>0.048723243642</v>
      </c>
      <c r="N38" s="1">
        <f t="shared" si="11"/>
        <v>2.5230299859630003</v>
      </c>
      <c r="O38" s="10"/>
      <c r="P38" s="60">
        <f t="shared" si="12"/>
        <v>0.22219140531056067</v>
      </c>
      <c r="Q38" s="60">
        <f t="shared" si="13"/>
        <v>0.09776019684867374</v>
      </c>
      <c r="R38" s="60">
        <f t="shared" si="15"/>
        <v>0.003772591038289884</v>
      </c>
      <c r="S38" s="60">
        <f t="shared" si="16"/>
        <v>7.660788239660126E-05</v>
      </c>
      <c r="T38" s="60">
        <f t="shared" si="17"/>
        <v>9.859828067001268E-05</v>
      </c>
      <c r="U38" s="60">
        <f t="shared" si="18"/>
        <v>-0.0009390502128851505</v>
      </c>
      <c r="V38" s="60">
        <f t="shared" si="19"/>
        <v>-0.00033765783877297913</v>
      </c>
      <c r="W38" s="60">
        <f t="shared" si="20"/>
        <v>-0.00030000876771357125</v>
      </c>
      <c r="X38" s="60">
        <f t="shared" si="21"/>
        <v>-4.345828191563994E-05</v>
      </c>
      <c r="Y38" s="60">
        <f t="shared" si="22"/>
        <v>-5.380691499889095E-06</v>
      </c>
      <c r="Z38" s="60">
        <f t="shared" si="23"/>
        <v>-7.106312906588411E-08</v>
      </c>
      <c r="AA38" s="60">
        <f t="shared" si="24"/>
        <v>1.3896942004630259E-05</v>
      </c>
      <c r="AB38" s="60">
        <f t="shared" si="25"/>
        <v>1.1359411105010067</v>
      </c>
    </row>
    <row r="39" spans="1:28" ht="12.75">
      <c r="A39" s="12" t="s">
        <v>49</v>
      </c>
      <c r="B39" s="1">
        <f>'DATOS MENSUALES'!E258</f>
        <v>0.056952053249</v>
      </c>
      <c r="C39" s="1">
        <f>'DATOS MENSUALES'!E259</f>
        <v>0.2976301248</v>
      </c>
      <c r="D39" s="1">
        <f>'DATOS MENSUALES'!E260</f>
        <v>0.349624576264</v>
      </c>
      <c r="E39" s="1">
        <f>'DATOS MENSUALES'!E261</f>
        <v>0.271554004836</v>
      </c>
      <c r="F39" s="1">
        <f>'DATOS MENSUALES'!E262</f>
        <v>0.186468536837</v>
      </c>
      <c r="G39" s="1">
        <f>'DATOS MENSUALES'!E263</f>
        <v>0.345749280624</v>
      </c>
      <c r="H39" s="1">
        <f>'DATOS MENSUALES'!E264</f>
        <v>0.343795396896</v>
      </c>
      <c r="I39" s="1">
        <f>'DATOS MENSUALES'!E265</f>
        <v>0.252390663889</v>
      </c>
      <c r="J39" s="1">
        <f>'DATOS MENSUALES'!E266</f>
        <v>0.119122260422</v>
      </c>
      <c r="K39" s="1">
        <f>'DATOS MENSUALES'!E267</f>
        <v>0.049570812436</v>
      </c>
      <c r="L39" s="1">
        <f>'DATOS MENSUALES'!E268</f>
        <v>0.023164497474</v>
      </c>
      <c r="M39" s="1">
        <f>'DATOS MENSUALES'!E269</f>
        <v>0.016284494388</v>
      </c>
      <c r="N39" s="1">
        <f t="shared" si="11"/>
        <v>2.312306702115</v>
      </c>
      <c r="O39" s="10"/>
      <c r="P39" s="60">
        <f t="shared" si="12"/>
        <v>3.900684585749688E-08</v>
      </c>
      <c r="Q39" s="60">
        <f t="shared" si="13"/>
        <v>0.010221174899277638</v>
      </c>
      <c r="R39" s="60">
        <f t="shared" si="15"/>
        <v>0.011486466288193468</v>
      </c>
      <c r="S39" s="60">
        <f t="shared" si="16"/>
        <v>0.0019499337552257438</v>
      </c>
      <c r="T39" s="60">
        <f t="shared" si="17"/>
        <v>-2.0859925132251233E-05</v>
      </c>
      <c r="U39" s="60">
        <f t="shared" si="18"/>
        <v>0.0015082220262393285</v>
      </c>
      <c r="V39" s="60">
        <f t="shared" si="19"/>
        <v>0.0015791519635626743</v>
      </c>
      <c r="W39" s="60">
        <f t="shared" si="20"/>
        <v>0.00023420633169343095</v>
      </c>
      <c r="X39" s="60">
        <f t="shared" si="21"/>
        <v>3.17068431881229E-06</v>
      </c>
      <c r="Y39" s="60">
        <f t="shared" si="22"/>
        <v>-1.4185061667975193E-07</v>
      </c>
      <c r="Z39" s="60">
        <f t="shared" si="23"/>
        <v>-9.835509991036455E-08</v>
      </c>
      <c r="AA39" s="60">
        <f t="shared" si="24"/>
        <v>-5.919870057227568E-07</v>
      </c>
      <c r="AB39" s="60">
        <f t="shared" si="25"/>
        <v>0.5773423594104448</v>
      </c>
    </row>
    <row r="40" spans="1:28" ht="12.75">
      <c r="A40" s="12" t="s">
        <v>50</v>
      </c>
      <c r="B40" s="1">
        <f>'DATOS MENSUALES'!E270</f>
        <v>0.011032904025</v>
      </c>
      <c r="C40" s="1">
        <f>'DATOS MENSUALES'!E271</f>
        <v>0.014106546751</v>
      </c>
      <c r="D40" s="1">
        <f>'DATOS MENSUALES'!E272</f>
        <v>0.013248781884</v>
      </c>
      <c r="E40" s="1">
        <f>'DATOS MENSUALES'!E273</f>
        <v>0.060022287808</v>
      </c>
      <c r="F40" s="1">
        <f>'DATOS MENSUALES'!E274</f>
        <v>0.084046384595</v>
      </c>
      <c r="G40" s="1">
        <f>'DATOS MENSUALES'!E275</f>
        <v>0.34294924812</v>
      </c>
      <c r="H40" s="1">
        <f>'DATOS MENSUALES'!E276</f>
        <v>0.290487752688</v>
      </c>
      <c r="I40" s="1">
        <f>'DATOS MENSUALES'!E277</f>
        <v>0.132060110728</v>
      </c>
      <c r="J40" s="1">
        <f>'DATOS MENSUALES'!E278</f>
        <v>0.162877163776</v>
      </c>
      <c r="K40" s="1">
        <f>'DATOS MENSUALES'!E279</f>
        <v>0.07781596088</v>
      </c>
      <c r="L40" s="1">
        <f>'DATOS MENSUALES'!E280</f>
        <v>0.03476720874</v>
      </c>
      <c r="M40" s="1">
        <f>'DATOS MENSUALES'!E281</f>
        <v>0.019969181792</v>
      </c>
      <c r="N40" s="1">
        <f t="shared" si="11"/>
        <v>1.243383531787</v>
      </c>
      <c r="O40" s="10"/>
      <c r="P40" s="60">
        <f t="shared" si="12"/>
        <v>-7.691603582607265E-05</v>
      </c>
      <c r="Q40" s="60">
        <f t="shared" si="13"/>
        <v>-0.0002941236879935129</v>
      </c>
      <c r="R40" s="60">
        <f t="shared" si="15"/>
        <v>-0.001358282347506431</v>
      </c>
      <c r="S40" s="60">
        <f t="shared" si="16"/>
        <v>-0.0006494581618828263</v>
      </c>
      <c r="T40" s="60">
        <f t="shared" si="17"/>
        <v>-0.0021944616634564512</v>
      </c>
      <c r="U40" s="60">
        <f t="shared" si="18"/>
        <v>0.0014004231341966688</v>
      </c>
      <c r="V40" s="60">
        <f t="shared" si="19"/>
        <v>0.0002517516855592291</v>
      </c>
      <c r="W40" s="60">
        <f t="shared" si="20"/>
        <v>-0.00020215911451617705</v>
      </c>
      <c r="X40" s="60">
        <f t="shared" si="21"/>
        <v>0.00019964661788317574</v>
      </c>
      <c r="Y40" s="60">
        <f t="shared" si="22"/>
        <v>1.2214473387315064E-05</v>
      </c>
      <c r="Z40" s="60">
        <f t="shared" si="23"/>
        <v>3.4105053016223266E-07</v>
      </c>
      <c r="AA40" s="60">
        <f t="shared" si="24"/>
        <v>-1.0461521447372735E-07</v>
      </c>
      <c r="AB40" s="60">
        <f t="shared" si="25"/>
        <v>-0.01318503336687607</v>
      </c>
    </row>
    <row r="41" spans="1:28" ht="12.75">
      <c r="A41" s="12" t="s">
        <v>51</v>
      </c>
      <c r="B41" s="1">
        <f>'DATOS MENSUALES'!E282</f>
        <v>0.015413381863</v>
      </c>
      <c r="C41" s="1">
        <f>'DATOS MENSUALES'!E283</f>
        <v>0.18257156451</v>
      </c>
      <c r="D41" s="1">
        <f>'DATOS MENSUALES'!E284</f>
        <v>0.074531652168</v>
      </c>
      <c r="E41" s="1">
        <f>'DATOS MENSUALES'!E285</f>
        <v>0.048624164001</v>
      </c>
      <c r="F41" s="1">
        <f>'DATOS MENSUALES'!E286</f>
        <v>0.35814562905</v>
      </c>
      <c r="G41" s="1">
        <f>'DATOS MENSUALES'!E287</f>
        <v>0.332471037797</v>
      </c>
      <c r="H41" s="1">
        <f>'DATOS MENSUALES'!E288</f>
        <v>0.193684410284</v>
      </c>
      <c r="I41" s="1">
        <f>'DATOS MENSUALES'!E289</f>
        <v>0.109235859648</v>
      </c>
      <c r="J41" s="1">
        <f>'DATOS MENSUALES'!E290</f>
        <v>0.069869043125</v>
      </c>
      <c r="K41" s="1">
        <f>'DATOS MENSUALES'!E291</f>
        <v>0.04744952782</v>
      </c>
      <c r="L41" s="1">
        <f>'DATOS MENSUALES'!E292</f>
        <v>0.021508174464</v>
      </c>
      <c r="M41" s="1">
        <f>'DATOS MENSUALES'!E293</f>
        <v>0.016806704334</v>
      </c>
      <c r="N41" s="1">
        <f t="shared" si="11"/>
        <v>1.470311149064</v>
      </c>
      <c r="O41" s="10"/>
      <c r="P41" s="60">
        <f t="shared" si="12"/>
        <v>-5.5512412337992296E-05</v>
      </c>
      <c r="Q41" s="60">
        <f t="shared" si="13"/>
        <v>0.0010600129236251665</v>
      </c>
      <c r="R41" s="60">
        <f t="shared" si="15"/>
        <v>-0.00012102023947205456</v>
      </c>
      <c r="S41" s="60">
        <f t="shared" si="16"/>
        <v>-0.0009411331624021661</v>
      </c>
      <c r="T41" s="60">
        <f t="shared" si="17"/>
        <v>0.00299528312980063</v>
      </c>
      <c r="U41" s="60">
        <f t="shared" si="18"/>
        <v>0.001042650990866982</v>
      </c>
      <c r="V41" s="60">
        <f t="shared" si="19"/>
        <v>-3.813833090503961E-05</v>
      </c>
      <c r="W41" s="60">
        <f t="shared" si="20"/>
        <v>-0.0005416282986083442</v>
      </c>
      <c r="X41" s="60">
        <f t="shared" si="21"/>
        <v>-4.128623159798559E-05</v>
      </c>
      <c r="Y41" s="60">
        <f t="shared" si="22"/>
        <v>-3.9489083964797235E-07</v>
      </c>
      <c r="Z41" s="60">
        <f t="shared" si="23"/>
        <v>-2.467657412958246E-07</v>
      </c>
      <c r="AA41" s="60">
        <f t="shared" si="24"/>
        <v>-4.88261711136022E-07</v>
      </c>
      <c r="AB41" s="60">
        <f t="shared" si="25"/>
        <v>-8.085620219828874E-07</v>
      </c>
    </row>
    <row r="42" spans="1:28" ht="12.75">
      <c r="A42" s="12" t="s">
        <v>52</v>
      </c>
      <c r="B42" s="1">
        <f>'DATOS MENSUALES'!E294</f>
        <v>0.041429347377</v>
      </c>
      <c r="C42" s="1">
        <f>'DATOS MENSUALES'!E295</f>
        <v>0.021193330058</v>
      </c>
      <c r="D42" s="1">
        <f>'DATOS MENSUALES'!E296</f>
        <v>0.01376770857</v>
      </c>
      <c r="E42" s="1">
        <f>'DATOS MENSUALES'!E297</f>
        <v>0.010781862648</v>
      </c>
      <c r="F42" s="1">
        <f>'DATOS MENSUALES'!E298</f>
        <v>0.00956216168</v>
      </c>
      <c r="G42" s="1">
        <f>'DATOS MENSUALES'!E299</f>
        <v>0.10781440341</v>
      </c>
      <c r="H42" s="1">
        <f>'DATOS MENSUALES'!E300</f>
        <v>0.066568431972</v>
      </c>
      <c r="I42" s="1">
        <f>'DATOS MENSUALES'!E301</f>
        <v>0.037511077215</v>
      </c>
      <c r="J42" s="1">
        <f>'DATOS MENSUALES'!E302</f>
        <v>0.017528987742</v>
      </c>
      <c r="K42" s="1">
        <f>'DATOS MENSUALES'!E303</f>
        <v>0.008384927544</v>
      </c>
      <c r="L42" s="1">
        <f>'DATOS MENSUALES'!E304</f>
        <v>0.005608731981</v>
      </c>
      <c r="M42" s="1">
        <f>'DATOS MENSUALES'!E305</f>
        <v>0.025153022916</v>
      </c>
      <c r="N42" s="1">
        <f t="shared" si="11"/>
        <v>0.36530399311300005</v>
      </c>
      <c r="O42" s="10"/>
      <c r="P42" s="60">
        <f t="shared" si="12"/>
        <v>-1.7853427331804216E-06</v>
      </c>
      <c r="Q42" s="60">
        <f t="shared" si="13"/>
        <v>-0.00020975968707455785</v>
      </c>
      <c r="R42" s="60">
        <f t="shared" si="15"/>
        <v>-0.0013392780978297633</v>
      </c>
      <c r="S42" s="60">
        <f t="shared" si="16"/>
        <v>-0.0025066027088008584</v>
      </c>
      <c r="T42" s="60">
        <f t="shared" si="17"/>
        <v>-0.008543980666424858</v>
      </c>
      <c r="U42" s="60">
        <f t="shared" si="18"/>
        <v>-0.0018724501694626539</v>
      </c>
      <c r="V42" s="60">
        <f t="shared" si="19"/>
        <v>-0.00415592339180171</v>
      </c>
      <c r="W42" s="60">
        <f t="shared" si="20"/>
        <v>-0.0035983930134192124</v>
      </c>
      <c r="X42" s="60">
        <f t="shared" si="21"/>
        <v>-0.0006562866712470209</v>
      </c>
      <c r="Y42" s="60">
        <f t="shared" si="22"/>
        <v>-9.990482512265259E-05</v>
      </c>
      <c r="Z42" s="60">
        <f t="shared" si="23"/>
        <v>-1.0899353087889859E-05</v>
      </c>
      <c r="AA42" s="60">
        <f t="shared" si="24"/>
        <v>1.050986218920626E-10</v>
      </c>
      <c r="AB42" s="60">
        <f t="shared" si="25"/>
        <v>-1.383673661983679</v>
      </c>
    </row>
    <row r="43" spans="1:28" ht="12.75">
      <c r="A43" s="12" t="s">
        <v>53</v>
      </c>
      <c r="B43" s="1">
        <f>'DATOS MENSUALES'!E306</f>
        <v>0.042609213075</v>
      </c>
      <c r="C43" s="1">
        <f>'DATOS MENSUALES'!E307</f>
        <v>0.095348570541</v>
      </c>
      <c r="D43" s="1">
        <f>'DATOS MENSUALES'!E308</f>
        <v>0.090964836256</v>
      </c>
      <c r="E43" s="1">
        <f>'DATOS MENSUALES'!E309</f>
        <v>0.52721612748</v>
      </c>
      <c r="F43" s="1">
        <f>'DATOS MENSUALES'!E310</f>
        <v>0.667438015608</v>
      </c>
      <c r="G43" s="1">
        <f>'DATOS MENSUALES'!E311</f>
        <v>0.198893199681</v>
      </c>
      <c r="H43" s="1">
        <f>'DATOS MENSUALES'!E312</f>
        <v>0.524751457882</v>
      </c>
      <c r="I43" s="1">
        <f>'DATOS MENSUALES'!E313</f>
        <v>0.208428049818</v>
      </c>
      <c r="J43" s="1">
        <f>'DATOS MENSUALES'!E314</f>
        <v>0.10915580667</v>
      </c>
      <c r="K43" s="1">
        <f>'DATOS MENSUALES'!E315</f>
        <v>0.046234508517</v>
      </c>
      <c r="L43" s="1">
        <f>'DATOS MENSUALES'!E316</f>
        <v>0.020385125412</v>
      </c>
      <c r="M43" s="1">
        <f>'DATOS MENSUALES'!E317</f>
        <v>0.01124968702</v>
      </c>
      <c r="N43" s="1">
        <f t="shared" si="11"/>
        <v>2.54267459796</v>
      </c>
      <c r="O43" s="10"/>
      <c r="P43" s="60">
        <f t="shared" si="12"/>
        <v>-1.313446938096248E-06</v>
      </c>
      <c r="Q43" s="60">
        <f t="shared" si="13"/>
        <v>3.2016788791695835E-06</v>
      </c>
      <c r="R43" s="60">
        <f t="shared" si="15"/>
        <v>-3.603656521985958E-05</v>
      </c>
      <c r="S43" s="60">
        <f t="shared" si="16"/>
        <v>0.05512972569474167</v>
      </c>
      <c r="T43" s="60">
        <f t="shared" si="17"/>
        <v>0.09323187461248404</v>
      </c>
      <c r="U43" s="60">
        <f t="shared" si="18"/>
        <v>-3.3311293959721006E-05</v>
      </c>
      <c r="V43" s="60">
        <f t="shared" si="19"/>
        <v>0.02630580384351915</v>
      </c>
      <c r="W43" s="60">
        <f t="shared" si="20"/>
        <v>5.524482292558798E-06</v>
      </c>
      <c r="X43" s="60">
        <f t="shared" si="21"/>
        <v>1.05457381120667E-07</v>
      </c>
      <c r="Y43" s="60">
        <f t="shared" si="22"/>
        <v>-6.253723453909307E-07</v>
      </c>
      <c r="Z43" s="60">
        <f t="shared" si="23"/>
        <v>-4.044638974453223E-07</v>
      </c>
      <c r="AA43" s="60">
        <f t="shared" si="24"/>
        <v>-2.4230684149642883E-06</v>
      </c>
      <c r="AB43" s="60">
        <f t="shared" si="25"/>
        <v>1.2013172979385682</v>
      </c>
    </row>
    <row r="44" spans="1:28" ht="12.75">
      <c r="A44" s="12" t="s">
        <v>54</v>
      </c>
      <c r="B44" s="1">
        <f>'DATOS MENSUALES'!E318</f>
        <v>0.10980250344</v>
      </c>
      <c r="C44" s="1">
        <f>'DATOS MENSUALES'!E319</f>
        <v>0.15050500154</v>
      </c>
      <c r="D44" s="1">
        <f>'DATOS MENSUALES'!E320</f>
        <v>0.066586084044</v>
      </c>
      <c r="E44" s="1">
        <f>'DATOS MENSUALES'!E321</f>
        <v>0.061972674328</v>
      </c>
      <c r="F44" s="1">
        <f>'DATOS MENSUALES'!E322</f>
        <v>0.099572177817</v>
      </c>
      <c r="G44" s="1">
        <f>'DATOS MENSUALES'!E323</f>
        <v>0.112405638228</v>
      </c>
      <c r="H44" s="1">
        <f>'DATOS MENSUALES'!E324</f>
        <v>0.069975507216</v>
      </c>
      <c r="I44" s="1">
        <f>'DATOS MENSUALES'!E325</f>
        <v>0.070241726616</v>
      </c>
      <c r="J44" s="1">
        <f>'DATOS MENSUALES'!E326</f>
        <v>0.041063675872</v>
      </c>
      <c r="K44" s="1">
        <f>'DATOS MENSUALES'!E327</f>
        <v>0.02525316144</v>
      </c>
      <c r="L44" s="1">
        <f>'DATOS MENSUALES'!E328</f>
        <v>0.015822321132</v>
      </c>
      <c r="M44" s="1">
        <f>'DATOS MENSUALES'!E329</f>
        <v>0.01067390965</v>
      </c>
      <c r="N44" s="1">
        <f t="shared" si="11"/>
        <v>0.8338743813230001</v>
      </c>
      <c r="O44" s="10"/>
      <c r="P44" s="60">
        <f t="shared" si="12"/>
        <v>0.0001779012608514167</v>
      </c>
      <c r="Q44" s="60">
        <f t="shared" si="13"/>
        <v>0.00034146077278185633</v>
      </c>
      <c r="R44" s="60">
        <f t="shared" si="15"/>
        <v>-0.00018921017542756357</v>
      </c>
      <c r="S44" s="60">
        <f t="shared" si="16"/>
        <v>-0.0006065580678806014</v>
      </c>
      <c r="T44" s="60">
        <f t="shared" si="17"/>
        <v>-0.0014981412508266404</v>
      </c>
      <c r="U44" s="60">
        <f t="shared" si="18"/>
        <v>-0.0016709015941505886</v>
      </c>
      <c r="V44" s="60">
        <f t="shared" si="19"/>
        <v>-0.003897273559952104</v>
      </c>
      <c r="W44" s="60">
        <f t="shared" si="20"/>
        <v>-0.001750057327427253</v>
      </c>
      <c r="X44" s="60">
        <f t="shared" si="21"/>
        <v>-0.0002544495618216447</v>
      </c>
      <c r="Y44" s="60">
        <f t="shared" si="22"/>
        <v>-2.5758428202998314E-05</v>
      </c>
      <c r="Z44" s="60">
        <f t="shared" si="23"/>
        <v>-1.7099942933357563E-06</v>
      </c>
      <c r="AA44" s="60">
        <f t="shared" si="24"/>
        <v>-2.7482335468945843E-06</v>
      </c>
      <c r="AB44" s="60">
        <f t="shared" si="25"/>
        <v>-0.2692769552343675</v>
      </c>
    </row>
    <row r="45" spans="1:28" ht="12.75">
      <c r="A45" s="12" t="s">
        <v>55</v>
      </c>
      <c r="B45" s="1">
        <f>'DATOS MENSUALES'!E330</f>
        <v>0.029223936204</v>
      </c>
      <c r="C45" s="1">
        <f>'DATOS MENSUALES'!E331</f>
        <v>0.332496532758</v>
      </c>
      <c r="D45" s="1">
        <f>'DATOS MENSUALES'!E332</f>
        <v>0.07468602988</v>
      </c>
      <c r="E45" s="1">
        <f>'DATOS MENSUALES'!E333</f>
        <v>0.09239642775</v>
      </c>
      <c r="F45" s="1">
        <f>'DATOS MENSUALES'!E334</f>
        <v>0.254515976631</v>
      </c>
      <c r="G45" s="1">
        <f>'DATOS MENSUALES'!E335</f>
        <v>0.302399295967</v>
      </c>
      <c r="H45" s="1">
        <f>'DATOS MENSUALES'!E336</f>
        <v>0.43967748216</v>
      </c>
      <c r="I45" s="1">
        <f>'DATOS MENSUALES'!E337</f>
        <v>0.376718567598</v>
      </c>
      <c r="J45" s="1">
        <f>'DATOS MENSUALES'!E338</f>
        <v>0.172239321709</v>
      </c>
      <c r="K45" s="1">
        <f>'DATOS MENSUALES'!E339</f>
        <v>0.071134269932</v>
      </c>
      <c r="L45" s="1">
        <f>'DATOS MENSUALES'!E340</f>
        <v>0.036555932052</v>
      </c>
      <c r="M45" s="1">
        <f>'DATOS MENSUALES'!E341</f>
        <v>0.031872449565</v>
      </c>
      <c r="N45" s="1">
        <f t="shared" si="11"/>
        <v>2.213916222206</v>
      </c>
      <c r="O45" s="10"/>
      <c r="P45" s="60">
        <f t="shared" si="12"/>
        <v>-1.4414030959206085E-05</v>
      </c>
      <c r="Q45" s="60">
        <f t="shared" si="13"/>
        <v>0.01598142600554953</v>
      </c>
      <c r="R45" s="60">
        <f t="shared" si="15"/>
        <v>-0.00011989064721477916</v>
      </c>
      <c r="S45" s="60">
        <f t="shared" si="16"/>
        <v>-0.0001594466352980308</v>
      </c>
      <c r="T45" s="60">
        <f t="shared" si="17"/>
        <v>6.652699833462983E-05</v>
      </c>
      <c r="U45" s="60">
        <f t="shared" si="18"/>
        <v>0.00036292804675809473</v>
      </c>
      <c r="V45" s="60">
        <f t="shared" si="19"/>
        <v>0.009573039732424207</v>
      </c>
      <c r="W45" s="60">
        <f t="shared" si="20"/>
        <v>0.006431578091954786</v>
      </c>
      <c r="X45" s="60">
        <f t="shared" si="21"/>
        <v>0.00031177676790650796</v>
      </c>
      <c r="Y45" s="60">
        <f t="shared" si="22"/>
        <v>4.3692667820985275E-06</v>
      </c>
      <c r="Z45" s="60">
        <f t="shared" si="23"/>
        <v>6.757813004829992E-07</v>
      </c>
      <c r="AA45" s="60">
        <f t="shared" si="24"/>
        <v>3.719033908580378E-07</v>
      </c>
      <c r="AB45" s="60">
        <f t="shared" si="25"/>
        <v>0.3959140197158717</v>
      </c>
    </row>
    <row r="46" spans="1:28" ht="12.75">
      <c r="A46" s="12" t="s">
        <v>56</v>
      </c>
      <c r="B46" s="1">
        <f>'DATOS MENSUALES'!E342</f>
        <v>0.022213739625</v>
      </c>
      <c r="C46" s="1">
        <f>'DATOS MENSUALES'!E343</f>
        <v>0.07357417218</v>
      </c>
      <c r="D46" s="1">
        <f>'DATOS MENSUALES'!E344</f>
        <v>0.323099565189</v>
      </c>
      <c r="E46" s="1">
        <f>'DATOS MENSUALES'!E345</f>
        <v>0.115616828118</v>
      </c>
      <c r="F46" s="1">
        <f>'DATOS MENSUALES'!E346</f>
        <v>0.057286452034</v>
      </c>
      <c r="G46" s="1">
        <f>'DATOS MENSUALES'!E347</f>
        <v>0.37308318795</v>
      </c>
      <c r="H46" s="1">
        <f>'DATOS MENSUALES'!E348</f>
        <v>0.231708309504</v>
      </c>
      <c r="I46" s="1">
        <f>'DATOS MENSUALES'!E349</f>
        <v>0.22536674468</v>
      </c>
      <c r="J46" s="1">
        <f>'DATOS MENSUALES'!E350</f>
        <v>0.111125424124</v>
      </c>
      <c r="K46" s="1">
        <f>'DATOS MENSUALES'!E351</f>
        <v>0.053081297238</v>
      </c>
      <c r="L46" s="1">
        <f>'DATOS MENSUALES'!E352</f>
        <v>0.022147271856</v>
      </c>
      <c r="M46" s="1">
        <f>'DATOS MENSUALES'!E353</f>
        <v>0.03763530456</v>
      </c>
      <c r="N46" s="1">
        <f t="shared" si="11"/>
        <v>1.645938297058</v>
      </c>
      <c r="O46" s="10"/>
      <c r="P46" s="60">
        <f t="shared" si="12"/>
        <v>-3.0802357135339315E-05</v>
      </c>
      <c r="Q46" s="60">
        <f t="shared" si="13"/>
        <v>-3.4827407351861767E-07</v>
      </c>
      <c r="R46" s="60">
        <f t="shared" si="15"/>
        <v>0.007892994388363257</v>
      </c>
      <c r="S46" s="60">
        <f t="shared" si="16"/>
        <v>-2.980626439873124E-05</v>
      </c>
      <c r="T46" s="60">
        <f t="shared" si="17"/>
        <v>-0.0038484767183059342</v>
      </c>
      <c r="U46" s="60">
        <f t="shared" si="18"/>
        <v>0.0028641412199282602</v>
      </c>
      <c r="V46" s="60">
        <f t="shared" si="19"/>
        <v>8.307586917558027E-08</v>
      </c>
      <c r="W46" s="60">
        <f t="shared" si="20"/>
        <v>4.148134359910943E-05</v>
      </c>
      <c r="X46" s="60">
        <f t="shared" si="21"/>
        <v>2.9997608600761213E-07</v>
      </c>
      <c r="Y46" s="60">
        <f t="shared" si="22"/>
        <v>-4.9546337512023304E-09</v>
      </c>
      <c r="Z46" s="60">
        <f t="shared" si="23"/>
        <v>-1.7876027481408147E-07</v>
      </c>
      <c r="AA46" s="60">
        <f t="shared" si="24"/>
        <v>2.173860457378322E-06</v>
      </c>
      <c r="AB46" s="60">
        <f t="shared" si="25"/>
        <v>0.004600051452148798</v>
      </c>
    </row>
    <row r="47" spans="1:28" ht="12.75">
      <c r="A47" s="12" t="s">
        <v>57</v>
      </c>
      <c r="B47" s="1">
        <f>'DATOS MENSUALES'!E354</f>
        <v>0.025768932552</v>
      </c>
      <c r="C47" s="1">
        <f>'DATOS MENSUALES'!E355</f>
        <v>0.032857138704</v>
      </c>
      <c r="D47" s="1">
        <f>'DATOS MENSUALES'!E356</f>
        <v>0.017097387391</v>
      </c>
      <c r="E47" s="1">
        <f>'DATOS MENSUALES'!E357</f>
        <v>0.197642960496</v>
      </c>
      <c r="F47" s="1">
        <f>'DATOS MENSUALES'!E358</f>
        <v>0.10526539597</v>
      </c>
      <c r="G47" s="1">
        <f>'DATOS MENSUALES'!E359</f>
        <v>0.060482865184</v>
      </c>
      <c r="H47" s="1">
        <f>'DATOS MENSUALES'!E360</f>
        <v>0.045142351758</v>
      </c>
      <c r="I47" s="1">
        <f>'DATOS MENSUALES'!E361</f>
        <v>0.04248542304</v>
      </c>
      <c r="J47" s="1">
        <f>'DATOS MENSUALES'!E362</f>
        <v>0.025124421798</v>
      </c>
      <c r="K47" s="1">
        <f>'DATOS MENSUALES'!E363</f>
        <v>0.016314682998</v>
      </c>
      <c r="L47" s="1">
        <f>'DATOS MENSUALES'!E364</f>
        <v>0.011498166323</v>
      </c>
      <c r="M47" s="1">
        <f>'DATOS MENSUALES'!E365</f>
        <v>0.006952501</v>
      </c>
      <c r="N47" s="1">
        <f t="shared" si="11"/>
        <v>0.586632227214</v>
      </c>
      <c r="O47" s="10"/>
      <c r="P47" s="60">
        <f t="shared" si="12"/>
        <v>-2.1465739147493454E-05</v>
      </c>
      <c r="Q47" s="60">
        <f t="shared" si="13"/>
        <v>-0.00010889165362318468</v>
      </c>
      <c r="R47" s="60">
        <f t="shared" si="15"/>
        <v>-0.001221539406847929</v>
      </c>
      <c r="S47" s="60">
        <f t="shared" si="16"/>
        <v>0.00013281367050401263</v>
      </c>
      <c r="T47" s="60">
        <f t="shared" si="17"/>
        <v>-0.001285461253759261</v>
      </c>
      <c r="U47" s="60">
        <f t="shared" si="18"/>
        <v>-0.004964000694675311</v>
      </c>
      <c r="V47" s="60">
        <f t="shared" si="19"/>
        <v>-0.006048719041581415</v>
      </c>
      <c r="W47" s="60">
        <f t="shared" si="20"/>
        <v>-0.00325921924740414</v>
      </c>
      <c r="X47" s="60">
        <f t="shared" si="21"/>
        <v>-0.0004988065099468605</v>
      </c>
      <c r="Y47" s="60">
        <f t="shared" si="22"/>
        <v>-5.6939554773117275E-05</v>
      </c>
      <c r="Z47" s="60">
        <f t="shared" si="23"/>
        <v>-4.316677495441974E-06</v>
      </c>
      <c r="AA47" s="60">
        <f t="shared" si="24"/>
        <v>-5.57216132169814E-06</v>
      </c>
      <c r="AB47" s="60">
        <f t="shared" si="25"/>
        <v>-0.7121102342960098</v>
      </c>
    </row>
    <row r="48" spans="1:28" ht="12.75">
      <c r="A48" s="12" t="s">
        <v>58</v>
      </c>
      <c r="B48" s="1">
        <f>'DATOS MENSUALES'!E366</f>
        <v>0.00465272864</v>
      </c>
      <c r="C48" s="1">
        <f>'DATOS MENSUALES'!E367</f>
        <v>0.054465572043</v>
      </c>
      <c r="D48" s="1">
        <f>'DATOS MENSUALES'!E368</f>
        <v>0.015267067725</v>
      </c>
      <c r="E48" s="1">
        <f>'DATOS MENSUALES'!E369</f>
        <v>0.070115503784</v>
      </c>
      <c r="F48" s="1">
        <f>'DATOS MENSUALES'!E370</f>
        <v>0.065832142062</v>
      </c>
      <c r="G48" s="1">
        <f>'DATOS MENSUALES'!E371</f>
        <v>0.065621760424</v>
      </c>
      <c r="H48" s="1">
        <f>'DATOS MENSUALES'!E372</f>
        <v>0.134374823984</v>
      </c>
      <c r="I48" s="1">
        <f>'DATOS MENSUALES'!E373</f>
        <v>0.35626162639</v>
      </c>
      <c r="J48" s="1">
        <f>'DATOS MENSUALES'!E374</f>
        <v>0.160262595513</v>
      </c>
      <c r="K48" s="1">
        <f>'DATOS MENSUALES'!E375</f>
        <v>0.083494632684</v>
      </c>
      <c r="L48" s="1">
        <f>'DATOS MENSUALES'!E376</f>
        <v>0.042420639055</v>
      </c>
      <c r="M48" s="1">
        <f>'DATOS MENSUALES'!E377</f>
        <v>0.023661275088</v>
      </c>
      <c r="N48" s="1">
        <f t="shared" si="11"/>
        <v>1.076430367392</v>
      </c>
      <c r="O48" s="10"/>
      <c r="P48" s="60">
        <f t="shared" si="12"/>
        <v>-0.00011698695569537582</v>
      </c>
      <c r="Q48" s="60">
        <f t="shared" si="13"/>
        <v>-1.7870259054029713E-05</v>
      </c>
      <c r="R48" s="60">
        <f t="shared" si="15"/>
        <v>-0.0012853659537786825</v>
      </c>
      <c r="S48" s="60">
        <f t="shared" si="16"/>
        <v>-0.0004478133265572729</v>
      </c>
      <c r="T48" s="60">
        <f t="shared" si="17"/>
        <v>-0.003252591082202723</v>
      </c>
      <c r="U48" s="60">
        <f t="shared" si="18"/>
        <v>-0.004528759346867891</v>
      </c>
      <c r="V48" s="60">
        <f t="shared" si="19"/>
        <v>-0.0008035810749691669</v>
      </c>
      <c r="W48" s="60">
        <f t="shared" si="20"/>
        <v>0.004534028996432433</v>
      </c>
      <c r="X48" s="60">
        <f t="shared" si="21"/>
        <v>0.00017403386199681383</v>
      </c>
      <c r="Y48" s="60">
        <f t="shared" si="22"/>
        <v>2.36610292773203E-05</v>
      </c>
      <c r="Z48" s="60">
        <f t="shared" si="23"/>
        <v>3.137877556648031E-06</v>
      </c>
      <c r="AA48" s="60">
        <f t="shared" si="24"/>
        <v>-1.0606798934778685E-09</v>
      </c>
      <c r="AB48" s="60">
        <f t="shared" si="25"/>
        <v>-0.06554683799714102</v>
      </c>
    </row>
    <row r="49" spans="1:28" ht="12.75">
      <c r="A49" s="12" t="s">
        <v>59</v>
      </c>
      <c r="B49" s="1">
        <f>'DATOS MENSUALES'!E378</f>
        <v>0.016066597212</v>
      </c>
      <c r="C49" s="1">
        <f>'DATOS MENSUALES'!E379</f>
        <v>0.017236836554</v>
      </c>
      <c r="D49" s="1">
        <f>'DATOS MENSUALES'!E380</f>
        <v>0.037251621651</v>
      </c>
      <c r="E49" s="1">
        <f>'DATOS MENSUALES'!E381</f>
        <v>0.017783079468</v>
      </c>
      <c r="F49" s="1">
        <f>'DATOS MENSUALES'!E382</f>
        <v>0.274190499926</v>
      </c>
      <c r="G49" s="1">
        <f>'DATOS MENSUALES'!E383</f>
        <v>0.265993217943</v>
      </c>
      <c r="H49" s="1">
        <f>'DATOS MENSUALES'!E384</f>
        <v>0.106707014955</v>
      </c>
      <c r="I49" s="1">
        <f>'DATOS MENSUALES'!E385</f>
        <v>0.065259507033</v>
      </c>
      <c r="J49" s="1">
        <f>'DATOS MENSUALES'!E386</f>
        <v>0.041238369708</v>
      </c>
      <c r="K49" s="1">
        <f>'DATOS MENSUALES'!E387</f>
        <v>0.020128728547</v>
      </c>
      <c r="L49" s="1">
        <f>'DATOS MENSUALES'!E388</f>
        <v>0.012351194765</v>
      </c>
      <c r="M49" s="1">
        <f>'DATOS MENSUALES'!E389</f>
        <v>0.03582346625</v>
      </c>
      <c r="N49" s="1">
        <f t="shared" si="11"/>
        <v>0.910030134012</v>
      </c>
      <c r="O49" s="10"/>
      <c r="P49" s="60">
        <f t="shared" si="12"/>
        <v>-5.2709261311158414E-05</v>
      </c>
      <c r="Q49" s="60">
        <f t="shared" si="13"/>
        <v>-0.0002545150358908588</v>
      </c>
      <c r="R49" s="60">
        <f t="shared" si="15"/>
        <v>-0.000652699478524268</v>
      </c>
      <c r="S49" s="60">
        <f t="shared" si="16"/>
        <v>-0.0021386635341745725</v>
      </c>
      <c r="T49" s="60">
        <f t="shared" si="17"/>
        <v>0.00021810416050056688</v>
      </c>
      <c r="U49" s="60">
        <f t="shared" si="18"/>
        <v>4.259679367098525E-05</v>
      </c>
      <c r="V49" s="60">
        <f t="shared" si="19"/>
        <v>-0.0017557038189955829</v>
      </c>
      <c r="W49" s="60">
        <f t="shared" si="20"/>
        <v>-0.0019762145499064225</v>
      </c>
      <c r="X49" s="60">
        <f t="shared" si="21"/>
        <v>-0.00025235093373699976</v>
      </c>
      <c r="Y49" s="60">
        <f t="shared" si="22"/>
        <v>-4.162807504646997E-05</v>
      </c>
      <c r="Z49" s="60">
        <f t="shared" si="23"/>
        <v>-3.6731506790781407E-06</v>
      </c>
      <c r="AA49" s="60">
        <f t="shared" si="24"/>
        <v>1.3833485005413762E-06</v>
      </c>
      <c r="AB49" s="60">
        <f t="shared" si="25"/>
        <v>-0.18480066149276214</v>
      </c>
    </row>
    <row r="50" spans="1:28" ht="12.75">
      <c r="A50" s="12" t="s">
        <v>60</v>
      </c>
      <c r="B50" s="1">
        <f>'DATOS MENSUALES'!E390</f>
        <v>0.046489411472</v>
      </c>
      <c r="C50" s="1">
        <f>'DATOS MENSUALES'!E391</f>
        <v>0.07962391524</v>
      </c>
      <c r="D50" s="1">
        <f>'DATOS MENSUALES'!E392</f>
        <v>0.101529463832</v>
      </c>
      <c r="E50" s="1">
        <f>'DATOS MENSUALES'!E393</f>
        <v>0.08333808819</v>
      </c>
      <c r="F50" s="1">
        <f>'DATOS MENSUALES'!E394</f>
        <v>0.047971644939</v>
      </c>
      <c r="G50" s="1">
        <f>'DATOS MENSUALES'!E395</f>
        <v>0.027054235564</v>
      </c>
      <c r="H50" s="1">
        <f>'DATOS MENSUALES'!E396</f>
        <v>0.019745687</v>
      </c>
      <c r="I50" s="1">
        <f>'DATOS MENSUALES'!E397</f>
        <v>0.03384957255</v>
      </c>
      <c r="J50" s="1">
        <f>'DATOS MENSUALES'!E398</f>
        <v>0.03935828128</v>
      </c>
      <c r="K50" s="1">
        <f>'DATOS MENSUALES'!E399</f>
        <v>0.026098542953</v>
      </c>
      <c r="L50" s="1">
        <f>'DATOS MENSUALES'!E400</f>
        <v>0.019755545143</v>
      </c>
      <c r="M50" s="1">
        <f>'DATOS MENSUALES'!E401</f>
        <v>0.012206853234</v>
      </c>
      <c r="N50" s="1">
        <f aca="true" t="shared" si="26" ref="N50:N81">SUM(B50:M50)</f>
        <v>0.537021241397</v>
      </c>
      <c r="O50" s="10"/>
      <c r="P50" s="60">
        <f aca="true" t="shared" si="27" ref="P50:P83">(B50-B$6)^3</f>
        <v>-3.535780074415822E-07</v>
      </c>
      <c r="Q50" s="60">
        <f aca="true" t="shared" si="28" ref="Q50:Q83">(C50-C$6)^3</f>
        <v>-9.58447178052908E-10</v>
      </c>
      <c r="R50" s="60">
        <f t="shared" si="15"/>
        <v>-1.1338793490449759E-05</v>
      </c>
      <c r="S50" s="60">
        <f t="shared" si="16"/>
        <v>-0.0002534442591477452</v>
      </c>
      <c r="T50" s="60">
        <f t="shared" si="17"/>
        <v>-0.0045763344452813765</v>
      </c>
      <c r="U50" s="60">
        <f t="shared" si="18"/>
        <v>-0.008491518017001062</v>
      </c>
      <c r="V50" s="60">
        <f t="shared" si="19"/>
        <v>-0.00894699453283241</v>
      </c>
      <c r="W50" s="60">
        <f t="shared" si="20"/>
        <v>-0.003862546075626612</v>
      </c>
      <c r="X50" s="60">
        <f t="shared" si="21"/>
        <v>-0.00027555120305342734</v>
      </c>
      <c r="Y50" s="60">
        <f t="shared" si="22"/>
        <v>-2.360913382360269E-05</v>
      </c>
      <c r="Z50" s="60">
        <f t="shared" si="23"/>
        <v>-5.168054523609581E-07</v>
      </c>
      <c r="AA50" s="60">
        <f t="shared" si="24"/>
        <v>-1.941080761183852E-06</v>
      </c>
      <c r="AB50" s="60">
        <f t="shared" si="25"/>
        <v>-0.837511382231659</v>
      </c>
    </row>
    <row r="51" spans="1:28" ht="12.75">
      <c r="A51" s="12" t="s">
        <v>61</v>
      </c>
      <c r="B51" s="1">
        <f>'DATOS MENSUALES'!E402</f>
        <v>0.016103028732</v>
      </c>
      <c r="C51" s="1">
        <f>'DATOS MENSUALES'!E403</f>
        <v>0.01264849029</v>
      </c>
      <c r="D51" s="1">
        <f>'DATOS MENSUALES'!E404</f>
        <v>0.018594532749</v>
      </c>
      <c r="E51" s="1">
        <f>'DATOS MENSUALES'!E405</f>
        <v>0.044798787358</v>
      </c>
      <c r="F51" s="1">
        <f>'DATOS MENSUALES'!E406</f>
        <v>0.037608104655</v>
      </c>
      <c r="G51" s="1">
        <f>'DATOS MENSUALES'!E407</f>
        <v>0.072798321288</v>
      </c>
      <c r="H51" s="1">
        <f>'DATOS MENSUALES'!E408</f>
        <v>0.044685055464</v>
      </c>
      <c r="I51" s="1">
        <f>'DATOS MENSUALES'!E409</f>
        <v>0.030778654767</v>
      </c>
      <c r="J51" s="1">
        <f>'DATOS MENSUALES'!E410</f>
        <v>0.041085630475</v>
      </c>
      <c r="K51" s="1">
        <f>'DATOS MENSUALES'!E411</f>
        <v>0.024301854136</v>
      </c>
      <c r="L51" s="1">
        <f>'DATOS MENSUALES'!E412</f>
        <v>0.012755138672</v>
      </c>
      <c r="M51" s="1">
        <f>'DATOS MENSUALES'!E413</f>
        <v>0.0071785196</v>
      </c>
      <c r="N51" s="1">
        <f t="shared" si="26"/>
        <v>0.36333611818600003</v>
      </c>
      <c r="O51" s="10"/>
      <c r="P51" s="60">
        <f t="shared" si="27"/>
        <v>-5.255576388049125E-05</v>
      </c>
      <c r="Q51" s="60">
        <f t="shared" si="28"/>
        <v>-0.00031389653438967225</v>
      </c>
      <c r="R51" s="60">
        <f aca="true" t="shared" si="29" ref="R51:R83">(D51-D$6)^3</f>
        <v>-0.001170930507922015</v>
      </c>
      <c r="S51" s="60">
        <f aca="true" t="shared" si="30" ref="S51:S83">(E51-E$6)^3</f>
        <v>-0.001055703460726475</v>
      </c>
      <c r="T51" s="60">
        <f aca="true" t="shared" si="31" ref="T51:AB79">(F51-F$6)^3</f>
        <v>-0.005487929795361544</v>
      </c>
      <c r="U51" s="60">
        <f t="shared" si="31"/>
        <v>-0.003964624781849269</v>
      </c>
      <c r="V51" s="60">
        <f t="shared" si="31"/>
        <v>-0.006094377098450243</v>
      </c>
      <c r="W51" s="60">
        <f t="shared" si="31"/>
        <v>-0.0040938116606423864</v>
      </c>
      <c r="X51" s="60">
        <f t="shared" si="31"/>
        <v>-0.00025418518045795563</v>
      </c>
      <c r="Y51" s="60">
        <f t="shared" si="31"/>
        <v>-2.832864221956268E-05</v>
      </c>
      <c r="Z51" s="60">
        <f t="shared" si="31"/>
        <v>-3.392144906243134E-06</v>
      </c>
      <c r="AA51" s="60">
        <f t="shared" si="31"/>
        <v>-5.361751477634746E-06</v>
      </c>
      <c r="AB51" s="60">
        <f t="shared" si="31"/>
        <v>-1.391017243618853</v>
      </c>
    </row>
    <row r="52" spans="1:28" ht="12.75">
      <c r="A52" s="12" t="s">
        <v>62</v>
      </c>
      <c r="B52" s="1">
        <f>'DATOS MENSUALES'!E414</f>
        <v>0.0052720512</v>
      </c>
      <c r="C52" s="1">
        <f>'DATOS MENSUALES'!E415</f>
        <v>0.016716860215</v>
      </c>
      <c r="D52" s="1">
        <f>'DATOS MENSUALES'!E416</f>
        <v>0.007995091506</v>
      </c>
      <c r="E52" s="1">
        <f>'DATOS MENSUALES'!E417</f>
        <v>0.028328689122</v>
      </c>
      <c r="F52" s="1">
        <f>'DATOS MENSUALES'!E418</f>
        <v>0.028525769316</v>
      </c>
      <c r="G52" s="1">
        <f>'DATOS MENSUALES'!E419</f>
        <v>0.043371607458</v>
      </c>
      <c r="H52" s="1">
        <f>'DATOS MENSUALES'!E420</f>
        <v>0.147961381197</v>
      </c>
      <c r="I52" s="1">
        <f>'DATOS MENSUALES'!E421</f>
        <v>0.245942852056</v>
      </c>
      <c r="J52" s="1">
        <f>'DATOS MENSUALES'!E422</f>
        <v>0.084928770102</v>
      </c>
      <c r="K52" s="1">
        <f>'DATOS MENSUALES'!E423</f>
        <v>0.039318780116</v>
      </c>
      <c r="L52" s="1">
        <f>'DATOS MENSUALES'!E424</f>
        <v>0.0286834688</v>
      </c>
      <c r="M52" s="1">
        <f>'DATOS MENSUALES'!E425</f>
        <v>0.021977012655</v>
      </c>
      <c r="N52" s="1">
        <f t="shared" si="26"/>
        <v>0.6990223337429998</v>
      </c>
      <c r="O52" s="10"/>
      <c r="P52" s="60">
        <f t="shared" si="27"/>
        <v>-0.00011259876637455816</v>
      </c>
      <c r="Q52" s="60">
        <f t="shared" si="28"/>
        <v>-0.00026083147504489724</v>
      </c>
      <c r="R52" s="60">
        <f t="shared" si="29"/>
        <v>-0.0015609037784121355</v>
      </c>
      <c r="S52" s="60">
        <f t="shared" si="30"/>
        <v>-0.0016553197770203885</v>
      </c>
      <c r="T52" s="60">
        <f t="shared" si="31"/>
        <v>-0.006380059666208409</v>
      </c>
      <c r="U52" s="60">
        <f t="shared" si="31"/>
        <v>-0.006612646494091926</v>
      </c>
      <c r="V52" s="60">
        <f t="shared" si="31"/>
        <v>-0.0005002547300874475</v>
      </c>
      <c r="W52" s="60">
        <f t="shared" si="31"/>
        <v>0.00016812985344739337</v>
      </c>
      <c r="X52" s="60">
        <f t="shared" si="31"/>
        <v>-7.417729980992897E-06</v>
      </c>
      <c r="Y52" s="60">
        <f t="shared" si="31"/>
        <v>-3.7003602303174177E-06</v>
      </c>
      <c r="Z52" s="60">
        <f t="shared" si="31"/>
        <v>7.362486627309996E-10</v>
      </c>
      <c r="AA52" s="60">
        <f t="shared" si="31"/>
        <v>-1.977265417397339E-08</v>
      </c>
      <c r="AB52" s="60">
        <f t="shared" si="31"/>
        <v>-0.475657090579926</v>
      </c>
    </row>
    <row r="53" spans="1:28" ht="12.75">
      <c r="A53" s="12" t="s">
        <v>63</v>
      </c>
      <c r="B53" s="1">
        <f>'DATOS MENSUALES'!E426</f>
        <v>0.012246267741</v>
      </c>
      <c r="C53" s="1">
        <f>'DATOS MENSUALES'!E427</f>
        <v>0.025992240582</v>
      </c>
      <c r="D53" s="1">
        <f>'DATOS MENSUALES'!E428</f>
        <v>0.015683840183</v>
      </c>
      <c r="E53" s="1">
        <f>'DATOS MENSUALES'!E429</f>
        <v>0.006909252623</v>
      </c>
      <c r="F53" s="1">
        <f>'DATOS MENSUALES'!E430</f>
        <v>0.009076204432</v>
      </c>
      <c r="G53" s="1">
        <f>'DATOS MENSUALES'!E431</f>
        <v>0.009279240243</v>
      </c>
      <c r="H53" s="1">
        <f>'DATOS MENSUALES'!E432</f>
        <v>0.013383020089</v>
      </c>
      <c r="I53" s="1">
        <f>'DATOS MENSUALES'!E433</f>
        <v>0.011505827178</v>
      </c>
      <c r="J53" s="1">
        <f>'DATOS MENSUALES'!E434</f>
        <v>0.010976244219</v>
      </c>
      <c r="K53" s="1">
        <f>'DATOS MENSUALES'!E435</f>
        <v>0.012032058588</v>
      </c>
      <c r="L53" s="1">
        <f>'DATOS MENSUALES'!E436</f>
        <v>0.009583037492</v>
      </c>
      <c r="M53" s="1">
        <f>'DATOS MENSUALES'!E437</f>
        <v>0.009992760866</v>
      </c>
      <c r="N53" s="1">
        <f t="shared" si="26"/>
        <v>0.146659994236</v>
      </c>
      <c r="O53" s="10"/>
      <c r="P53" s="60">
        <f t="shared" si="27"/>
        <v>-7.051858382246556E-05</v>
      </c>
      <c r="Q53" s="60">
        <f t="shared" si="28"/>
        <v>-0.00016292903642696892</v>
      </c>
      <c r="R53" s="60">
        <f t="shared" si="29"/>
        <v>-0.001270641506164559</v>
      </c>
      <c r="S53" s="60">
        <f t="shared" si="30"/>
        <v>-0.002727151312638678</v>
      </c>
      <c r="T53" s="60">
        <f t="shared" si="31"/>
        <v>-0.008605054910787084</v>
      </c>
      <c r="U53" s="60">
        <f t="shared" si="31"/>
        <v>-0.01091000548409849</v>
      </c>
      <c r="V53" s="60">
        <f t="shared" si="31"/>
        <v>-0.009795109081878205</v>
      </c>
      <c r="W53" s="60">
        <f t="shared" si="31"/>
        <v>-0.005758856661028077</v>
      </c>
      <c r="X53" s="60">
        <f t="shared" si="31"/>
        <v>-0.000816221480271416</v>
      </c>
      <c r="Y53" s="60">
        <f t="shared" si="31"/>
        <v>-7.815037881455892E-05</v>
      </c>
      <c r="Z53" s="60">
        <f t="shared" si="31"/>
        <v>-6.026042467438722E-06</v>
      </c>
      <c r="AA53" s="60">
        <f t="shared" si="31"/>
        <v>-3.168973398243189E-06</v>
      </c>
      <c r="AB53" s="60">
        <f t="shared" si="31"/>
        <v>-2.3684189036541037</v>
      </c>
    </row>
    <row r="54" spans="1:28" ht="12.75">
      <c r="A54" s="12" t="s">
        <v>64</v>
      </c>
      <c r="B54" s="1">
        <f>'DATOS MENSUALES'!E438</f>
        <v>0.039732601233</v>
      </c>
      <c r="C54" s="1">
        <f>'DATOS MENSUALES'!E439</f>
        <v>0.046622312814</v>
      </c>
      <c r="D54" s="1">
        <f>'DATOS MENSUALES'!E440</f>
        <v>0.078973580032</v>
      </c>
      <c r="E54" s="1">
        <f>'DATOS MENSUALES'!E441</f>
        <v>0.506925198258</v>
      </c>
      <c r="F54" s="1">
        <f>'DATOS MENSUALES'!E442</f>
        <v>0.868693746568</v>
      </c>
      <c r="G54" s="1">
        <f>'DATOS MENSUALES'!E443</f>
        <v>0.393275547766</v>
      </c>
      <c r="H54" s="1">
        <f>'DATOS MENSUALES'!E444</f>
        <v>0.233099825045</v>
      </c>
      <c r="I54" s="1">
        <f>'DATOS MENSUALES'!E445</f>
        <v>0.428935982648</v>
      </c>
      <c r="J54" s="1">
        <f>'DATOS MENSUALES'!E446</f>
        <v>0.298895071608</v>
      </c>
      <c r="K54" s="1">
        <f>'DATOS MENSUALES'!E447</f>
        <v>0.148288001116</v>
      </c>
      <c r="L54" s="1">
        <f>'DATOS MENSUALES'!E448</f>
        <v>0.05988208896</v>
      </c>
      <c r="M54" s="1">
        <f>'DATOS MENSUALES'!E449</f>
        <v>0.026004280134</v>
      </c>
      <c r="N54" s="1">
        <f t="shared" si="26"/>
        <v>3.1293282361819994</v>
      </c>
      <c r="O54" s="10"/>
      <c r="P54" s="60">
        <f t="shared" si="27"/>
        <v>-2.6441256239634933E-06</v>
      </c>
      <c r="Q54" s="60">
        <f t="shared" si="28"/>
        <v>-3.926085681785614E-05</v>
      </c>
      <c r="R54" s="60">
        <f t="shared" si="29"/>
        <v>-9.125691638439725E-05</v>
      </c>
      <c r="S54" s="60">
        <f t="shared" si="30"/>
        <v>0.04677393534399553</v>
      </c>
      <c r="T54" s="60">
        <f t="shared" si="31"/>
        <v>0.28062214654079976</v>
      </c>
      <c r="U54" s="60">
        <f t="shared" si="31"/>
        <v>0.004267803977453104</v>
      </c>
      <c r="V54" s="60">
        <f t="shared" si="31"/>
        <v>1.9059728954304713E-07</v>
      </c>
      <c r="W54" s="60">
        <f t="shared" si="31"/>
        <v>0.013512874608815433</v>
      </c>
      <c r="X54" s="60">
        <f t="shared" si="31"/>
        <v>0.00735387592283741</v>
      </c>
      <c r="Y54" s="60">
        <f t="shared" si="31"/>
        <v>0.0008174506089514244</v>
      </c>
      <c r="Z54" s="60">
        <f t="shared" si="31"/>
        <v>3.308108655107003E-05</v>
      </c>
      <c r="AA54" s="60">
        <f t="shared" si="31"/>
        <v>2.316600497580394E-09</v>
      </c>
      <c r="AB54" s="60">
        <f t="shared" si="31"/>
        <v>4.489682617688512</v>
      </c>
    </row>
    <row r="55" spans="1:28" ht="12.75">
      <c r="A55" s="12" t="s">
        <v>65</v>
      </c>
      <c r="B55" s="1">
        <f>'DATOS MENSUALES'!E450</f>
        <v>0.088982350704</v>
      </c>
      <c r="C55" s="1">
        <f>'DATOS MENSUALES'!E451</f>
        <v>0.041528441588</v>
      </c>
      <c r="D55" s="1">
        <f>'DATOS MENSUALES'!E452</f>
        <v>0.219132103104</v>
      </c>
      <c r="E55" s="1">
        <f>'DATOS MENSUALES'!E453</f>
        <v>0.074708822244</v>
      </c>
      <c r="F55" s="1">
        <f>'DATOS MENSUALES'!E454</f>
        <v>0.339108230352</v>
      </c>
      <c r="G55" s="1">
        <f>'DATOS MENSUALES'!E455</f>
        <v>0.239045031792</v>
      </c>
      <c r="H55" s="1">
        <f>'DATOS MENSUALES'!E456</f>
        <v>0.216721598654</v>
      </c>
      <c r="I55" s="1">
        <f>'DATOS MENSUALES'!E457</f>
        <v>0.139727562601</v>
      </c>
      <c r="J55" s="1">
        <f>'DATOS MENSUALES'!E458</f>
        <v>0.086690164992</v>
      </c>
      <c r="K55" s="1">
        <f>'DATOS MENSUALES'!E459</f>
        <v>0.042563480135</v>
      </c>
      <c r="L55" s="1">
        <f>'DATOS MENSUALES'!E460</f>
        <v>0.020870077405</v>
      </c>
      <c r="M55" s="1">
        <f>'DATOS MENSUALES'!E461</f>
        <v>0.01182898093</v>
      </c>
      <c r="N55" s="1">
        <f t="shared" si="26"/>
        <v>1.5209068445009999</v>
      </c>
      <c r="O55" s="10"/>
      <c r="P55" s="60">
        <f t="shared" si="27"/>
        <v>4.444352225634583E-05</v>
      </c>
      <c r="Q55" s="60">
        <f t="shared" si="28"/>
        <v>-5.969132451921667E-05</v>
      </c>
      <c r="R55" s="60">
        <f t="shared" si="29"/>
        <v>0.0008610847096026063</v>
      </c>
      <c r="S55" s="60">
        <f t="shared" si="30"/>
        <v>-0.0003719012582849156</v>
      </c>
      <c r="T55" s="60">
        <f t="shared" si="31"/>
        <v>0.0019583764586752215</v>
      </c>
      <c r="U55" s="60">
        <f t="shared" si="31"/>
        <v>5.07395717163748E-07</v>
      </c>
      <c r="V55" s="60">
        <f t="shared" si="31"/>
        <v>-1.1988911272902735E-06</v>
      </c>
      <c r="W55" s="60">
        <f t="shared" si="31"/>
        <v>-0.0001328273719758012</v>
      </c>
      <c r="X55" s="60">
        <f t="shared" si="31"/>
        <v>-5.583958516252927E-06</v>
      </c>
      <c r="Y55" s="60">
        <f t="shared" si="31"/>
        <v>-1.8259605892958706E-06</v>
      </c>
      <c r="Z55" s="60">
        <f t="shared" si="31"/>
        <v>-3.299992849616672E-07</v>
      </c>
      <c r="AA55" s="60">
        <f t="shared" si="31"/>
        <v>-2.1228769203822975E-06</v>
      </c>
      <c r="AB55" s="60">
        <f t="shared" si="31"/>
        <v>7.03402380690902E-05</v>
      </c>
    </row>
    <row r="56" spans="1:28" ht="12.75">
      <c r="A56" s="12" t="s">
        <v>66</v>
      </c>
      <c r="B56" s="1">
        <f>'DATOS MENSUALES'!E462</f>
        <v>0.007970020622</v>
      </c>
      <c r="C56" s="1">
        <f>'DATOS MENSUALES'!E463</f>
        <v>0.006498941185</v>
      </c>
      <c r="D56" s="1">
        <f>'DATOS MENSUALES'!E464</f>
        <v>0.199411861961</v>
      </c>
      <c r="E56" s="1">
        <f>'DATOS MENSUALES'!E465</f>
        <v>0.320754538592</v>
      </c>
      <c r="F56" s="1">
        <f>'DATOS MENSUALES'!E466</f>
        <v>0.587282946592</v>
      </c>
      <c r="G56" s="1">
        <f>'DATOS MENSUALES'!E467</f>
        <v>0.447846282656</v>
      </c>
      <c r="H56" s="1">
        <f>'DATOS MENSUALES'!E468</f>
        <v>0.244916329834</v>
      </c>
      <c r="I56" s="1">
        <f>'DATOS MENSUALES'!E469</f>
        <v>0.196032497805</v>
      </c>
      <c r="J56" s="1">
        <f>'DATOS MENSUALES'!E470</f>
        <v>0.082484875308</v>
      </c>
      <c r="K56" s="1">
        <f>'DATOS MENSUALES'!E471</f>
        <v>0.037437052098</v>
      </c>
      <c r="L56" s="1">
        <f>'DATOS MENSUALES'!E472</f>
        <v>0.017348925789</v>
      </c>
      <c r="M56" s="1">
        <f>'DATOS MENSUALES'!E473</f>
        <v>0.013195268352</v>
      </c>
      <c r="N56" s="1">
        <f t="shared" si="26"/>
        <v>2.1611795407939995</v>
      </c>
      <c r="O56" s="10"/>
      <c r="P56" s="60">
        <f t="shared" si="27"/>
        <v>-9.476033211977718E-05</v>
      </c>
      <c r="Q56" s="60">
        <f t="shared" si="28"/>
        <v>-0.0004070490370152117</v>
      </c>
      <c r="R56" s="60">
        <f t="shared" si="29"/>
        <v>0.00042894386795555415</v>
      </c>
      <c r="S56" s="60">
        <f t="shared" si="30"/>
        <v>0.005280060304179267</v>
      </c>
      <c r="T56" s="60">
        <f t="shared" si="31"/>
        <v>0.05201485174120673</v>
      </c>
      <c r="U56" s="60">
        <f t="shared" si="31"/>
        <v>0.010186870731967862</v>
      </c>
      <c r="V56" s="60">
        <f t="shared" si="31"/>
        <v>5.425260004211787E-06</v>
      </c>
      <c r="W56" s="60">
        <f t="shared" si="31"/>
        <v>1.473939222421044E-07</v>
      </c>
      <c r="X56" s="60">
        <f t="shared" si="31"/>
        <v>-1.0570358209229264E-05</v>
      </c>
      <c r="Y56" s="60">
        <f t="shared" si="31"/>
        <v>-5.221867777216326E-06</v>
      </c>
      <c r="Z56" s="60">
        <f t="shared" si="31"/>
        <v>-1.1351389136343425E-06</v>
      </c>
      <c r="AA56" s="60">
        <f t="shared" si="31"/>
        <v>-1.515262948372522E-06</v>
      </c>
      <c r="AB56" s="60">
        <f t="shared" si="31"/>
        <v>0.3165901496828223</v>
      </c>
    </row>
    <row r="57" spans="1:28" ht="12.75">
      <c r="A57" s="12" t="s">
        <v>67</v>
      </c>
      <c r="B57" s="1">
        <f>'DATOS MENSUALES'!E474</f>
        <v>0.058759881985</v>
      </c>
      <c r="C57" s="1">
        <f>'DATOS MENSUALES'!E475</f>
        <v>0.05472500778</v>
      </c>
      <c r="D57" s="1">
        <f>'DATOS MENSUALES'!E476</f>
        <v>0.062258328954</v>
      </c>
      <c r="E57" s="1">
        <f>'DATOS MENSUALES'!E477</f>
        <v>0.097815980808</v>
      </c>
      <c r="F57" s="1">
        <f>'DATOS MENSUALES'!E478</f>
        <v>0.137911037407</v>
      </c>
      <c r="G57" s="1">
        <f>'DATOS MENSUALES'!E479</f>
        <v>0.31638764052</v>
      </c>
      <c r="H57" s="1">
        <f>'DATOS MENSUALES'!E480</f>
        <v>0.212560183539</v>
      </c>
      <c r="I57" s="1">
        <f>'DATOS MENSUALES'!E481</f>
        <v>0.295538104696</v>
      </c>
      <c r="J57" s="1">
        <f>'DATOS MENSUALES'!E482</f>
        <v>0.230657857199</v>
      </c>
      <c r="K57" s="1">
        <f>'DATOS MENSUALES'!E483</f>
        <v>0.125274247344</v>
      </c>
      <c r="L57" s="1">
        <f>'DATOS MENSUALES'!E484</f>
        <v>0.066882360432</v>
      </c>
      <c r="M57" s="1">
        <f>'DATOS MENSUALES'!E485</f>
        <v>0.04281497451</v>
      </c>
      <c r="N57" s="1">
        <f t="shared" si="26"/>
        <v>1.7015856051740001</v>
      </c>
      <c r="O57" s="10"/>
      <c r="P57" s="60">
        <f t="shared" si="27"/>
        <v>1.4054624367695273E-07</v>
      </c>
      <c r="Q57" s="60">
        <f t="shared" si="28"/>
        <v>-1.7343528848734678E-05</v>
      </c>
      <c r="R57" s="60">
        <f t="shared" si="29"/>
        <v>-0.0002353074194319666</v>
      </c>
      <c r="S57" s="60">
        <f t="shared" si="30"/>
        <v>-0.00011625815099890691</v>
      </c>
      <c r="T57" s="60">
        <f t="shared" si="31"/>
        <v>-0.0004404550794967278</v>
      </c>
      <c r="U57" s="60">
        <f t="shared" si="31"/>
        <v>0.0006210556070697765</v>
      </c>
      <c r="V57" s="60">
        <f t="shared" si="31"/>
        <v>-3.2317658940875424E-06</v>
      </c>
      <c r="W57" s="60">
        <f t="shared" si="31"/>
        <v>0.0011506255680424668</v>
      </c>
      <c r="X57" s="60">
        <f t="shared" si="31"/>
        <v>0.0020111871942604404</v>
      </c>
      <c r="Y57" s="60">
        <f t="shared" si="31"/>
        <v>0.0003502261346142293</v>
      </c>
      <c r="Z57" s="60">
        <f t="shared" si="31"/>
        <v>5.978502412809233E-05</v>
      </c>
      <c r="AA57" s="60">
        <f t="shared" si="31"/>
        <v>5.963090450780132E-06</v>
      </c>
      <c r="AB57" s="60">
        <f t="shared" si="31"/>
        <v>0.01093488048875228</v>
      </c>
    </row>
    <row r="58" spans="1:28" ht="12.75">
      <c r="A58" s="12" t="s">
        <v>68</v>
      </c>
      <c r="B58" s="1">
        <f>'DATOS MENSUALES'!E486</f>
        <v>0.04921993902</v>
      </c>
      <c r="C58" s="1">
        <f>'DATOS MENSUALES'!E487</f>
        <v>0.09878321156</v>
      </c>
      <c r="D58" s="1">
        <f>'DATOS MENSUALES'!E488</f>
        <v>0.046323048274</v>
      </c>
      <c r="E58" s="1">
        <f>'DATOS MENSUALES'!E489</f>
        <v>0.022187558</v>
      </c>
      <c r="F58" s="1">
        <f>'DATOS MENSUALES'!E490</f>
        <v>0.027391722185</v>
      </c>
      <c r="G58" s="1">
        <f>'DATOS MENSUALES'!E491</f>
        <v>0.06006373971</v>
      </c>
      <c r="H58" s="1">
        <f>'DATOS MENSUALES'!E492</f>
        <v>0.09903465243</v>
      </c>
      <c r="I58" s="1">
        <f>'DATOS MENSUALES'!E493</f>
        <v>0.079409059808</v>
      </c>
      <c r="J58" s="1">
        <f>'DATOS MENSUALES'!E494</f>
        <v>0.040268251968</v>
      </c>
      <c r="K58" s="1">
        <f>'DATOS MENSUALES'!E495</f>
        <v>0.02184689952</v>
      </c>
      <c r="L58" s="1">
        <f>'DATOS MENSUALES'!E496</f>
        <v>0.015867291</v>
      </c>
      <c r="M58" s="1">
        <f>'DATOS MENSUALES'!E497</f>
        <v>0.015592571056</v>
      </c>
      <c r="N58" s="1">
        <f t="shared" si="26"/>
        <v>0.5759879445309999</v>
      </c>
      <c r="O58" s="10"/>
      <c r="P58" s="60">
        <f t="shared" si="27"/>
        <v>-8.17863122892326E-08</v>
      </c>
      <c r="Q58" s="60">
        <f t="shared" si="28"/>
        <v>6.002117843994212E-06</v>
      </c>
      <c r="R58" s="60">
        <f t="shared" si="29"/>
        <v>-0.00046859475324130046</v>
      </c>
      <c r="S58" s="60">
        <f t="shared" si="30"/>
        <v>-0.0019267398933580763</v>
      </c>
      <c r="T58" s="60">
        <f t="shared" si="31"/>
        <v>-0.006497808047139658</v>
      </c>
      <c r="U58" s="60">
        <f t="shared" si="31"/>
        <v>-0.005000679891192028</v>
      </c>
      <c r="V58" s="60">
        <f t="shared" si="31"/>
        <v>-0.002112438780315779</v>
      </c>
      <c r="W58" s="60">
        <f t="shared" si="31"/>
        <v>-0.001380277710086454</v>
      </c>
      <c r="X58" s="60">
        <f t="shared" si="31"/>
        <v>-0.0002641523032075443</v>
      </c>
      <c r="Y58" s="60">
        <f t="shared" si="31"/>
        <v>-3.573868743369896E-05</v>
      </c>
      <c r="Z58" s="60">
        <f t="shared" si="31"/>
        <v>-1.6907749559069542E-06</v>
      </c>
      <c r="AA58" s="60">
        <f t="shared" si="31"/>
        <v>-7.507262884777789E-07</v>
      </c>
      <c r="AB58" s="60">
        <f t="shared" si="31"/>
        <v>-0.7378795096363066</v>
      </c>
    </row>
    <row r="59" spans="1:28" ht="12.75">
      <c r="A59" s="12" t="s">
        <v>69</v>
      </c>
      <c r="B59" s="1">
        <f>'DATOS MENSUALES'!E498</f>
        <v>0.010352940096</v>
      </c>
      <c r="C59" s="1">
        <f>'DATOS MENSUALES'!E499</f>
        <v>0.00704377299</v>
      </c>
      <c r="D59" s="1">
        <f>'DATOS MENSUALES'!E500</f>
        <v>0.47651928489</v>
      </c>
      <c r="E59" s="1">
        <f>'DATOS MENSUALES'!E501</f>
        <v>0.06185348625</v>
      </c>
      <c r="F59" s="1">
        <f>'DATOS MENSUALES'!E502</f>
        <v>0.033435978588</v>
      </c>
      <c r="G59" s="1">
        <f>'DATOS MENSUALES'!E503</f>
        <v>0.022083293385</v>
      </c>
      <c r="H59" s="1">
        <f>'DATOS MENSUALES'!E504</f>
        <v>0.015198879195</v>
      </c>
      <c r="I59" s="1">
        <f>'DATOS MENSUALES'!E505</f>
        <v>0.01778597676</v>
      </c>
      <c r="J59" s="1">
        <f>'DATOS MENSUALES'!E506</f>
        <v>0.012992066088</v>
      </c>
      <c r="K59" s="1">
        <f>'DATOS MENSUALES'!E507</f>
        <v>0.007887454515</v>
      </c>
      <c r="L59" s="1">
        <f>'DATOS MENSUALES'!E508</f>
        <v>0.0052970764</v>
      </c>
      <c r="M59" s="1">
        <f>'DATOS MENSUALES'!E509</f>
        <v>0.005815690489</v>
      </c>
      <c r="N59" s="1">
        <f t="shared" si="26"/>
        <v>0.6762658996459999</v>
      </c>
      <c r="O59" s="10"/>
      <c r="P59" s="60">
        <f t="shared" si="27"/>
        <v>-8.066470429052351E-05</v>
      </c>
      <c r="Q59" s="60">
        <f t="shared" si="28"/>
        <v>-0.0003981375221597714</v>
      </c>
      <c r="R59" s="60">
        <f t="shared" si="29"/>
        <v>0.04380927544389298</v>
      </c>
      <c r="S59" s="60">
        <f t="shared" si="30"/>
        <v>-0.0006091238139876812</v>
      </c>
      <c r="T59" s="60">
        <f t="shared" si="31"/>
        <v>-0.005886632905891152</v>
      </c>
      <c r="U59" s="60">
        <f t="shared" si="31"/>
        <v>-0.00912746717485211</v>
      </c>
      <c r="V59" s="60">
        <f t="shared" si="31"/>
        <v>-0.009547831209413951</v>
      </c>
      <c r="W59" s="60">
        <f t="shared" si="31"/>
        <v>-0.005174501399407913</v>
      </c>
      <c r="X59" s="60">
        <f t="shared" si="31"/>
        <v>-0.0007645349520284128</v>
      </c>
      <c r="Y59" s="60">
        <f t="shared" si="31"/>
        <v>-0.00010315267724320289</v>
      </c>
      <c r="Z59" s="60">
        <f t="shared" si="31"/>
        <v>-1.1365461529281966E-05</v>
      </c>
      <c r="AA59" s="60">
        <f t="shared" si="31"/>
        <v>-6.7142748514303755E-06</v>
      </c>
      <c r="AB59" s="60">
        <f t="shared" si="31"/>
        <v>-0.5184810967637846</v>
      </c>
    </row>
    <row r="60" spans="1:28" ht="12.75">
      <c r="A60" s="12" t="s">
        <v>70</v>
      </c>
      <c r="B60" s="1">
        <f>'DATOS MENSUALES'!E510</f>
        <v>0.00915457094</v>
      </c>
      <c r="C60" s="1">
        <f>'DATOS MENSUALES'!E511</f>
        <v>0.023327366838</v>
      </c>
      <c r="D60" s="1">
        <f>'DATOS MENSUALES'!E512</f>
        <v>0.030313588019</v>
      </c>
      <c r="E60" s="1">
        <f>'DATOS MENSUALES'!E513</f>
        <v>0.026185331744</v>
      </c>
      <c r="F60" s="1">
        <f>'DATOS MENSUALES'!E514</f>
        <v>0.024949846978</v>
      </c>
      <c r="G60" s="1">
        <f>'DATOS MENSUALES'!E515</f>
        <v>0.03183717691</v>
      </c>
      <c r="H60" s="1">
        <f>'DATOS MENSUALES'!E516</f>
        <v>0.10693567168</v>
      </c>
      <c r="I60" s="1">
        <f>'DATOS MENSUALES'!E517</f>
        <v>0.063017478825</v>
      </c>
      <c r="J60" s="1">
        <f>'DATOS MENSUALES'!E518</f>
        <v>0.036927625</v>
      </c>
      <c r="K60" s="1">
        <f>'DATOS MENSUALES'!E519</f>
        <v>0.030223205558</v>
      </c>
      <c r="L60" s="1">
        <f>'DATOS MENSUALES'!E520</f>
        <v>0.041043391924</v>
      </c>
      <c r="M60" s="1">
        <f>'DATOS MENSUALES'!E521</f>
        <v>0.025592636502</v>
      </c>
      <c r="N60" s="1">
        <f t="shared" si="26"/>
        <v>0.4495078909180001</v>
      </c>
      <c r="O60" s="10"/>
      <c r="P60" s="60">
        <f t="shared" si="27"/>
        <v>-8.756430188109543E-05</v>
      </c>
      <c r="Q60" s="60">
        <f t="shared" si="28"/>
        <v>-0.00018796020732329507</v>
      </c>
      <c r="R60" s="60">
        <f t="shared" si="29"/>
        <v>-0.0008221749414233143</v>
      </c>
      <c r="S60" s="60">
        <f t="shared" si="30"/>
        <v>-0.0017469380981694836</v>
      </c>
      <c r="T60" s="60">
        <f t="shared" si="31"/>
        <v>-0.006756248214313706</v>
      </c>
      <c r="U60" s="60">
        <f t="shared" si="31"/>
        <v>-0.007908182458293563</v>
      </c>
      <c r="V60" s="60">
        <f t="shared" si="31"/>
        <v>-0.0017457394611541655</v>
      </c>
      <c r="W60" s="60">
        <f t="shared" si="31"/>
        <v>-0.002084039955393784</v>
      </c>
      <c r="X60" s="60">
        <f t="shared" si="31"/>
        <v>-0.0003075967345092884</v>
      </c>
      <c r="Y60" s="60">
        <f t="shared" si="31"/>
        <v>-1.481964742968834E-05</v>
      </c>
      <c r="Z60" s="60">
        <f t="shared" si="31"/>
        <v>2.333002047664303E-06</v>
      </c>
      <c r="AA60" s="60">
        <f t="shared" si="31"/>
        <v>7.573799733013246E-10</v>
      </c>
      <c r="AB60" s="60">
        <f t="shared" si="31"/>
        <v>-1.0931071736232794</v>
      </c>
    </row>
    <row r="61" spans="1:28" ht="12.75">
      <c r="A61" s="12" t="s">
        <v>71</v>
      </c>
      <c r="B61" s="1">
        <f>'DATOS MENSUALES'!E522</f>
        <v>0.01155635297</v>
      </c>
      <c r="C61" s="1">
        <f>'DATOS MENSUALES'!E523</f>
        <v>0.021023805748</v>
      </c>
      <c r="D61" s="1">
        <f>'DATOS MENSUALES'!E524</f>
        <v>0.071487743951</v>
      </c>
      <c r="E61" s="1">
        <f>'DATOS MENSUALES'!E525</f>
        <v>0.031480603125</v>
      </c>
      <c r="F61" s="1">
        <f>'DATOS MENSUALES'!E526</f>
        <v>0.031948342872</v>
      </c>
      <c r="G61" s="1">
        <f>'DATOS MENSUALES'!E527</f>
        <v>0.07470918462</v>
      </c>
      <c r="H61" s="1">
        <f>'DATOS MENSUALES'!E528</f>
        <v>0.05158507068</v>
      </c>
      <c r="I61" s="1">
        <f>'DATOS MENSUALES'!E529</f>
        <v>0.094708241216</v>
      </c>
      <c r="J61" s="1">
        <f>'DATOS MENSUALES'!E530</f>
        <v>0.080089921872</v>
      </c>
      <c r="K61" s="1">
        <f>'DATOS MENSUALES'!E531</f>
        <v>0.035823662004</v>
      </c>
      <c r="L61" s="1">
        <f>'DATOS MENSUALES'!E532</f>
        <v>0.013699687928</v>
      </c>
      <c r="M61" s="1">
        <f>'DATOS MENSUALES'!E533</f>
        <v>0.005895347328</v>
      </c>
      <c r="N61" s="1">
        <f t="shared" si="26"/>
        <v>0.524007964314</v>
      </c>
      <c r="O61" s="10"/>
      <c r="P61" s="60">
        <f t="shared" si="27"/>
        <v>-7.411070723468083E-05</v>
      </c>
      <c r="Q61" s="60">
        <f t="shared" si="28"/>
        <v>-0.00021156024228459277</v>
      </c>
      <c r="R61" s="60">
        <f t="shared" si="29"/>
        <v>-0.0001447654823332987</v>
      </c>
      <c r="S61" s="60">
        <f t="shared" si="30"/>
        <v>-0.0015264966672434161</v>
      </c>
      <c r="T61" s="60">
        <f t="shared" si="31"/>
        <v>-0.006033334801029514</v>
      </c>
      <c r="U61" s="60">
        <f t="shared" si="31"/>
        <v>-0.0038227522491031526</v>
      </c>
      <c r="V61" s="60">
        <f t="shared" si="31"/>
        <v>-0.005429488800438964</v>
      </c>
      <c r="W61" s="60">
        <f t="shared" si="31"/>
        <v>-0.0008858953573885958</v>
      </c>
      <c r="X61" s="60">
        <f t="shared" si="31"/>
        <v>-1.4422283123970693E-05</v>
      </c>
      <c r="Y61" s="60">
        <f t="shared" si="31"/>
        <v>-6.818385383562693E-06</v>
      </c>
      <c r="Z61" s="60">
        <f t="shared" si="31"/>
        <v>-2.7917897198536883E-06</v>
      </c>
      <c r="AA61" s="60">
        <f t="shared" si="31"/>
        <v>-6.629582922872816E-06</v>
      </c>
      <c r="AB61" s="60">
        <f t="shared" si="31"/>
        <v>-0.8726795973210915</v>
      </c>
    </row>
    <row r="62" spans="1:28" ht="12.75">
      <c r="A62" s="12" t="s">
        <v>72</v>
      </c>
      <c r="B62" s="1">
        <f>'DATOS MENSUALES'!E534</f>
        <v>0.01173399008</v>
      </c>
      <c r="C62" s="1">
        <f>'DATOS MENSUALES'!E535</f>
        <v>0.27409497552</v>
      </c>
      <c r="D62" s="1">
        <f>'DATOS MENSUALES'!E536</f>
        <v>0.049880362</v>
      </c>
      <c r="E62" s="1">
        <f>'DATOS MENSUALES'!E537</f>
        <v>0.088807456935</v>
      </c>
      <c r="F62" s="1">
        <f>'DATOS MENSUALES'!E538</f>
        <v>0.549292755812</v>
      </c>
      <c r="G62" s="1">
        <f>'DATOS MENSUALES'!E539</f>
        <v>0.263049399844</v>
      </c>
      <c r="H62" s="1">
        <f>'DATOS MENSUALES'!E540</f>
        <v>0.482737992534</v>
      </c>
      <c r="I62" s="1">
        <f>'DATOS MENSUALES'!E541</f>
        <v>0.189451628136</v>
      </c>
      <c r="J62" s="1">
        <f>'DATOS MENSUALES'!E542</f>
        <v>0.07406058872</v>
      </c>
      <c r="K62" s="1">
        <f>'DATOS MENSUALES'!E543</f>
        <v>0.032671841466</v>
      </c>
      <c r="L62" s="1">
        <f>'DATOS MENSUALES'!E544</f>
        <v>0.017726930005</v>
      </c>
      <c r="M62" s="1">
        <f>'DATOS MENSUALES'!E545</f>
        <v>0.01033961643</v>
      </c>
      <c r="N62" s="1">
        <f t="shared" si="26"/>
        <v>2.0438475374819998</v>
      </c>
      <c r="O62" s="10"/>
      <c r="P62" s="60">
        <f t="shared" si="27"/>
        <v>-7.317443030353892E-05</v>
      </c>
      <c r="Q62" s="60">
        <f t="shared" si="28"/>
        <v>0.007243402691608753</v>
      </c>
      <c r="R62" s="60">
        <f t="shared" si="29"/>
        <v>-0.00040711487528715773</v>
      </c>
      <c r="S62" s="60">
        <f t="shared" si="30"/>
        <v>-0.00019324756856986034</v>
      </c>
      <c r="T62" s="60">
        <f t="shared" si="31"/>
        <v>0.0376952727834894</v>
      </c>
      <c r="U62" s="60">
        <f t="shared" si="31"/>
        <v>3.270756538483038E-05</v>
      </c>
      <c r="V62" s="60">
        <f t="shared" si="31"/>
        <v>0.016658173812938305</v>
      </c>
      <c r="W62" s="60">
        <f t="shared" si="31"/>
        <v>-2.189543146184624E-09</v>
      </c>
      <c r="X62" s="60">
        <f t="shared" si="31"/>
        <v>-2.801326373219615E-05</v>
      </c>
      <c r="Y62" s="60">
        <f t="shared" si="31"/>
        <v>-1.0814745657885194E-05</v>
      </c>
      <c r="Z62" s="60">
        <f t="shared" si="31"/>
        <v>-1.0161559236883824E-06</v>
      </c>
      <c r="AA62" s="60">
        <f t="shared" si="31"/>
        <v>-2.949733438990169E-06</v>
      </c>
      <c r="AB62" s="60">
        <f t="shared" si="31"/>
        <v>0.17961637018331547</v>
      </c>
    </row>
    <row r="63" spans="1:28" ht="12.75">
      <c r="A63" s="12" t="s">
        <v>73</v>
      </c>
      <c r="B63" s="1">
        <f>'DATOS MENSUALES'!E546</f>
        <v>0.005176206614</v>
      </c>
      <c r="C63" s="1">
        <f>'DATOS MENSUALES'!E547</f>
        <v>0.019644948792</v>
      </c>
      <c r="D63" s="1">
        <f>'DATOS MENSUALES'!E548</f>
        <v>0.19600371219</v>
      </c>
      <c r="E63" s="1">
        <f>'DATOS MENSUALES'!E549</f>
        <v>0.116426044857</v>
      </c>
      <c r="F63" s="1">
        <f>'DATOS MENSUALES'!E550</f>
        <v>0.257215343877</v>
      </c>
      <c r="G63" s="1">
        <f>'DATOS MENSUALES'!E551</f>
        <v>0.160843018102</v>
      </c>
      <c r="H63" s="1">
        <f>'DATOS MENSUALES'!E552</f>
        <v>0.45982032599</v>
      </c>
      <c r="I63" s="1">
        <f>'DATOS MENSUALES'!E553</f>
        <v>0.124911795724</v>
      </c>
      <c r="J63" s="1">
        <f>'DATOS MENSUALES'!E554</f>
        <v>0.056275839472</v>
      </c>
      <c r="K63" s="1">
        <f>'DATOS MENSUALES'!E555</f>
        <v>0.022342056436</v>
      </c>
      <c r="L63" s="1">
        <f>'DATOS MENSUALES'!E556</f>
        <v>0.012717332208</v>
      </c>
      <c r="M63" s="1">
        <f>'DATOS MENSUALES'!E557</f>
        <v>0.019390800536</v>
      </c>
      <c r="N63" s="1">
        <f t="shared" si="26"/>
        <v>1.450767424798</v>
      </c>
      <c r="O63" s="10"/>
      <c r="P63" s="60">
        <f t="shared" si="27"/>
        <v>-0.00011327056582436104</v>
      </c>
      <c r="Q63" s="60">
        <f t="shared" si="28"/>
        <v>-0.0002265896171210033</v>
      </c>
      <c r="R63" s="60">
        <f t="shared" si="29"/>
        <v>0.0003733790875486605</v>
      </c>
      <c r="S63" s="60">
        <f t="shared" si="30"/>
        <v>-2.753287554129604E-05</v>
      </c>
      <c r="T63" s="60">
        <f t="shared" si="31"/>
        <v>8.072823919248944E-05</v>
      </c>
      <c r="U63" s="60">
        <f t="shared" si="31"/>
        <v>-0.0003463339224854364</v>
      </c>
      <c r="V63" s="60">
        <f t="shared" si="31"/>
        <v>0.012564091766625698</v>
      </c>
      <c r="W63" s="60">
        <f t="shared" si="31"/>
        <v>-0.00028538885704474726</v>
      </c>
      <c r="X63" s="60">
        <f t="shared" si="31"/>
        <v>-0.00011166983582727292</v>
      </c>
      <c r="Y63" s="60">
        <f t="shared" si="31"/>
        <v>-3.4151073262078464E-05</v>
      </c>
      <c r="Z63" s="60">
        <f t="shared" si="31"/>
        <v>-3.4178151040997045E-06</v>
      </c>
      <c r="AA63" s="60">
        <f t="shared" si="31"/>
        <v>-1.4806152313915212E-07</v>
      </c>
      <c r="AB63" s="60">
        <f t="shared" si="31"/>
        <v>-2.4037238343872213E-05</v>
      </c>
    </row>
    <row r="64" spans="1:28" ht="12.75">
      <c r="A64" s="12" t="s">
        <v>74</v>
      </c>
      <c r="B64" s="1">
        <f>'DATOS MENSUALES'!E558</f>
        <v>0.023140474903</v>
      </c>
      <c r="C64" s="1">
        <f>'DATOS MENSUALES'!E559</f>
        <v>0.013696136853</v>
      </c>
      <c r="D64" s="1">
        <f>'DATOS MENSUALES'!E560</f>
        <v>0.01647961507</v>
      </c>
      <c r="E64" s="1">
        <f>'DATOS MENSUALES'!E561</f>
        <v>0.048196587645</v>
      </c>
      <c r="F64" s="1">
        <f>'DATOS MENSUALES'!E562</f>
        <v>0.268908348459</v>
      </c>
      <c r="G64" s="1">
        <f>'DATOS MENSUALES'!E563</f>
        <v>0.11024190396</v>
      </c>
      <c r="H64" s="1">
        <f>'DATOS MENSUALES'!E564</f>
        <v>0.169903975912</v>
      </c>
      <c r="I64" s="1">
        <f>'DATOS MENSUALES'!E565</f>
        <v>0.080764311423</v>
      </c>
      <c r="J64" s="1">
        <f>'DATOS MENSUALES'!E566</f>
        <v>0.045131449559</v>
      </c>
      <c r="K64" s="1">
        <f>'DATOS MENSUALES'!E567</f>
        <v>0.198510325344</v>
      </c>
      <c r="L64" s="1">
        <f>'DATOS MENSUALES'!E568</f>
        <v>0.051203445507</v>
      </c>
      <c r="M64" s="1">
        <f>'DATOS MENSUALES'!E569</f>
        <v>0.031997355318</v>
      </c>
      <c r="N64" s="1">
        <f t="shared" si="26"/>
        <v>1.058173929953</v>
      </c>
      <c r="O64" s="10"/>
      <c r="P64" s="60">
        <f t="shared" si="27"/>
        <v>-2.8150417838875136E-05</v>
      </c>
      <c r="Q64" s="60">
        <f t="shared" si="28"/>
        <v>-0.0002996027112154295</v>
      </c>
      <c r="R64" s="60">
        <f t="shared" si="29"/>
        <v>-0.0012428401831014436</v>
      </c>
      <c r="S64" s="60">
        <f t="shared" si="30"/>
        <v>-0.0009535058055291163</v>
      </c>
      <c r="T64" s="60">
        <f t="shared" si="31"/>
        <v>0.00016557812003673591</v>
      </c>
      <c r="U64" s="60">
        <f t="shared" si="31"/>
        <v>-0.0017639810950104504</v>
      </c>
      <c r="V64" s="60">
        <f t="shared" si="31"/>
        <v>-0.00018952411792130369</v>
      </c>
      <c r="W64" s="60">
        <f t="shared" si="31"/>
        <v>-0.001330486212980497</v>
      </c>
      <c r="X64" s="60">
        <f t="shared" si="31"/>
        <v>-0.00020852598916517022</v>
      </c>
      <c r="Y64" s="60">
        <f t="shared" si="31"/>
        <v>0.00296886232448267</v>
      </c>
      <c r="Z64" s="60">
        <f t="shared" si="31"/>
        <v>1.2850640267314011E-05</v>
      </c>
      <c r="AA64" s="60">
        <f t="shared" si="31"/>
        <v>3.916205877094344E-07</v>
      </c>
      <c r="AB64" s="60">
        <f t="shared" si="31"/>
        <v>-0.07485980241906097</v>
      </c>
    </row>
    <row r="65" spans="1:28" ht="12.75">
      <c r="A65" s="12" t="s">
        <v>75</v>
      </c>
      <c r="B65" s="1">
        <f>'DATOS MENSUALES'!E570</f>
        <v>0.123636872352</v>
      </c>
      <c r="C65" s="1">
        <f>'DATOS MENSUALES'!E571</f>
        <v>0.070366876874</v>
      </c>
      <c r="D65" s="1">
        <f>'DATOS MENSUALES'!E572</f>
        <v>0.218293921702</v>
      </c>
      <c r="E65" s="1">
        <f>'DATOS MENSUALES'!E573</f>
        <v>0.463482909561</v>
      </c>
      <c r="F65" s="1">
        <f>'DATOS MENSUALES'!E574</f>
        <v>0.222672754008</v>
      </c>
      <c r="G65" s="1">
        <f>'DATOS MENSUALES'!E575</f>
        <v>0.125314699028</v>
      </c>
      <c r="H65" s="1">
        <f>'DATOS MENSUALES'!E576</f>
        <v>1.217797164144</v>
      </c>
      <c r="I65" s="1">
        <f>'DATOS MENSUALES'!E577</f>
        <v>0.623020474284</v>
      </c>
      <c r="J65" s="1">
        <f>'DATOS MENSUALES'!E578</f>
        <v>0.523114438445</v>
      </c>
      <c r="K65" s="1">
        <f>'DATOS MENSUALES'!E579</f>
        <v>0.168551579744</v>
      </c>
      <c r="L65" s="1">
        <f>'DATOS MENSUALES'!E580</f>
        <v>0.066253424159</v>
      </c>
      <c r="M65" s="1">
        <f>'DATOS MENSUALES'!E581</f>
        <v>0.026075182395</v>
      </c>
      <c r="N65" s="1">
        <f t="shared" si="26"/>
        <v>3.848580296696</v>
      </c>
      <c r="O65" s="10"/>
      <c r="P65" s="60">
        <f t="shared" si="27"/>
        <v>0.00034412178642878675</v>
      </c>
      <c r="Q65" s="60">
        <f t="shared" si="28"/>
        <v>-1.0746829928433494E-06</v>
      </c>
      <c r="R65" s="60">
        <f t="shared" si="29"/>
        <v>0.0008385254597055178</v>
      </c>
      <c r="S65" s="60">
        <f t="shared" si="30"/>
        <v>0.0318130635204734</v>
      </c>
      <c r="T65" s="60">
        <f t="shared" si="31"/>
        <v>6.531709835476473E-07</v>
      </c>
      <c r="U65" s="60">
        <f t="shared" si="31"/>
        <v>-0.0011827560004361273</v>
      </c>
      <c r="V65" s="60">
        <f t="shared" si="31"/>
        <v>0.9716293700229391</v>
      </c>
      <c r="W65" s="60">
        <f t="shared" si="31"/>
        <v>0.08077300653366119</v>
      </c>
      <c r="X65" s="60">
        <f t="shared" si="31"/>
        <v>0.07339331403816084</v>
      </c>
      <c r="Y65" s="60">
        <f t="shared" si="31"/>
        <v>0.0014724198732341146</v>
      </c>
      <c r="Z65" s="60">
        <f t="shared" si="31"/>
        <v>5.6946329500716906E-05</v>
      </c>
      <c r="AA65" s="60">
        <f t="shared" si="31"/>
        <v>2.709317184668662E-09</v>
      </c>
      <c r="AB65" s="60">
        <f t="shared" si="31"/>
        <v>13.294417598088984</v>
      </c>
    </row>
    <row r="66" spans="1:28" ht="12.75">
      <c r="A66" s="12" t="s">
        <v>76</v>
      </c>
      <c r="B66" s="1">
        <f>'DATOS MENSUALES'!E582</f>
        <v>0.036611066362</v>
      </c>
      <c r="C66" s="1">
        <f>'DATOS MENSUALES'!E583</f>
        <v>0.020557544304</v>
      </c>
      <c r="D66" s="1">
        <f>'DATOS MENSUALES'!E584</f>
        <v>0.010961535195</v>
      </c>
      <c r="E66" s="1">
        <f>'DATOS MENSUALES'!E585</f>
        <v>0.004840620438</v>
      </c>
      <c r="F66" s="1">
        <f>'DATOS MENSUALES'!E586</f>
        <v>0.03709648206</v>
      </c>
      <c r="G66" s="1">
        <f>'DATOS MENSUALES'!E587</f>
        <v>0.026205786156</v>
      </c>
      <c r="H66" s="1">
        <f>'DATOS MENSUALES'!E588</f>
        <v>0.124208540528</v>
      </c>
      <c r="I66" s="1">
        <f>'DATOS MENSUALES'!E589</f>
        <v>0.121538502151</v>
      </c>
      <c r="J66" s="1">
        <f>'DATOS MENSUALES'!E590</f>
        <v>0.0479126572</v>
      </c>
      <c r="K66" s="1">
        <f>'DATOS MENSUALES'!E591</f>
        <v>0.02561009377</v>
      </c>
      <c r="L66" s="1">
        <f>'DATOS MENSUALES'!E592</f>
        <v>0.018674645295</v>
      </c>
      <c r="M66" s="1">
        <f>'DATOS MENSUALES'!E593</f>
        <v>0.012907915056</v>
      </c>
      <c r="N66" s="1">
        <f t="shared" si="26"/>
        <v>0.487125388515</v>
      </c>
      <c r="O66" s="10"/>
      <c r="P66" s="60">
        <f t="shared" si="27"/>
        <v>-4.8694128234083766E-06</v>
      </c>
      <c r="Q66" s="60">
        <f t="shared" si="28"/>
        <v>-0.00021656558772727437</v>
      </c>
      <c r="R66" s="60">
        <f t="shared" si="29"/>
        <v>-0.0014441902090339596</v>
      </c>
      <c r="S66" s="60">
        <f t="shared" si="30"/>
        <v>-0.002850090910145846</v>
      </c>
      <c r="T66" s="60">
        <f t="shared" si="31"/>
        <v>-0.005535822469349609</v>
      </c>
      <c r="U66" s="60">
        <f t="shared" si="31"/>
        <v>-0.008597901851160794</v>
      </c>
      <c r="V66" s="60">
        <f t="shared" si="31"/>
        <v>-0.0010970729843594582</v>
      </c>
      <c r="W66" s="60">
        <f t="shared" si="31"/>
        <v>-0.00033154132998953177</v>
      </c>
      <c r="X66" s="60">
        <f t="shared" si="31"/>
        <v>-0.00018054045785216057</v>
      </c>
      <c r="Y66" s="60">
        <f t="shared" si="31"/>
        <v>-2.4835727970881575E-05</v>
      </c>
      <c r="Z66" s="60">
        <f t="shared" si="31"/>
        <v>-7.550253367578829E-07</v>
      </c>
      <c r="AA66" s="60">
        <f t="shared" si="31"/>
        <v>-1.6318586865638837E-06</v>
      </c>
      <c r="AB66" s="60">
        <f t="shared" si="31"/>
        <v>-0.9776740569878214</v>
      </c>
    </row>
    <row r="67" spans="1:28" ht="12.75">
      <c r="A67" s="12" t="s">
        <v>77</v>
      </c>
      <c r="B67" s="1">
        <f>'DATOS MENSUALES'!E594</f>
        <v>0.009346039688</v>
      </c>
      <c r="C67" s="1">
        <f>'DATOS MENSUALES'!E595</f>
        <v>0.06456494352</v>
      </c>
      <c r="D67" s="1">
        <f>'DATOS MENSUALES'!E596</f>
        <v>0.369302004176</v>
      </c>
      <c r="E67" s="1">
        <f>'DATOS MENSUALES'!E597</f>
        <v>0.118799277792</v>
      </c>
      <c r="F67" s="1">
        <f>'DATOS MENSUALES'!E598</f>
        <v>0.066314488823</v>
      </c>
      <c r="G67" s="1">
        <f>'DATOS MENSUALES'!E599</f>
        <v>0.03001895507</v>
      </c>
      <c r="H67" s="1">
        <f>'DATOS MENSUALES'!E600</f>
        <v>0.029140527462</v>
      </c>
      <c r="I67" s="1">
        <f>'DATOS MENSUALES'!E601</f>
        <v>0.03655664235</v>
      </c>
      <c r="J67" s="1">
        <f>'DATOS MENSUALES'!E602</f>
        <v>0.042448110607</v>
      </c>
      <c r="K67" s="1">
        <f>'DATOS MENSUALES'!E603</f>
        <v>0.022684557386</v>
      </c>
      <c r="L67" s="1">
        <f>'DATOS MENSUALES'!E604</f>
        <v>0.01655283036</v>
      </c>
      <c r="M67" s="1">
        <f>'DATOS MENSUALES'!E605</f>
        <v>0.012010524599</v>
      </c>
      <c r="N67" s="1">
        <f t="shared" si="26"/>
        <v>0.817738901833</v>
      </c>
      <c r="O67" s="10"/>
      <c r="P67" s="60">
        <f t="shared" si="27"/>
        <v>-8.64365074255432E-05</v>
      </c>
      <c r="Q67" s="60">
        <f t="shared" si="28"/>
        <v>-4.130598884580207E-06</v>
      </c>
      <c r="R67" s="60">
        <f t="shared" si="29"/>
        <v>0.014761426776451321</v>
      </c>
      <c r="S67" s="60">
        <f t="shared" si="30"/>
        <v>-2.1537959909879242E-05</v>
      </c>
      <c r="T67" s="60">
        <f t="shared" si="31"/>
        <v>-0.0032209280629795878</v>
      </c>
      <c r="U67" s="60">
        <f t="shared" si="31"/>
        <v>-0.008126678374203106</v>
      </c>
      <c r="V67" s="60">
        <f t="shared" si="31"/>
        <v>-0.007786454676098035</v>
      </c>
      <c r="W67" s="60">
        <f t="shared" si="31"/>
        <v>-0.003666049394995338</v>
      </c>
      <c r="X67" s="60">
        <f t="shared" si="31"/>
        <v>-0.00023813387572210298</v>
      </c>
      <c r="Y67" s="60">
        <f t="shared" si="31"/>
        <v>-3.3080885856021515E-05</v>
      </c>
      <c r="Z67" s="60">
        <f t="shared" si="31"/>
        <v>-1.4153647371659044E-06</v>
      </c>
      <c r="AA67" s="60">
        <f t="shared" si="31"/>
        <v>-2.0341811034530374E-06</v>
      </c>
      <c r="AB67" s="60">
        <f t="shared" si="31"/>
        <v>-0.28997086185289017</v>
      </c>
    </row>
    <row r="68" spans="1:28" ht="12.75">
      <c r="A68" s="12" t="s">
        <v>78</v>
      </c>
      <c r="B68" s="1">
        <f>'DATOS MENSUALES'!E606</f>
        <v>0.061977169408</v>
      </c>
      <c r="C68" s="1">
        <f>'DATOS MENSUALES'!E607</f>
        <v>0.06310125418</v>
      </c>
      <c r="D68" s="1">
        <f>'DATOS MENSUALES'!E608</f>
        <v>0.078538552002</v>
      </c>
      <c r="E68" s="1">
        <f>'DATOS MENSUALES'!E609</f>
        <v>0.055535345544</v>
      </c>
      <c r="F68" s="1">
        <f>'DATOS MENSUALES'!E610</f>
        <v>0.298103829724</v>
      </c>
      <c r="G68" s="1">
        <f>'DATOS MENSUALES'!E611</f>
        <v>0.374094346314</v>
      </c>
      <c r="H68" s="1">
        <f>'DATOS MENSUALES'!E612</f>
        <v>0.339011117446</v>
      </c>
      <c r="I68" s="1">
        <f>'DATOS MENSUALES'!E613</f>
        <v>0.16724159624</v>
      </c>
      <c r="J68" s="1">
        <f>'DATOS MENSUALES'!E614</f>
        <v>0.070520394932</v>
      </c>
      <c r="K68" s="1">
        <f>'DATOS MENSUALES'!E615</f>
        <v>0.027964648767</v>
      </c>
      <c r="L68" s="1">
        <f>'DATOS MENSUALES'!E616</f>
        <v>0.013561341242</v>
      </c>
      <c r="M68" s="1">
        <f>'DATOS MENSUALES'!E617</f>
        <v>0.02604079305</v>
      </c>
      <c r="N68" s="1">
        <f t="shared" si="26"/>
        <v>1.575690388849</v>
      </c>
      <c r="O68" s="10"/>
      <c r="P68" s="60">
        <f t="shared" si="27"/>
        <v>5.962091138517486E-07</v>
      </c>
      <c r="Q68" s="60">
        <f t="shared" si="28"/>
        <v>-5.3672927469939525E-06</v>
      </c>
      <c r="R68" s="60">
        <f t="shared" si="29"/>
        <v>-9.392790491794819E-05</v>
      </c>
      <c r="S68" s="60">
        <f t="shared" si="30"/>
        <v>-0.0007557288398290905</v>
      </c>
      <c r="T68" s="60">
        <f t="shared" si="31"/>
        <v>0.0005949831150149159</v>
      </c>
      <c r="U68" s="60">
        <f t="shared" si="31"/>
        <v>0.002925756999430435</v>
      </c>
      <c r="V68" s="60">
        <f t="shared" si="31"/>
        <v>0.001392404112671659</v>
      </c>
      <c r="W68" s="60">
        <f t="shared" si="31"/>
        <v>-1.2992061032906651E-05</v>
      </c>
      <c r="X68" s="60">
        <f t="shared" si="31"/>
        <v>-3.8995732876838645E-05</v>
      </c>
      <c r="Y68" s="60">
        <f t="shared" si="31"/>
        <v>-1.9295059727511217E-05</v>
      </c>
      <c r="Z68" s="60">
        <f t="shared" si="31"/>
        <v>-2.874890517373438E-06</v>
      </c>
      <c r="AA68" s="60">
        <f t="shared" si="31"/>
        <v>2.5137206785655373E-09</v>
      </c>
      <c r="AB68" s="60">
        <f t="shared" si="31"/>
        <v>0.0008864806767464534</v>
      </c>
    </row>
    <row r="69" spans="1:28" ht="12.75">
      <c r="A69" s="12" t="s">
        <v>79</v>
      </c>
      <c r="B69" s="1">
        <f>'DATOS MENSUALES'!E618</f>
        <v>0.04415101758</v>
      </c>
      <c r="C69" s="1">
        <f>'DATOS MENSUALES'!E619</f>
        <v>0.088087010142</v>
      </c>
      <c r="D69" s="1">
        <f>'DATOS MENSUALES'!E620</f>
        <v>0.027998772019</v>
      </c>
      <c r="E69" s="1">
        <f>'DATOS MENSUALES'!E621</f>
        <v>0.004755003736</v>
      </c>
      <c r="F69" s="1">
        <f>'DATOS MENSUALES'!E622</f>
        <v>0.00407614844</v>
      </c>
      <c r="G69" s="1">
        <f>'DATOS MENSUALES'!E623</f>
        <v>0.00839817153</v>
      </c>
      <c r="H69" s="1">
        <f>'DATOS MENSUALES'!E624</f>
        <v>0.010126505376</v>
      </c>
      <c r="I69" s="1">
        <f>'DATOS MENSUALES'!E625</f>
        <v>0.013397932348</v>
      </c>
      <c r="J69" s="1">
        <f>'DATOS MENSUALES'!E626</f>
        <v>0.020487506682</v>
      </c>
      <c r="K69" s="1">
        <f>'DATOS MENSUALES'!E627</f>
        <v>0.012600330106</v>
      </c>
      <c r="L69" s="1">
        <f>'DATOS MENSUALES'!E628</f>
        <v>0.007529327576</v>
      </c>
      <c r="M69" s="1">
        <f>'DATOS MENSUALES'!E629</f>
        <v>0.005796353545</v>
      </c>
      <c r="N69" s="1">
        <f t="shared" si="26"/>
        <v>0.24740407907999998</v>
      </c>
      <c r="O69" s="10"/>
      <c r="P69" s="60">
        <f t="shared" si="27"/>
        <v>-8.331382241439078E-07</v>
      </c>
      <c r="Q69" s="60">
        <f t="shared" si="28"/>
        <v>4.1802949789453415E-07</v>
      </c>
      <c r="R69" s="60">
        <f t="shared" si="29"/>
        <v>-0.0008846395720973311</v>
      </c>
      <c r="S69" s="60">
        <f t="shared" si="30"/>
        <v>-0.0028552572279674972</v>
      </c>
      <c r="T69" s="60">
        <f t="shared" si="31"/>
        <v>-0.009250440000412766</v>
      </c>
      <c r="U69" s="60">
        <f t="shared" si="31"/>
        <v>-0.011040543935482127</v>
      </c>
      <c r="V69" s="60">
        <f t="shared" si="31"/>
        <v>-0.010249197448492706</v>
      </c>
      <c r="W69" s="60">
        <f t="shared" si="31"/>
        <v>-0.005578403335389986</v>
      </c>
      <c r="X69" s="60">
        <f t="shared" si="31"/>
        <v>-0.00059151443162952</v>
      </c>
      <c r="Y69" s="60">
        <f t="shared" si="31"/>
        <v>-7.507537311143314E-05</v>
      </c>
      <c r="Z69" s="60">
        <f t="shared" si="31"/>
        <v>-8.305202650391469E-06</v>
      </c>
      <c r="AA69" s="60">
        <f t="shared" si="31"/>
        <v>-6.734942302166367E-06</v>
      </c>
      <c r="AB69" s="60">
        <f t="shared" si="31"/>
        <v>-1.8709759058356747</v>
      </c>
    </row>
    <row r="70" spans="1:28" ht="12.75">
      <c r="A70" s="12" t="s">
        <v>80</v>
      </c>
      <c r="B70" s="1">
        <f>'DATOS MENSUALES'!E630</f>
        <v>0.033517452562</v>
      </c>
      <c r="C70" s="1">
        <f>'DATOS MENSUALES'!E631</f>
        <v>0.015502408052</v>
      </c>
      <c r="D70" s="1">
        <f>'DATOS MENSUALES'!E632</f>
        <v>0.040297385704</v>
      </c>
      <c r="E70" s="1">
        <f>'DATOS MENSUALES'!E633</f>
        <v>0.00862631693</v>
      </c>
      <c r="F70" s="1">
        <f>'DATOS MENSUALES'!E634</f>
        <v>0.004782331692</v>
      </c>
      <c r="G70" s="1">
        <f>'DATOS MENSUALES'!E635</f>
        <v>0.00497959812</v>
      </c>
      <c r="H70" s="1">
        <f>'DATOS MENSUALES'!E636</f>
        <v>0.007600237677</v>
      </c>
      <c r="I70" s="1">
        <f>'DATOS MENSUALES'!E637</f>
        <v>0.04488394336</v>
      </c>
      <c r="J70" s="1">
        <f>'DATOS MENSUALES'!E638</f>
        <v>0.017396613864</v>
      </c>
      <c r="K70" s="1">
        <f>'DATOS MENSUALES'!E639</f>
        <v>0.007965322306</v>
      </c>
      <c r="L70" s="1">
        <f>'DATOS MENSUALES'!E640</f>
        <v>0.003715338025</v>
      </c>
      <c r="M70" s="1">
        <f>'DATOS MENSUALES'!E641</f>
        <v>0.00297273184</v>
      </c>
      <c r="N70" s="1">
        <f t="shared" si="26"/>
        <v>0.19223968013199996</v>
      </c>
      <c r="O70" s="10"/>
      <c r="P70" s="60">
        <f t="shared" si="27"/>
        <v>-8.051941003894533E-06</v>
      </c>
      <c r="Q70" s="60">
        <f t="shared" si="28"/>
        <v>-0.000275989306542</v>
      </c>
      <c r="R70" s="60">
        <f t="shared" si="29"/>
        <v>-0.0005863320865105567</v>
      </c>
      <c r="S70" s="60">
        <f t="shared" si="30"/>
        <v>-0.002627832333242937</v>
      </c>
      <c r="T70" s="60">
        <f t="shared" si="31"/>
        <v>-0.009157396697617155</v>
      </c>
      <c r="U70" s="60">
        <f t="shared" si="31"/>
        <v>-0.01155689327618376</v>
      </c>
      <c r="V70" s="60">
        <f t="shared" si="31"/>
        <v>-0.010610969450943808</v>
      </c>
      <c r="W70" s="60">
        <f t="shared" si="31"/>
        <v>-0.00310358838344489</v>
      </c>
      <c r="X70" s="60">
        <f t="shared" si="31"/>
        <v>-0.0006592903072902714</v>
      </c>
      <c r="Y70" s="60">
        <f t="shared" si="31"/>
        <v>-0.0001026397235414372</v>
      </c>
      <c r="Z70" s="60">
        <f t="shared" si="31"/>
        <v>-1.393689831915166E-05</v>
      </c>
      <c r="AA70" s="60">
        <f t="shared" si="31"/>
        <v>-1.0230147292635291E-05</v>
      </c>
      <c r="AB70" s="60">
        <f t="shared" si="31"/>
        <v>-2.133673742523396</v>
      </c>
    </row>
    <row r="71" spans="1:28" ht="12.75">
      <c r="A71" s="12" t="s">
        <v>81</v>
      </c>
      <c r="B71" s="1">
        <f>'DATOS MENSUALES'!E642</f>
        <v>0.0420746413</v>
      </c>
      <c r="C71" s="1">
        <f>'DATOS MENSUALES'!E643</f>
        <v>0.013020262532</v>
      </c>
      <c r="D71" s="1">
        <f>'DATOS MENSUALES'!E644</f>
        <v>0.00927760384</v>
      </c>
      <c r="E71" s="1">
        <f>'DATOS MENSUALES'!E645</f>
        <v>0.167608596168</v>
      </c>
      <c r="F71" s="1">
        <f>'DATOS MENSUALES'!E646</f>
        <v>0.179748188928</v>
      </c>
      <c r="G71" s="1">
        <f>'DATOS MENSUALES'!E647</f>
        <v>0.101429016189</v>
      </c>
      <c r="H71" s="1">
        <f>'DATOS MENSUALES'!E648</f>
        <v>0.045997434508</v>
      </c>
      <c r="I71" s="1">
        <f>'DATOS MENSUALES'!E649</f>
        <v>0.07590829767</v>
      </c>
      <c r="J71" s="1">
        <f>'DATOS MENSUALES'!E650</f>
        <v>0.047581729488</v>
      </c>
      <c r="K71" s="1">
        <f>'DATOS MENSUALES'!E651</f>
        <v>0.02833156002</v>
      </c>
      <c r="L71" s="1">
        <f>'DATOS MENSUALES'!E652</f>
        <v>0.018849329288</v>
      </c>
      <c r="M71" s="1">
        <f>'DATOS MENSUALES'!E653</f>
        <v>0.016560540625000002</v>
      </c>
      <c r="N71" s="1">
        <f t="shared" si="26"/>
        <v>0.7463872005559999</v>
      </c>
      <c r="O71" s="10"/>
      <c r="P71" s="60">
        <f t="shared" si="27"/>
        <v>-1.5153280873874325E-06</v>
      </c>
      <c r="Q71" s="60">
        <f t="shared" si="28"/>
        <v>-0.00030877329492799856</v>
      </c>
      <c r="R71" s="60">
        <f t="shared" si="29"/>
        <v>-0.0015097014435254954</v>
      </c>
      <c r="S71" s="60">
        <f t="shared" si="30"/>
        <v>9.243117062652956E-06</v>
      </c>
      <c r="T71" s="60">
        <f t="shared" si="31"/>
        <v>-4.017074171102819E-05</v>
      </c>
      <c r="U71" s="60">
        <f t="shared" si="31"/>
        <v>-0.0021788019504803253</v>
      </c>
      <c r="V71" s="60">
        <f t="shared" si="31"/>
        <v>-0.0059639575503572925</v>
      </c>
      <c r="W71" s="60">
        <f t="shared" si="31"/>
        <v>-0.001514609341015191</v>
      </c>
      <c r="X71" s="60">
        <f t="shared" si="31"/>
        <v>-0.00018373036334632905</v>
      </c>
      <c r="Y71" s="60">
        <f t="shared" si="31"/>
        <v>-1.851398645869936E-05</v>
      </c>
      <c r="Z71" s="60">
        <f t="shared" si="31"/>
        <v>-7.124010262450831E-07</v>
      </c>
      <c r="AA71" s="60">
        <f t="shared" si="31"/>
        <v>-5.354991410927096E-07</v>
      </c>
      <c r="AB71" s="60">
        <f t="shared" si="31"/>
        <v>-0.3942200158651253</v>
      </c>
    </row>
    <row r="72" spans="1:28" ht="12.75">
      <c r="A72" s="12" t="s">
        <v>82</v>
      </c>
      <c r="B72" s="1">
        <f>'DATOS MENSUALES'!E654</f>
        <v>0.12212645418</v>
      </c>
      <c r="C72" s="1">
        <f>'DATOS MENSUALES'!E655</f>
        <v>0.076409634872</v>
      </c>
      <c r="D72" s="1">
        <f>'DATOS MENSUALES'!E656</f>
        <v>0.081965894256</v>
      </c>
      <c r="E72" s="1">
        <f>'DATOS MENSUALES'!E657</f>
        <v>0.016311604109</v>
      </c>
      <c r="F72" s="1">
        <f>'DATOS MENSUALES'!E658</f>
        <v>0.026209865044</v>
      </c>
      <c r="G72" s="1">
        <f>'DATOS MENSUALES'!E659</f>
        <v>0.015536680096</v>
      </c>
      <c r="H72" s="1">
        <f>'DATOS MENSUALES'!E660</f>
        <v>0.008781350254</v>
      </c>
      <c r="I72" s="1">
        <f>'DATOS MENSUALES'!E661</f>
        <v>0.009966992658</v>
      </c>
      <c r="J72" s="1">
        <f>'DATOS MENSUALES'!E662</f>
        <v>0.006367955557</v>
      </c>
      <c r="K72" s="1">
        <f>'DATOS MENSUALES'!E663</f>
        <v>0.004134861992</v>
      </c>
      <c r="L72" s="1">
        <f>'DATOS MENSUALES'!E664</f>
        <v>0.003179033384</v>
      </c>
      <c r="M72" s="1">
        <f>'DATOS MENSUALES'!E665</f>
        <v>0.002678777605</v>
      </c>
      <c r="N72" s="1">
        <f t="shared" si="26"/>
        <v>0.373669104007</v>
      </c>
      <c r="O72" s="10"/>
      <c r="P72" s="60">
        <f t="shared" si="27"/>
        <v>0.0003223464173224593</v>
      </c>
      <c r="Q72" s="60">
        <f t="shared" si="28"/>
        <v>-7.41003322846033E-08</v>
      </c>
      <c r="R72" s="60">
        <f t="shared" si="29"/>
        <v>-7.424364040817326E-05</v>
      </c>
      <c r="S72" s="60">
        <f t="shared" si="30"/>
        <v>-0.0022127808830505334</v>
      </c>
      <c r="T72" s="60">
        <f t="shared" si="31"/>
        <v>-0.00662205293179088</v>
      </c>
      <c r="U72" s="60">
        <f t="shared" si="31"/>
        <v>-0.010012389184417802</v>
      </c>
      <c r="V72" s="60">
        <f t="shared" si="31"/>
        <v>-0.010440787748437569</v>
      </c>
      <c r="W72" s="60">
        <f t="shared" si="31"/>
        <v>-0.005908455132903175</v>
      </c>
      <c r="X72" s="60">
        <f t="shared" si="31"/>
        <v>-0.0009430174667763954</v>
      </c>
      <c r="Y72" s="60">
        <f t="shared" si="31"/>
        <v>-0.0001299480684864339</v>
      </c>
      <c r="Z72" s="60">
        <f t="shared" si="31"/>
        <v>-1.4889590861367318E-05</v>
      </c>
      <c r="AA72" s="60">
        <f t="shared" si="31"/>
        <v>-1.0651380984175567E-05</v>
      </c>
      <c r="AB72" s="60">
        <f t="shared" si="31"/>
        <v>-1.3527457127482598</v>
      </c>
    </row>
    <row r="73" spans="1:28" ht="12.75">
      <c r="A73" s="12" t="s">
        <v>83</v>
      </c>
      <c r="B73" s="1">
        <f>'DATOS MENSUALES'!E666</f>
        <v>0.001869084139</v>
      </c>
      <c r="C73" s="1">
        <f>'DATOS MENSUALES'!E667</f>
        <v>0.011237271728</v>
      </c>
      <c r="D73" s="1">
        <f>'DATOS MENSUALES'!E668</f>
        <v>0.117060085967</v>
      </c>
      <c r="E73" s="1">
        <f>'DATOS MENSUALES'!E669</f>
        <v>0.02459069116</v>
      </c>
      <c r="F73" s="1">
        <f>'DATOS MENSUALES'!E670</f>
        <v>0.013712887957</v>
      </c>
      <c r="G73" s="1">
        <f>'DATOS MENSUALES'!E671</f>
        <v>0.011921425316</v>
      </c>
      <c r="H73" s="1">
        <f>'DATOS MENSUALES'!E672</f>
        <v>0.009215190075</v>
      </c>
      <c r="I73" s="1">
        <f>'DATOS MENSUALES'!E673</f>
        <v>0.007348630168</v>
      </c>
      <c r="J73" s="1">
        <f>'DATOS MENSUALES'!E674</f>
        <v>0.00428360123</v>
      </c>
      <c r="K73" s="1">
        <f>'DATOS MENSUALES'!E675</f>
        <v>0.00180626901</v>
      </c>
      <c r="L73" s="1">
        <f>'DATOS MENSUALES'!E676</f>
        <v>0.00084682753</v>
      </c>
      <c r="M73" s="1">
        <f>'DATOS MENSUALES'!E677</f>
        <v>0.00058290013</v>
      </c>
      <c r="N73" s="1">
        <f t="shared" si="26"/>
        <v>0.20447486440999998</v>
      </c>
      <c r="O73" s="10"/>
      <c r="P73" s="60">
        <f t="shared" si="27"/>
        <v>-0.0001381207404879758</v>
      </c>
      <c r="Q73" s="60">
        <f t="shared" si="28"/>
        <v>-0.00033385958016240763</v>
      </c>
      <c r="R73" s="60">
        <f t="shared" si="29"/>
        <v>-3.3356205180721383E-07</v>
      </c>
      <c r="S73" s="60">
        <f t="shared" si="30"/>
        <v>-0.0018172518041953808</v>
      </c>
      <c r="T73" s="60">
        <f t="shared" si="31"/>
        <v>-0.008034057600181181</v>
      </c>
      <c r="U73" s="60">
        <f t="shared" si="31"/>
        <v>-0.010524718999811151</v>
      </c>
      <c r="V73" s="60">
        <f t="shared" si="31"/>
        <v>-0.01037873745549549</v>
      </c>
      <c r="W73" s="60">
        <f t="shared" si="31"/>
        <v>-0.006168915640541341</v>
      </c>
      <c r="X73" s="60">
        <f t="shared" si="31"/>
        <v>-0.0010044366834703914</v>
      </c>
      <c r="Y73" s="60">
        <f t="shared" si="31"/>
        <v>-0.00014870698072050372</v>
      </c>
      <c r="Z73" s="60">
        <f t="shared" si="31"/>
        <v>-1.9538288266646398E-05</v>
      </c>
      <c r="AA73" s="60">
        <f t="shared" si="31"/>
        <v>-1.3994394843039485E-05</v>
      </c>
      <c r="AB73" s="60">
        <f t="shared" si="31"/>
        <v>-2.07341550540608</v>
      </c>
    </row>
    <row r="74" spans="1:28" s="24" customFormat="1" ht="12.75">
      <c r="A74" s="21" t="s">
        <v>84</v>
      </c>
      <c r="B74" s="22">
        <f>'DATOS MENSUALES'!E678</f>
        <v>0.00041277649</v>
      </c>
      <c r="C74" s="22">
        <f>'DATOS MENSUALES'!E679</f>
        <v>0.003426721272</v>
      </c>
      <c r="D74" s="22">
        <f>'DATOS MENSUALES'!E680</f>
        <v>0.01186660919</v>
      </c>
      <c r="E74" s="22">
        <f>'DATOS MENSUALES'!E681</f>
        <v>0.241616237733</v>
      </c>
      <c r="F74" s="22">
        <f>'DATOS MENSUALES'!E682</f>
        <v>0.130378624405</v>
      </c>
      <c r="G74" s="22">
        <f>'DATOS MENSUALES'!E683</f>
        <v>0.054023156939</v>
      </c>
      <c r="H74" s="22">
        <f>'DATOS MENSUALES'!E684</f>
        <v>0.039642353565</v>
      </c>
      <c r="I74" s="22">
        <f>'DATOS MENSUALES'!E685</f>
        <v>0.116024611635</v>
      </c>
      <c r="J74" s="22">
        <f>'DATOS MENSUALES'!E686</f>
        <v>0.072317683963</v>
      </c>
      <c r="K74" s="22">
        <f>'DATOS MENSUALES'!E687</f>
        <v>0.069429415085</v>
      </c>
      <c r="L74" s="22">
        <f>'DATOS MENSUALES'!E688</f>
        <v>0.039564667428</v>
      </c>
      <c r="M74" s="22">
        <f>'DATOS MENSUALES'!E689</f>
        <v>0.020277008392</v>
      </c>
      <c r="N74" s="22">
        <f t="shared" si="26"/>
        <v>0.7989798660969999</v>
      </c>
      <c r="O74" s="23"/>
      <c r="P74" s="60">
        <f t="shared" si="27"/>
        <v>-0.00015012655409411013</v>
      </c>
      <c r="Q74" s="60">
        <f t="shared" si="28"/>
        <v>-0.00045979838349473725</v>
      </c>
      <c r="R74" s="60">
        <f t="shared" si="29"/>
        <v>-0.0014097758630912667</v>
      </c>
      <c r="S74" s="60">
        <f t="shared" si="30"/>
        <v>0.000857215697746541</v>
      </c>
      <c r="T74" s="60">
        <f t="shared" si="31"/>
        <v>-0.0005846477257784341</v>
      </c>
      <c r="U74" s="60">
        <f t="shared" si="31"/>
        <v>-0.005549550730472632</v>
      </c>
      <c r="V74" s="60">
        <f t="shared" si="31"/>
        <v>-0.006613183350360005</v>
      </c>
      <c r="W74" s="60">
        <f t="shared" si="31"/>
        <v>-0.00041726048360273254</v>
      </c>
      <c r="X74" s="60">
        <f t="shared" si="31"/>
        <v>-3.3118184088578064E-05</v>
      </c>
      <c r="Y74" s="60">
        <f t="shared" si="31"/>
        <v>3.139926533838874E-06</v>
      </c>
      <c r="Z74" s="60">
        <f t="shared" si="31"/>
        <v>1.6364291025452267E-06</v>
      </c>
      <c r="AA74" s="60">
        <f t="shared" si="31"/>
        <v>-8.542220263354457E-08</v>
      </c>
      <c r="AB74" s="60">
        <f t="shared" si="31"/>
        <v>-0.31533101335724933</v>
      </c>
    </row>
    <row r="75" spans="1:28" s="24" customFormat="1" ht="12.75">
      <c r="A75" s="21" t="s">
        <v>85</v>
      </c>
      <c r="B75" s="22">
        <f>'DATOS MENSUALES'!E690</f>
        <v>0.013916857355</v>
      </c>
      <c r="C75" s="22">
        <f>'DATOS MENSUALES'!E691</f>
        <v>0.167090070903</v>
      </c>
      <c r="D75" s="22">
        <f>'DATOS MENSUALES'!E692</f>
        <v>0.300495374721</v>
      </c>
      <c r="E75" s="22">
        <f>'DATOS MENSUALES'!E693</f>
        <v>0.183475092631</v>
      </c>
      <c r="F75" s="22">
        <f>'DATOS MENSUALES'!E694</f>
        <v>0.093510336768</v>
      </c>
      <c r="G75" s="22">
        <f>'DATOS MENSUALES'!E695</f>
        <v>0.059024302133</v>
      </c>
      <c r="H75" s="22">
        <f>'DATOS MENSUALES'!E696</f>
        <v>0.182789517425</v>
      </c>
      <c r="I75" s="22">
        <f>'DATOS MENSUALES'!E697</f>
        <v>0.217199317776</v>
      </c>
      <c r="J75" s="22">
        <f>'DATOS MENSUALES'!E698</f>
        <v>0.144386089824</v>
      </c>
      <c r="K75" s="22">
        <f>'DATOS MENSUALES'!E699</f>
        <v>0.06224022569</v>
      </c>
      <c r="L75" s="22">
        <f>'DATOS MENSUALES'!E700</f>
        <v>0.02753491124</v>
      </c>
      <c r="M75" s="22">
        <f>'DATOS MENSUALES'!E701</f>
        <v>0.02648837254</v>
      </c>
      <c r="N75" s="22">
        <f t="shared" si="26"/>
        <v>1.4781504690060001</v>
      </c>
      <c r="O75" s="23"/>
      <c r="P75" s="60">
        <f t="shared" si="27"/>
        <v>-6.2305354386463E-05</v>
      </c>
      <c r="Q75" s="60">
        <f t="shared" si="28"/>
        <v>0.0006467703485556783</v>
      </c>
      <c r="R75" s="60">
        <f t="shared" si="29"/>
        <v>0.005498380585432929</v>
      </c>
      <c r="S75" s="60">
        <f t="shared" si="30"/>
        <v>5.005154742400426E-05</v>
      </c>
      <c r="T75" s="60">
        <f t="shared" si="31"/>
        <v>-0.0017490787219433535</v>
      </c>
      <c r="U75" s="60">
        <f t="shared" si="31"/>
        <v>-0.005092423575256599</v>
      </c>
      <c r="V75" s="60">
        <f t="shared" si="31"/>
        <v>-8.845060903142758E-05</v>
      </c>
      <c r="W75" s="60">
        <f t="shared" si="31"/>
        <v>1.8502727562590446E-05</v>
      </c>
      <c r="X75" s="60">
        <f t="shared" si="31"/>
        <v>6.378336802252333E-05</v>
      </c>
      <c r="Y75" s="60">
        <f t="shared" si="31"/>
        <v>4.1418333345119496E-07</v>
      </c>
      <c r="Z75" s="60">
        <f t="shared" si="31"/>
        <v>-1.4811612751064123E-11</v>
      </c>
      <c r="AA75" s="60">
        <f t="shared" si="31"/>
        <v>5.902917657469939E-09</v>
      </c>
      <c r="AB75" s="60">
        <f t="shared" si="31"/>
        <v>-3.2211897189493463E-09</v>
      </c>
    </row>
    <row r="76" spans="1:28" s="24" customFormat="1" ht="12.75">
      <c r="A76" s="21" t="s">
        <v>86</v>
      </c>
      <c r="B76" s="22">
        <f>'DATOS MENSUALES'!E702</f>
        <v>0.01712488773</v>
      </c>
      <c r="C76" s="22">
        <f>'DATOS MENSUALES'!E703</f>
        <v>0.015920551288</v>
      </c>
      <c r="D76" s="22">
        <f>'DATOS MENSUALES'!E704</f>
        <v>0.014371418088</v>
      </c>
      <c r="E76" s="22">
        <f>'DATOS MENSUALES'!E705</f>
        <v>0.024957408154</v>
      </c>
      <c r="F76" s="22">
        <f>'DATOS MENSUALES'!E706</f>
        <v>0.025778514468</v>
      </c>
      <c r="G76" s="22">
        <f>'DATOS MENSUALES'!E707</f>
        <v>0.0309775488</v>
      </c>
      <c r="H76" s="22">
        <f>'DATOS MENSUALES'!E708</f>
        <v>0.056144192121</v>
      </c>
      <c r="I76" s="22">
        <f>'DATOS MENSUALES'!E709</f>
        <v>0.054024025848</v>
      </c>
      <c r="J76" s="22">
        <f>'DATOS MENSUALES'!E710</f>
        <v>0.037815899616</v>
      </c>
      <c r="K76" s="22">
        <f>'DATOS MENSUALES'!E711</f>
        <v>0.038891170248</v>
      </c>
      <c r="L76" s="22">
        <f>'DATOS MENSUALES'!E712</f>
        <v>0.01997017802</v>
      </c>
      <c r="M76" s="22">
        <f>'DATOS MENSUALES'!E713</f>
        <v>0.025645504586</v>
      </c>
      <c r="N76" s="22">
        <f t="shared" si="26"/>
        <v>0.361621298967</v>
      </c>
      <c r="O76" s="23"/>
      <c r="P76" s="60">
        <f t="shared" si="27"/>
        <v>-4.837080812162794E-05</v>
      </c>
      <c r="Q76" s="60">
        <f t="shared" si="28"/>
        <v>-0.00027070588022406783</v>
      </c>
      <c r="R76" s="60">
        <f t="shared" si="29"/>
        <v>-0.0013173929737199013</v>
      </c>
      <c r="S76" s="60">
        <f t="shared" si="30"/>
        <v>-0.0018009179022801906</v>
      </c>
      <c r="T76" s="60">
        <f t="shared" si="31"/>
        <v>-0.006667790942655958</v>
      </c>
      <c r="U76" s="60">
        <f t="shared" si="31"/>
        <v>-0.00801098933329156</v>
      </c>
      <c r="V76" s="60">
        <f t="shared" si="31"/>
        <v>-0.005017839261948276</v>
      </c>
      <c r="W76" s="60">
        <f t="shared" si="31"/>
        <v>-0.0025559629994155396</v>
      </c>
      <c r="X76" s="60">
        <f t="shared" si="31"/>
        <v>-0.0002956129053177543</v>
      </c>
      <c r="Y76" s="60">
        <f t="shared" si="31"/>
        <v>-4.015824023288217E-06</v>
      </c>
      <c r="Z76" s="60">
        <f t="shared" si="31"/>
        <v>-4.7643766481738435E-07</v>
      </c>
      <c r="AA76" s="60">
        <f t="shared" si="31"/>
        <v>8.969534070175741E-10</v>
      </c>
      <c r="AB76" s="60">
        <f t="shared" si="31"/>
        <v>-1.3974376362536</v>
      </c>
    </row>
    <row r="77" spans="1:28" s="24" customFormat="1" ht="12.75">
      <c r="A77" s="21" t="s">
        <v>87</v>
      </c>
      <c r="B77" s="22">
        <f>'DATOS MENSUALES'!E714</f>
        <v>0.133888009311</v>
      </c>
      <c r="C77" s="22">
        <f>'DATOS MENSUALES'!E715</f>
        <v>0.068527094035</v>
      </c>
      <c r="D77" s="22">
        <f>'DATOS MENSUALES'!E716</f>
        <v>0.09504058816</v>
      </c>
      <c r="E77" s="22">
        <f>'DATOS MENSUALES'!E717</f>
        <v>0.02765975569</v>
      </c>
      <c r="F77" s="22">
        <f>'DATOS MENSUALES'!E718</f>
        <v>0.024740142672</v>
      </c>
      <c r="G77" s="22">
        <f>'DATOS MENSUALES'!E719</f>
        <v>0.02625956496</v>
      </c>
      <c r="H77" s="22">
        <f>'DATOS MENSUALES'!E720</f>
        <v>0.143779869375</v>
      </c>
      <c r="I77" s="22">
        <f>'DATOS MENSUALES'!E721</f>
        <v>0.092152040989</v>
      </c>
      <c r="J77" s="22">
        <f>'DATOS MENSUALES'!E722</f>
        <v>0.0454046168</v>
      </c>
      <c r="K77" s="22">
        <f>'DATOS MENSUALES'!E723</f>
        <v>0.02122440271</v>
      </c>
      <c r="L77" s="22">
        <f>'DATOS MENSUALES'!E724</f>
        <v>0.011306333292</v>
      </c>
      <c r="M77" s="22">
        <f>'DATOS MENSUALES'!E725</f>
        <v>0.008487407104</v>
      </c>
      <c r="N77" s="22">
        <f t="shared" si="26"/>
        <v>0.6984698250979999</v>
      </c>
      <c r="O77" s="23"/>
      <c r="P77" s="60">
        <f t="shared" si="27"/>
        <v>0.0005183111811475453</v>
      </c>
      <c r="Q77" s="60">
        <f t="shared" si="28"/>
        <v>-1.7640055292669E-06</v>
      </c>
      <c r="R77" s="60">
        <f t="shared" si="29"/>
        <v>-2.427487656202287E-05</v>
      </c>
      <c r="S77" s="60">
        <f t="shared" si="30"/>
        <v>-0.001683560706598975</v>
      </c>
      <c r="T77" s="60">
        <f t="shared" si="31"/>
        <v>-0.006778756754523704</v>
      </c>
      <c r="U77" s="60">
        <f t="shared" si="31"/>
        <v>-0.008591132505287898</v>
      </c>
      <c r="V77" s="60">
        <f t="shared" si="31"/>
        <v>-0.0005835443762627757</v>
      </c>
      <c r="W77" s="60">
        <f t="shared" si="31"/>
        <v>-0.0009585302706182484</v>
      </c>
      <c r="X77" s="60">
        <f t="shared" si="31"/>
        <v>-0.00020565749129505294</v>
      </c>
      <c r="Y77" s="60">
        <f t="shared" si="31"/>
        <v>-3.780342910807755E-05</v>
      </c>
      <c r="Z77" s="60">
        <f t="shared" si="31"/>
        <v>-4.471055129059186E-06</v>
      </c>
      <c r="AA77" s="60">
        <f t="shared" si="31"/>
        <v>-4.246568834091102E-06</v>
      </c>
      <c r="AB77" s="60">
        <f t="shared" si="31"/>
        <v>-0.47666780936595987</v>
      </c>
    </row>
    <row r="78" spans="1:28" s="24" customFormat="1" ht="12.75">
      <c r="A78" s="21" t="s">
        <v>88</v>
      </c>
      <c r="B78" s="22">
        <f>'DATOS MENSUALES'!E726</f>
        <v>0.01394248792</v>
      </c>
      <c r="C78" s="22">
        <f>'DATOS MENSUALES'!E727</f>
        <v>0.35081958006</v>
      </c>
      <c r="D78" s="22">
        <f>'DATOS MENSUALES'!E728</f>
        <v>0.301179844288</v>
      </c>
      <c r="E78" s="22">
        <f>'DATOS MENSUALES'!E729</f>
        <v>0.492578336065</v>
      </c>
      <c r="F78" s="22">
        <f>'DATOS MENSUALES'!E730</f>
        <v>0.177511076186</v>
      </c>
      <c r="G78" s="22">
        <f>'DATOS MENSUALES'!E731</f>
        <v>0.413718456712</v>
      </c>
      <c r="H78" s="22">
        <f>'DATOS MENSUALES'!E732</f>
        <v>0.137654485815</v>
      </c>
      <c r="I78" s="22">
        <f>'DATOS MENSUALES'!E733</f>
        <v>0.065441240832</v>
      </c>
      <c r="J78" s="22">
        <f>'DATOS MENSUALES'!E734</f>
        <v>0.02740106687</v>
      </c>
      <c r="K78" s="22">
        <f>'DATOS MENSUALES'!E735</f>
        <v>0.015193225344</v>
      </c>
      <c r="L78" s="22">
        <f>'DATOS MENSUALES'!E736</f>
        <v>0.010162680802</v>
      </c>
      <c r="M78" s="22">
        <f>'DATOS MENSUALES'!E737</f>
        <v>0.00623197744</v>
      </c>
      <c r="N78" s="22">
        <f t="shared" si="26"/>
        <v>2.011834458334</v>
      </c>
      <c r="O78" s="23"/>
      <c r="P78" s="60">
        <f t="shared" si="27"/>
        <v>-6.218458722167694E-05</v>
      </c>
      <c r="Q78" s="60">
        <f t="shared" si="28"/>
        <v>0.019728899682757872</v>
      </c>
      <c r="R78" s="60">
        <f t="shared" si="29"/>
        <v>0.005562597343060687</v>
      </c>
      <c r="S78" s="60">
        <f t="shared" si="30"/>
        <v>0.041406012417455756</v>
      </c>
      <c r="T78" s="60">
        <f t="shared" si="31"/>
        <v>-4.856809015303761E-05</v>
      </c>
      <c r="U78" s="60">
        <f t="shared" si="31"/>
        <v>0.006093327911182156</v>
      </c>
      <c r="V78" s="60">
        <f t="shared" si="31"/>
        <v>-0.0007215031573023047</v>
      </c>
      <c r="W78" s="60">
        <f t="shared" si="31"/>
        <v>-0.0019676411990476625</v>
      </c>
      <c r="X78" s="60">
        <f t="shared" si="31"/>
        <v>-0.00045707047839262967</v>
      </c>
      <c r="Y78" s="60">
        <f t="shared" si="31"/>
        <v>-6.206555414003244E-05</v>
      </c>
      <c r="Z78" s="60">
        <f t="shared" si="31"/>
        <v>-5.468347738976602E-06</v>
      </c>
      <c r="AA78" s="60">
        <f t="shared" si="31"/>
        <v>-6.279536103106044E-06</v>
      </c>
      <c r="AB78" s="60">
        <f t="shared" si="31"/>
        <v>0.15074470581207147</v>
      </c>
    </row>
    <row r="79" spans="1:28" s="24" customFormat="1" ht="12.75">
      <c r="A79" s="21" t="s">
        <v>89</v>
      </c>
      <c r="B79" s="22">
        <f>'DATOS MENSUALES'!E738</f>
        <v>0.020382134332</v>
      </c>
      <c r="C79" s="22">
        <f>'DATOS MENSUALES'!E739</f>
        <v>0.011635390487</v>
      </c>
      <c r="D79" s="22">
        <f>'DATOS MENSUALES'!E740</f>
        <v>0.00683089254</v>
      </c>
      <c r="E79" s="22">
        <f>'DATOS MENSUALES'!E741</f>
        <v>0.0076470576</v>
      </c>
      <c r="F79" s="22">
        <f>'DATOS MENSUALES'!E742</f>
        <v>0.007840162911</v>
      </c>
      <c r="G79" s="22">
        <f>'DATOS MENSUALES'!E743</f>
        <v>0.01199751714</v>
      </c>
      <c r="H79" s="22">
        <f>'DATOS MENSUALES'!E744</f>
        <v>0.009086386112</v>
      </c>
      <c r="I79" s="22">
        <f>'DATOS MENSUALES'!E745</f>
        <v>0.01246651336</v>
      </c>
      <c r="J79" s="22">
        <f>'DATOS MENSUALES'!E746</f>
        <v>0.009930805126</v>
      </c>
      <c r="K79" s="22">
        <f>'DATOS MENSUALES'!E747</f>
        <v>0.006380109831</v>
      </c>
      <c r="L79" s="22">
        <f>'DATOS MENSUALES'!E748</f>
        <v>0.006102788086</v>
      </c>
      <c r="M79" s="22">
        <f>'DATOS MENSUALES'!E749</f>
        <v>0.00562673769</v>
      </c>
      <c r="N79" s="22">
        <f t="shared" si="26"/>
        <v>0.115926495215</v>
      </c>
      <c r="O79" s="23"/>
      <c r="P79" s="60">
        <f t="shared" si="27"/>
        <v>-3.6523349471514365E-05</v>
      </c>
      <c r="Q79" s="60">
        <f t="shared" si="28"/>
        <v>-0.0003281445956484688</v>
      </c>
      <c r="R79" s="60">
        <f t="shared" si="29"/>
        <v>-0.0016083735621070484</v>
      </c>
      <c r="S79" s="60">
        <f t="shared" si="30"/>
        <v>-0.0026841739076516337</v>
      </c>
      <c r="T79" s="60">
        <f t="shared" si="31"/>
        <v>-0.008761708505610451</v>
      </c>
      <c r="U79" s="60">
        <f t="shared" si="31"/>
        <v>-0.010513759717382595</v>
      </c>
      <c r="V79" s="60">
        <f t="shared" si="31"/>
        <v>-0.010397134014027932</v>
      </c>
      <c r="W79" s="60">
        <f aca="true" t="shared" si="32" ref="W79:AB82">(I79-I$6)^3</f>
        <v>-0.005666755755363824</v>
      </c>
      <c r="X79" s="60">
        <f t="shared" si="32"/>
        <v>-0.0008439211464589344</v>
      </c>
      <c r="Y79" s="60">
        <f t="shared" si="32"/>
        <v>-0.00011342190627395909</v>
      </c>
      <c r="Z79" s="60">
        <f t="shared" si="32"/>
        <v>-1.018685347634905E-05</v>
      </c>
      <c r="AA79" s="60">
        <f t="shared" si="32"/>
        <v>-6.918049375096608E-06</v>
      </c>
      <c r="AB79" s="60">
        <f t="shared" si="32"/>
        <v>-2.536047106980744</v>
      </c>
    </row>
    <row r="80" spans="1:28" s="24" customFormat="1" ht="12.75">
      <c r="A80" s="21" t="s">
        <v>90</v>
      </c>
      <c r="B80" s="22">
        <f>'DATOS MENSUALES'!E750</f>
        <v>0.023997233524</v>
      </c>
      <c r="C80" s="22">
        <f>'DATOS MENSUALES'!E751</f>
        <v>0.056415762519</v>
      </c>
      <c r="D80" s="22">
        <f>'DATOS MENSUALES'!E752</f>
        <v>0.087133066296</v>
      </c>
      <c r="E80" s="22">
        <f>'DATOS MENSUALES'!E753</f>
        <v>0.111226030386</v>
      </c>
      <c r="F80" s="22">
        <f>'DATOS MENSUALES'!E754</f>
        <v>0.066998183382</v>
      </c>
      <c r="G80" s="22">
        <f>'DATOS MENSUALES'!E755</f>
        <v>0.058060843218</v>
      </c>
      <c r="H80" s="22">
        <f>'DATOS MENSUALES'!E756</f>
        <v>0.04344457589</v>
      </c>
      <c r="I80" s="22">
        <f>'DATOS MENSUALES'!E757</f>
        <v>0.020866131042</v>
      </c>
      <c r="J80" s="22">
        <f>'DATOS MENSUALES'!E758</f>
        <v>0.009815921922</v>
      </c>
      <c r="K80" s="22">
        <f>'DATOS MENSUALES'!E759</f>
        <v>0.004454208297</v>
      </c>
      <c r="L80" s="22">
        <f>'DATOS MENSUALES'!E760</f>
        <v>0.003155393084</v>
      </c>
      <c r="M80" s="22">
        <f>'DATOS MENSUALES'!E761</f>
        <v>0.005545455344</v>
      </c>
      <c r="N80" s="22">
        <f t="shared" si="26"/>
        <v>0.4911128049039999</v>
      </c>
      <c r="O80" s="23"/>
      <c r="P80" s="60">
        <f t="shared" si="27"/>
        <v>-2.583827841063867E-05</v>
      </c>
      <c r="Q80" s="60">
        <f t="shared" si="28"/>
        <v>-1.416213414037127E-05</v>
      </c>
      <c r="R80" s="60">
        <f t="shared" si="29"/>
        <v>-5.008923350216405E-05</v>
      </c>
      <c r="S80" s="60">
        <f t="shared" si="30"/>
        <v>-4.434717151122016E-05</v>
      </c>
      <c r="T80" s="60">
        <f aca="true" t="shared" si="33" ref="T80:V83">(F80-F$6)^3</f>
        <v>-0.0031764008746055037</v>
      </c>
      <c r="U80" s="60">
        <f t="shared" si="33"/>
        <v>-0.0051784570111270386</v>
      </c>
      <c r="V80" s="60">
        <f t="shared" si="33"/>
        <v>-0.006219386630673407</v>
      </c>
      <c r="W80" s="60">
        <f t="shared" si="32"/>
        <v>-0.004902951794980384</v>
      </c>
      <c r="X80" s="60">
        <f t="shared" si="32"/>
        <v>-0.0008470027273114149</v>
      </c>
      <c r="Y80" s="60">
        <f t="shared" si="32"/>
        <v>-0.0001275056391095521</v>
      </c>
      <c r="Z80" s="60">
        <f t="shared" si="32"/>
        <v>-1.4932555715449047E-05</v>
      </c>
      <c r="AA80" s="60">
        <f t="shared" si="32"/>
        <v>-7.006960865603486E-06</v>
      </c>
      <c r="AB80" s="60">
        <f t="shared" si="32"/>
        <v>-0.9659378000743409</v>
      </c>
    </row>
    <row r="81" spans="1:28" s="24" customFormat="1" ht="12.75">
      <c r="A81" s="21" t="s">
        <v>91</v>
      </c>
      <c r="B81" s="22">
        <f>'DATOS MENSUALES'!E762</f>
        <v>0.041876271516</v>
      </c>
      <c r="C81" s="22">
        <f>'DATOS MENSUALES'!E763</f>
        <v>0.025299514407</v>
      </c>
      <c r="D81" s="22">
        <f>'DATOS MENSUALES'!E764</f>
        <v>0.017445966124</v>
      </c>
      <c r="E81" s="22">
        <f>'DATOS MENSUALES'!E765</f>
        <v>0.107939713453</v>
      </c>
      <c r="F81" s="22">
        <f>'DATOS MENSUALES'!E766</f>
        <v>0.11179188592</v>
      </c>
      <c r="G81" s="22">
        <f>'DATOS MENSUALES'!E767</f>
        <v>0.16305066078</v>
      </c>
      <c r="H81" s="22">
        <f>'DATOS MENSUALES'!E768</f>
        <v>0.180083872688</v>
      </c>
      <c r="I81" s="22">
        <f>'DATOS MENSUALES'!E769</f>
        <v>0.141695450349</v>
      </c>
      <c r="J81" s="22">
        <f>'DATOS MENSUALES'!E770</f>
        <v>0.068379456288</v>
      </c>
      <c r="K81" s="22">
        <f>'DATOS MENSUALES'!E771</f>
        <v>0.02734361544</v>
      </c>
      <c r="L81" s="22">
        <f>'DATOS MENSUALES'!E772</f>
        <v>0.01344954616</v>
      </c>
      <c r="M81" s="22">
        <f>'DATOS MENSUALES'!E773</f>
        <v>0.006894753802</v>
      </c>
      <c r="N81" s="22">
        <f t="shared" si="26"/>
        <v>0.9052507069269999</v>
      </c>
      <c r="O81" s="23"/>
      <c r="P81" s="60">
        <f t="shared" si="27"/>
        <v>-1.595203567417999E-06</v>
      </c>
      <c r="Q81" s="60">
        <f t="shared" si="28"/>
        <v>-0.0001692073804830991</v>
      </c>
      <c r="R81" s="60">
        <f t="shared" si="29"/>
        <v>-0.0012096285358439557</v>
      </c>
      <c r="S81" s="60">
        <f t="shared" si="30"/>
        <v>-5.788159856215165E-05</v>
      </c>
      <c r="T81" s="60">
        <f t="shared" si="33"/>
        <v>-0.0010676009511217238</v>
      </c>
      <c r="U81" s="60">
        <f t="shared" si="33"/>
        <v>-0.000314687645550562</v>
      </c>
      <c r="V81" s="60">
        <f t="shared" si="33"/>
        <v>-0.00010556252075968275</v>
      </c>
      <c r="W81" s="60">
        <f t="shared" si="32"/>
        <v>-0.0001180434826509553</v>
      </c>
      <c r="X81" s="60">
        <f t="shared" si="32"/>
        <v>-4.685775155683948E-05</v>
      </c>
      <c r="Y81" s="60">
        <f t="shared" si="32"/>
        <v>-2.066662745056365E-05</v>
      </c>
      <c r="Z81" s="60">
        <f t="shared" si="32"/>
        <v>-2.943234702167414E-06</v>
      </c>
      <c r="AA81" s="60">
        <f t="shared" si="32"/>
        <v>-5.626789302335825E-06</v>
      </c>
      <c r="AB81" s="60">
        <f t="shared" si="32"/>
        <v>-0.18949173023295188</v>
      </c>
    </row>
    <row r="82" spans="1:28" s="24" customFormat="1" ht="12.75">
      <c r="A82" s="21" t="s">
        <v>92</v>
      </c>
      <c r="B82" s="22">
        <f>'DATOS MENSUALES'!E774</f>
        <v>0.038757186831</v>
      </c>
      <c r="C82" s="22">
        <f>'DATOS MENSUALES'!E775</f>
        <v>0.018411766455</v>
      </c>
      <c r="D82" s="22">
        <f>'DATOS MENSUALES'!E776</f>
        <v>0.01622238559</v>
      </c>
      <c r="E82" s="22">
        <f>'DATOS MENSUALES'!E777</f>
        <v>0.00938449642</v>
      </c>
      <c r="F82" s="22">
        <f>'DATOS MENSUALES'!E778</f>
        <v>0.006949876516</v>
      </c>
      <c r="G82" s="22">
        <f>'DATOS MENSUALES'!E779</f>
        <v>0.01360282392</v>
      </c>
      <c r="H82" s="22">
        <f>'DATOS MENSUALES'!E780</f>
        <v>0.0193025196</v>
      </c>
      <c r="I82" s="22">
        <f>'DATOS MENSUALES'!E781</f>
        <v>0.014334952359</v>
      </c>
      <c r="J82" s="22">
        <f>'DATOS MENSUALES'!E782</f>
        <v>0.010512457241</v>
      </c>
      <c r="K82" s="22">
        <f>'DATOS MENSUALES'!E783</f>
        <v>0.008255848052</v>
      </c>
      <c r="L82" s="22">
        <f>'DATOS MENSUALES'!E784</f>
        <v>0.005779296817</v>
      </c>
      <c r="M82" s="22">
        <f>'DATOS MENSUALES'!E785</f>
        <v>0.003536144352</v>
      </c>
      <c r="N82" s="22">
        <f>SUM(B82:M82)</f>
        <v>0.165049754153</v>
      </c>
      <c r="O82" s="23"/>
      <c r="P82" s="60">
        <f t="shared" si="27"/>
        <v>-3.2440639061375934E-06</v>
      </c>
      <c r="Q82" s="60">
        <f t="shared" si="28"/>
        <v>-0.00024061981300308661</v>
      </c>
      <c r="R82" s="60">
        <f t="shared" si="29"/>
        <v>-0.0012517819665268117</v>
      </c>
      <c r="S82" s="60">
        <f t="shared" si="30"/>
        <v>-0.0025847561952427526</v>
      </c>
      <c r="T82" s="60">
        <f t="shared" si="33"/>
        <v>-0.008875711872663675</v>
      </c>
      <c r="U82" s="60">
        <f t="shared" si="33"/>
        <v>-0.010284321886527205</v>
      </c>
      <c r="V82" s="60">
        <f t="shared" si="33"/>
        <v>-0.009004415073576341</v>
      </c>
      <c r="W82" s="60">
        <f t="shared" si="32"/>
        <v>-0.005490451110559299</v>
      </c>
      <c r="X82" s="60">
        <f t="shared" si="32"/>
        <v>-0.0008284338130976447</v>
      </c>
      <c r="Y82" s="60">
        <f t="shared" si="32"/>
        <v>-0.00010074089718615439</v>
      </c>
      <c r="Z82" s="60">
        <f t="shared" si="32"/>
        <v>-1.0649740791483991E-05</v>
      </c>
      <c r="AA82" s="60">
        <f t="shared" si="32"/>
        <v>-9.454110993248214E-06</v>
      </c>
      <c r="AB82" s="60">
        <f t="shared" si="32"/>
        <v>-2.2717401646366655</v>
      </c>
    </row>
    <row r="83" spans="1:28" s="24" customFormat="1" ht="12.75">
      <c r="A83" s="21" t="s">
        <v>93</v>
      </c>
      <c r="B83" s="22">
        <f>'DATOS MENSUALES'!E786</f>
        <v>0.08764720776</v>
      </c>
      <c r="C83" s="22">
        <f>'DATOS MENSUALES'!E787</f>
        <v>0.058594993616</v>
      </c>
      <c r="D83" s="22">
        <f>'DATOS MENSUALES'!E788</f>
        <v>0.077076999758</v>
      </c>
      <c r="E83" s="22">
        <f>'DATOS MENSUALES'!E789</f>
        <v>0.028527039735</v>
      </c>
      <c r="F83" s="22">
        <f>'DATOS MENSUALES'!E790</f>
        <v>0.051450334299</v>
      </c>
      <c r="G83" s="22">
        <f>'DATOS MENSUALES'!E791</f>
        <v>0.749138133068</v>
      </c>
      <c r="H83" s="22">
        <f>'DATOS MENSUALES'!E792</f>
        <v>0.081882696629</v>
      </c>
      <c r="I83" s="22">
        <f>'DATOS MENSUALES'!E793</f>
        <v>0.041297090656</v>
      </c>
      <c r="J83" s="22">
        <f>'DATOS MENSUALES'!E794</f>
        <v>0.047414127348</v>
      </c>
      <c r="K83" s="22">
        <f>'DATOS MENSUALES'!E795</f>
        <v>0.022937743972</v>
      </c>
      <c r="L83" s="22">
        <f>'DATOS MENSUALES'!E796</f>
        <v>0.011527272612</v>
      </c>
      <c r="M83" s="22">
        <f>'DATOS MENSUALES'!E797</f>
        <v>0.006945991696</v>
      </c>
      <c r="N83" s="22">
        <f>SUM(B83:M83)</f>
        <v>1.2644396311489998</v>
      </c>
      <c r="O83" s="23"/>
      <c r="P83" s="60">
        <f t="shared" si="27"/>
        <v>3.96049702013245E-05</v>
      </c>
      <c r="Q83" s="60">
        <f t="shared" si="28"/>
        <v>-1.0669612059153288E-05</v>
      </c>
      <c r="R83" s="60">
        <f t="shared" si="29"/>
        <v>-0.00010328241192492834</v>
      </c>
      <c r="S83" s="60">
        <f t="shared" si="30"/>
        <v>-0.0016470069708065134</v>
      </c>
      <c r="T83" s="60">
        <f t="shared" si="33"/>
        <v>-0.004294657960191963</v>
      </c>
      <c r="U83" s="60">
        <f t="shared" si="33"/>
        <v>0.13904742143074109</v>
      </c>
      <c r="V83" s="60">
        <f t="shared" si="33"/>
        <v>-0.0030778721495566207</v>
      </c>
      <c r="W83" s="60">
        <f aca="true" t="shared" si="34" ref="W83:AB83">(I83-I$6)^3</f>
        <v>-0.0033382163381557137</v>
      </c>
      <c r="X83" s="60">
        <f t="shared" si="34"/>
        <v>-0.0001853601641034179</v>
      </c>
      <c r="Y83" s="60">
        <f t="shared" si="34"/>
        <v>-3.230431057936017E-05</v>
      </c>
      <c r="Z83" s="60">
        <f t="shared" si="34"/>
        <v>-4.293569377011765E-06</v>
      </c>
      <c r="AA83" s="60">
        <f t="shared" si="34"/>
        <v>-5.578301265240055E-06</v>
      </c>
      <c r="AB83" s="60">
        <f t="shared" si="34"/>
        <v>-0.009964426466092701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0.23675219779147139</v>
      </c>
      <c r="Q84" s="61">
        <f t="shared" si="35"/>
        <v>0.1487226619838478</v>
      </c>
      <c r="R84" s="61">
        <f t="shared" si="35"/>
        <v>0.532317607022757</v>
      </c>
      <c r="S84" s="61">
        <f t="shared" si="35"/>
        <v>0.7427838614403416</v>
      </c>
      <c r="T84" s="61">
        <f t="shared" si="35"/>
        <v>13.067880565787766</v>
      </c>
      <c r="U84" s="61">
        <f t="shared" si="35"/>
        <v>11.795896973414434</v>
      </c>
      <c r="V84" s="61">
        <f t="shared" si="35"/>
        <v>4.766457327683015</v>
      </c>
      <c r="W84" s="61">
        <f t="shared" si="35"/>
        <v>8.932091565741366</v>
      </c>
      <c r="X84" s="61">
        <f t="shared" si="35"/>
        <v>0.46884574974880155</v>
      </c>
      <c r="Y84" s="61">
        <f t="shared" si="35"/>
        <v>0.037521241670204035</v>
      </c>
      <c r="Z84" s="61">
        <f t="shared" si="35"/>
        <v>0.001537213390194375</v>
      </c>
      <c r="AA84" s="61">
        <f t="shared" si="35"/>
        <v>0.0022250681560258175</v>
      </c>
      <c r="AB84" s="61">
        <f t="shared" si="35"/>
        <v>846.7404043244817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433 - Río Escalote desde Berlanga de Duero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0.00041277649</v>
      </c>
      <c r="C4" s="1">
        <f t="shared" si="0"/>
        <v>0.003426721272</v>
      </c>
      <c r="D4" s="1">
        <f t="shared" si="0"/>
        <v>0.00683089254</v>
      </c>
      <c r="E4" s="1">
        <f t="shared" si="0"/>
        <v>0.004755003736</v>
      </c>
      <c r="F4" s="1">
        <f t="shared" si="0"/>
        <v>0.00407614844</v>
      </c>
      <c r="G4" s="1">
        <f t="shared" si="0"/>
        <v>0.00497959812</v>
      </c>
      <c r="H4" s="1">
        <f t="shared" si="0"/>
        <v>0.007600237677</v>
      </c>
      <c r="I4" s="1">
        <f t="shared" si="0"/>
        <v>0.007348630168</v>
      </c>
      <c r="J4" s="1">
        <f t="shared" si="0"/>
        <v>0.00428360123</v>
      </c>
      <c r="K4" s="1">
        <f t="shared" si="0"/>
        <v>0.00180626901</v>
      </c>
      <c r="L4" s="1">
        <f t="shared" si="0"/>
        <v>0.00084682753</v>
      </c>
      <c r="M4" s="1">
        <f t="shared" si="0"/>
        <v>0.00058290013</v>
      </c>
      <c r="N4" s="1">
        <f>MIN(N18:N43)</f>
        <v>0.115926495215</v>
      </c>
    </row>
    <row r="5" spans="1:14" ht="12.75">
      <c r="A5" s="13" t="s">
        <v>94</v>
      </c>
      <c r="B5" s="1">
        <f aca="true" t="shared" si="1" ref="B5:M5">MAX(B18:B43)</f>
        <v>0.133888009311</v>
      </c>
      <c r="C5" s="1">
        <f t="shared" si="1"/>
        <v>0.35081958006</v>
      </c>
      <c r="D5" s="1">
        <f t="shared" si="1"/>
        <v>0.47651928489</v>
      </c>
      <c r="E5" s="1">
        <f t="shared" si="1"/>
        <v>0.492578336065</v>
      </c>
      <c r="F5" s="1">
        <f t="shared" si="1"/>
        <v>0.549292755812</v>
      </c>
      <c r="G5" s="1">
        <f t="shared" si="1"/>
        <v>0.749138133068</v>
      </c>
      <c r="H5" s="1">
        <f t="shared" si="1"/>
        <v>1.217797164144</v>
      </c>
      <c r="I5" s="1">
        <f t="shared" si="1"/>
        <v>0.623020474284</v>
      </c>
      <c r="J5" s="1">
        <f t="shared" si="1"/>
        <v>0.523114438445</v>
      </c>
      <c r="K5" s="1">
        <f t="shared" si="1"/>
        <v>0.198510325344</v>
      </c>
      <c r="L5" s="1">
        <f t="shared" si="1"/>
        <v>0.066253424159</v>
      </c>
      <c r="M5" s="1">
        <f t="shared" si="1"/>
        <v>0.031997355318</v>
      </c>
      <c r="N5" s="1">
        <f>MAX(N18:N43)</f>
        <v>3.848580296696</v>
      </c>
    </row>
    <row r="6" spans="1:14" ht="12.75">
      <c r="A6" s="13" t="s">
        <v>16</v>
      </c>
      <c r="B6" s="1">
        <f aca="true" t="shared" si="2" ref="B6:M6">AVERAGE(B18:B43)</f>
        <v>0.03798420480626923</v>
      </c>
      <c r="C6" s="1">
        <f t="shared" si="2"/>
        <v>0.06371549498257692</v>
      </c>
      <c r="D6" s="1">
        <f t="shared" si="2"/>
        <v>0.10647562515423073</v>
      </c>
      <c r="E6" s="1">
        <f t="shared" si="2"/>
        <v>0.09594994622542309</v>
      </c>
      <c r="F6" s="1">
        <f t="shared" si="2"/>
        <v>0.10549263280669233</v>
      </c>
      <c r="G6" s="1">
        <f t="shared" si="2"/>
        <v>0.1154069000776923</v>
      </c>
      <c r="H6" s="1">
        <f t="shared" si="2"/>
        <v>0.15657327327349999</v>
      </c>
      <c r="I6" s="1">
        <f t="shared" si="2"/>
        <v>0.09713126453719231</v>
      </c>
      <c r="J6" s="1">
        <f t="shared" si="2"/>
        <v>0.06150911060315386</v>
      </c>
      <c r="K6" s="1">
        <f t="shared" si="2"/>
        <v>0.03558863971588462</v>
      </c>
      <c r="L6" s="1">
        <f t="shared" si="2"/>
        <v>0.017510396898923076</v>
      </c>
      <c r="M6" s="1">
        <f t="shared" si="2"/>
        <v>0.012920349594230772</v>
      </c>
      <c r="N6" s="1">
        <f>SUM(B6:M6)</f>
        <v>0.9062578386757693</v>
      </c>
    </row>
    <row r="7" spans="1:14" ht="12.75">
      <c r="A7" s="13" t="s">
        <v>17</v>
      </c>
      <c r="B7" s="1">
        <f aca="true" t="shared" si="3" ref="B7:M7">PERCENTILE(B18:B43,0.1)</f>
        <v>0.007165388777000001</v>
      </c>
      <c r="C7" s="1">
        <f t="shared" si="3"/>
        <v>0.0114363311075</v>
      </c>
      <c r="D7" s="1">
        <f t="shared" si="3"/>
        <v>0.0114140721925</v>
      </c>
      <c r="E7" s="1">
        <f t="shared" si="3"/>
        <v>0.008136687265000001</v>
      </c>
      <c r="F7" s="1">
        <f t="shared" si="3"/>
        <v>0.0073950197135000005</v>
      </c>
      <c r="G7" s="1">
        <f t="shared" si="3"/>
        <v>0.011959471228</v>
      </c>
      <c r="H7" s="1">
        <f t="shared" si="3"/>
        <v>0.0091507880935</v>
      </c>
      <c r="I7" s="1">
        <f t="shared" si="3"/>
        <v>0.012932222854</v>
      </c>
      <c r="J7" s="1">
        <f t="shared" si="3"/>
        <v>0.009873363524</v>
      </c>
      <c r="K7" s="1">
        <f t="shared" si="3"/>
        <v>0.005417159064</v>
      </c>
      <c r="L7" s="1">
        <f t="shared" si="3"/>
        <v>0.0034471857045</v>
      </c>
      <c r="M7" s="1">
        <f t="shared" si="3"/>
        <v>0.0032544380959999997</v>
      </c>
      <c r="N7" s="1">
        <f>PERCENTILE(N18:N43,0.1)</f>
        <v>0.19835727227099997</v>
      </c>
    </row>
    <row r="8" spans="1:14" ht="12.75">
      <c r="A8" s="13" t="s">
        <v>18</v>
      </c>
      <c r="B8" s="1">
        <f aca="true" t="shared" si="4" ref="B8:M8">PERCENTILE(B18:B43,0.25)</f>
        <v>0.0116007622475</v>
      </c>
      <c r="C8" s="1">
        <f t="shared" si="4"/>
        <v>0.015606943861</v>
      </c>
      <c r="D8" s="1">
        <f t="shared" si="4"/>
        <v>0.0167212028335</v>
      </c>
      <c r="E8" s="1">
        <f t="shared" si="4"/>
        <v>0.02278834129</v>
      </c>
      <c r="F8" s="1">
        <f t="shared" si="4"/>
        <v>0.025157013850500003</v>
      </c>
      <c r="G8" s="1">
        <f t="shared" si="4"/>
        <v>0.02311391657775</v>
      </c>
      <c r="H8" s="1">
        <f t="shared" si="4"/>
        <v>0.0217620215655</v>
      </c>
      <c r="I8" s="1">
        <f t="shared" si="4"/>
        <v>0.024788758869</v>
      </c>
      <c r="J8" s="1">
        <f t="shared" si="4"/>
        <v>0.018169337068499998</v>
      </c>
      <c r="K8" s="1">
        <f t="shared" si="4"/>
        <v>0.0093419685655</v>
      </c>
      <c r="L8" s="1">
        <f t="shared" si="4"/>
        <v>0.0064594229585</v>
      </c>
      <c r="M8" s="1">
        <f t="shared" si="4"/>
        <v>0.005801187781</v>
      </c>
      <c r="N8" s="1">
        <f>PERCENTILE(N18:N43,0.25)</f>
        <v>0.39262880073475004</v>
      </c>
    </row>
    <row r="9" spans="1:14" ht="12.75">
      <c r="A9" s="13" t="s">
        <v>19</v>
      </c>
      <c r="B9" s="1">
        <f aca="true" t="shared" si="5" ref="B9:M9">PERCENTILE(B18:B43,0.5)</f>
        <v>0.0235688542135</v>
      </c>
      <c r="C9" s="1">
        <f t="shared" si="5"/>
        <v>0.0243134406225</v>
      </c>
      <c r="D9" s="1">
        <f t="shared" si="5"/>
        <v>0.060684052975499995</v>
      </c>
      <c r="E9" s="1">
        <f t="shared" si="5"/>
        <v>0.039838595384999995</v>
      </c>
      <c r="F9" s="1">
        <f t="shared" si="5"/>
        <v>0.0442734081795</v>
      </c>
      <c r="G9" s="1">
        <f t="shared" si="5"/>
        <v>0.0560420000785</v>
      </c>
      <c r="H9" s="1">
        <f t="shared" si="5"/>
        <v>0.069013444375</v>
      </c>
      <c r="I9" s="1">
        <f t="shared" si="5"/>
        <v>0.070674769251</v>
      </c>
      <c r="J9" s="1">
        <f t="shared" si="5"/>
        <v>0.043789780083</v>
      </c>
      <c r="K9" s="1">
        <f t="shared" si="5"/>
        <v>0.022811150679</v>
      </c>
      <c r="L9" s="1">
        <f t="shared" si="5"/>
        <v>0.013505443701</v>
      </c>
      <c r="M9" s="1">
        <f t="shared" si="5"/>
        <v>0.009413511767000001</v>
      </c>
      <c r="N9" s="1">
        <f>PERCENTILE(N18:N43,0.5)</f>
        <v>0.6873678623719999</v>
      </c>
    </row>
    <row r="10" spans="1:14" ht="12.75">
      <c r="A10" s="13" t="s">
        <v>20</v>
      </c>
      <c r="B10" s="1">
        <f aca="true" t="shared" si="6" ref="B10:M10">PERCENTILE(B18:B43,0.75)</f>
        <v>0.043631923510000004</v>
      </c>
      <c r="C10" s="1">
        <f t="shared" si="6"/>
        <v>0.06990693116425001</v>
      </c>
      <c r="D10" s="1">
        <f t="shared" si="6"/>
        <v>0.11155521151525</v>
      </c>
      <c r="E10" s="1">
        <f t="shared" si="6"/>
        <v>0.11512604123925001</v>
      </c>
      <c r="F10" s="1">
        <f t="shared" si="6"/>
        <v>0.16572796324075</v>
      </c>
      <c r="G10" s="1">
        <f t="shared" si="6"/>
        <v>0.121546500261</v>
      </c>
      <c r="H10" s="1">
        <f t="shared" si="6"/>
        <v>0.16337294927774998</v>
      </c>
      <c r="I10" s="1">
        <f t="shared" si="6"/>
        <v>0.120160029522</v>
      </c>
      <c r="J10" s="1">
        <f t="shared" si="6"/>
        <v>0.06535355208400001</v>
      </c>
      <c r="K10" s="1">
        <f t="shared" si="6"/>
        <v>0.032059682489</v>
      </c>
      <c r="L10" s="1">
        <f t="shared" si="6"/>
        <v>0.01880565828975</v>
      </c>
      <c r="M10" s="1">
        <f t="shared" si="6"/>
        <v>0.020055456428000003</v>
      </c>
      <c r="N10" s="1">
        <f>PERCENTILE(N18:N43,0.75)</f>
        <v>1.2128732058499998</v>
      </c>
    </row>
    <row r="11" spans="1:14" ht="12.75">
      <c r="A11" s="13" t="s">
        <v>21</v>
      </c>
      <c r="B11" s="1">
        <f aca="true" t="shared" si="7" ref="B11:M11">PERCENTILE(B18:B43,0.9)</f>
        <v>0.10488683097</v>
      </c>
      <c r="C11" s="1">
        <f t="shared" si="7"/>
        <v>0.1329366412315</v>
      </c>
      <c r="D11" s="1">
        <f t="shared" si="7"/>
        <v>0.3008376095045</v>
      </c>
      <c r="E11" s="1">
        <f t="shared" si="7"/>
        <v>0.21254566518200002</v>
      </c>
      <c r="F11" s="1">
        <f t="shared" si="7"/>
        <v>0.263061846168</v>
      </c>
      <c r="G11" s="1">
        <f t="shared" si="7"/>
        <v>0.31857187307900003</v>
      </c>
      <c r="H11" s="1">
        <f t="shared" si="7"/>
        <v>0.399415721718</v>
      </c>
      <c r="I11" s="1">
        <f t="shared" si="7"/>
        <v>0.17834661218800002</v>
      </c>
      <c r="J11" s="1">
        <f t="shared" si="7"/>
        <v>0.077075255296</v>
      </c>
      <c r="K11" s="1">
        <f t="shared" si="7"/>
        <v>0.06583482038749999</v>
      </c>
      <c r="L11" s="1">
        <f t="shared" si="7"/>
        <v>0.040304029676</v>
      </c>
      <c r="M11" s="1">
        <f t="shared" si="7"/>
        <v>0.026057987722500002</v>
      </c>
      <c r="N11" s="1">
        <f>PERCENTILE(N18:N43,0.9)</f>
        <v>1.7937624235915</v>
      </c>
    </row>
    <row r="12" spans="1:14" ht="12.75">
      <c r="A12" s="13" t="s">
        <v>25</v>
      </c>
      <c r="B12" s="1">
        <f aca="true" t="shared" si="8" ref="B12:M12">STDEV(B18:B43)</f>
        <v>0.03835998942665313</v>
      </c>
      <c r="C12" s="1">
        <f t="shared" si="8"/>
        <v>0.08301512609630222</v>
      </c>
      <c r="D12" s="1">
        <f t="shared" si="8"/>
        <v>0.1264015035839659</v>
      </c>
      <c r="E12" s="1">
        <f t="shared" si="8"/>
        <v>0.12845800542010707</v>
      </c>
      <c r="F12" s="1">
        <f t="shared" si="8"/>
        <v>0.12807477414111332</v>
      </c>
      <c r="G12" s="1">
        <f t="shared" si="8"/>
        <v>0.1685626867604976</v>
      </c>
      <c r="H12" s="1">
        <f t="shared" si="8"/>
        <v>0.25266471218556436</v>
      </c>
      <c r="I12" s="1">
        <f t="shared" si="8"/>
        <v>0.12190745610039347</v>
      </c>
      <c r="J12" s="1">
        <f t="shared" si="8"/>
        <v>0.0990359721214473</v>
      </c>
      <c r="K12" s="1">
        <f t="shared" si="8"/>
        <v>0.04668058399098592</v>
      </c>
      <c r="L12" s="1">
        <f t="shared" si="8"/>
        <v>0.015822110238586283</v>
      </c>
      <c r="M12" s="1">
        <f t="shared" si="8"/>
        <v>0.009334395411220279</v>
      </c>
      <c r="N12" s="1">
        <f>STDEV(N18:N43)</f>
        <v>0.8133940080830215</v>
      </c>
    </row>
    <row r="13" spans="1:14" ht="12.75">
      <c r="A13" s="13" t="s">
        <v>127</v>
      </c>
      <c r="B13" s="1">
        <f>ROUND(B12/B6,2)</f>
        <v>1.01</v>
      </c>
      <c r="C13" s="1">
        <f aca="true" t="shared" si="9" ref="C13:N13">ROUND(C12/C6,2)</f>
        <v>1.3</v>
      </c>
      <c r="D13" s="1">
        <f t="shared" si="9"/>
        <v>1.19</v>
      </c>
      <c r="E13" s="1">
        <f t="shared" si="9"/>
        <v>1.34</v>
      </c>
      <c r="F13" s="1">
        <f t="shared" si="9"/>
        <v>1.21</v>
      </c>
      <c r="G13" s="1">
        <f t="shared" si="9"/>
        <v>1.46</v>
      </c>
      <c r="H13" s="1">
        <f t="shared" si="9"/>
        <v>1.61</v>
      </c>
      <c r="I13" s="1">
        <f t="shared" si="9"/>
        <v>1.26</v>
      </c>
      <c r="J13" s="1">
        <f t="shared" si="9"/>
        <v>1.61</v>
      </c>
      <c r="K13" s="1">
        <f t="shared" si="9"/>
        <v>1.31</v>
      </c>
      <c r="L13" s="1">
        <f t="shared" si="9"/>
        <v>0.9</v>
      </c>
      <c r="M13" s="1">
        <f t="shared" si="9"/>
        <v>0.72</v>
      </c>
      <c r="N13" s="1">
        <f t="shared" si="9"/>
        <v>0.9</v>
      </c>
    </row>
    <row r="14" spans="1:14" ht="12.75">
      <c r="A14" s="13" t="s">
        <v>126</v>
      </c>
      <c r="B14" s="53">
        <f>26*P44/(25*24*B12^3)</f>
        <v>1.5010287416810901</v>
      </c>
      <c r="C14" s="53">
        <f aca="true" t="shared" si="10" ref="C14:N14">26*Q44/(25*24*C12^3)</f>
        <v>2.463070065383128</v>
      </c>
      <c r="D14" s="53">
        <f t="shared" si="10"/>
        <v>1.6591220065974404</v>
      </c>
      <c r="E14" s="53">
        <f t="shared" si="10"/>
        <v>2.2406050565472353</v>
      </c>
      <c r="F14" s="53">
        <f t="shared" si="10"/>
        <v>1.984200956421358</v>
      </c>
      <c r="G14" s="53">
        <f t="shared" si="10"/>
        <v>2.6245550643453135</v>
      </c>
      <c r="H14" s="53">
        <f t="shared" si="10"/>
        <v>3.312279991110245</v>
      </c>
      <c r="I14" s="53">
        <f t="shared" si="10"/>
        <v>3.435450928000585</v>
      </c>
      <c r="J14" s="53">
        <f t="shared" si="10"/>
        <v>4.3632093104232474</v>
      </c>
      <c r="K14" s="53">
        <f t="shared" si="10"/>
        <v>2.7733370850710184</v>
      </c>
      <c r="L14" s="53">
        <f t="shared" si="10"/>
        <v>1.735400620635413</v>
      </c>
      <c r="M14" s="53">
        <f t="shared" si="10"/>
        <v>0.6048517191980674</v>
      </c>
      <c r="N14" s="53">
        <f t="shared" si="10"/>
        <v>2.127838349196409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-0.04887739557667328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0.04921993902</v>
      </c>
      <c r="C18" s="1">
        <f>'DATOS MENSUALES'!E487</f>
        <v>0.09878321156</v>
      </c>
      <c r="D18" s="1">
        <f>'DATOS MENSUALES'!E488</f>
        <v>0.046323048274</v>
      </c>
      <c r="E18" s="1">
        <f>'DATOS MENSUALES'!E489</f>
        <v>0.022187558</v>
      </c>
      <c r="F18" s="1">
        <f>'DATOS MENSUALES'!E490</f>
        <v>0.027391722185</v>
      </c>
      <c r="G18" s="1">
        <f>'DATOS MENSUALES'!E491</f>
        <v>0.06006373971</v>
      </c>
      <c r="H18" s="1">
        <f>'DATOS MENSUALES'!E492</f>
        <v>0.09903465243</v>
      </c>
      <c r="I18" s="1">
        <f>'DATOS MENSUALES'!E493</f>
        <v>0.079409059808</v>
      </c>
      <c r="J18" s="1">
        <f>'DATOS MENSUALES'!E494</f>
        <v>0.040268251968</v>
      </c>
      <c r="K18" s="1">
        <f>'DATOS MENSUALES'!E495</f>
        <v>0.02184689952</v>
      </c>
      <c r="L18" s="1">
        <f>'DATOS MENSUALES'!E496</f>
        <v>0.015867291</v>
      </c>
      <c r="M18" s="1">
        <f>'DATOS MENSUALES'!E497</f>
        <v>0.015592571056</v>
      </c>
      <c r="N18" s="1">
        <f aca="true" t="shared" si="11" ref="N18:N41">SUM(B18:M18)</f>
        <v>0.5759879445309999</v>
      </c>
      <c r="O18" s="10"/>
      <c r="P18" s="60">
        <f aca="true" t="shared" si="12" ref="P18:P43">(B18-B$6)^3</f>
        <v>1.4184184499248358E-06</v>
      </c>
      <c r="Q18" s="60">
        <f aca="true" t="shared" si="13" ref="Q18:AB33">(C18-C$6)^3</f>
        <v>4.312434021370663E-05</v>
      </c>
      <c r="R18" s="60">
        <f t="shared" si="13"/>
        <v>-0.0002176520242052251</v>
      </c>
      <c r="S18" s="60">
        <f t="shared" si="13"/>
        <v>-0.00040133303432874566</v>
      </c>
      <c r="T18" s="60">
        <f t="shared" si="13"/>
        <v>-0.00047639620450583205</v>
      </c>
      <c r="U18" s="60">
        <f t="shared" si="13"/>
        <v>-0.00016950865098830492</v>
      </c>
      <c r="V18" s="60">
        <f t="shared" si="13"/>
        <v>-0.00019049270284481903</v>
      </c>
      <c r="W18" s="60">
        <f t="shared" si="13"/>
        <v>-5.566128750728937E-06</v>
      </c>
      <c r="X18" s="60">
        <f t="shared" si="13"/>
        <v>-9.583324758786245E-06</v>
      </c>
      <c r="Y18" s="60">
        <f t="shared" si="13"/>
        <v>-2.594927331044804E-06</v>
      </c>
      <c r="Z18" s="60">
        <f t="shared" si="13"/>
        <v>-4.4360523685038675E-09</v>
      </c>
      <c r="AA18" s="60">
        <f t="shared" si="13"/>
        <v>1.9081712275870676E-08</v>
      </c>
      <c r="AB18" s="60">
        <f t="shared" si="13"/>
        <v>-0.0360252465511769</v>
      </c>
    </row>
    <row r="19" spans="1:28" ht="12.75">
      <c r="A19" s="12" t="s">
        <v>69</v>
      </c>
      <c r="B19" s="1">
        <f>'DATOS MENSUALES'!E498</f>
        <v>0.010352940096</v>
      </c>
      <c r="C19" s="1">
        <f>'DATOS MENSUALES'!E499</f>
        <v>0.00704377299</v>
      </c>
      <c r="D19" s="1">
        <f>'DATOS MENSUALES'!E500</f>
        <v>0.47651928489</v>
      </c>
      <c r="E19" s="1">
        <f>'DATOS MENSUALES'!E501</f>
        <v>0.06185348625</v>
      </c>
      <c r="F19" s="1">
        <f>'DATOS MENSUALES'!E502</f>
        <v>0.033435978588</v>
      </c>
      <c r="G19" s="1">
        <f>'DATOS MENSUALES'!E503</f>
        <v>0.022083293385</v>
      </c>
      <c r="H19" s="1">
        <f>'DATOS MENSUALES'!E504</f>
        <v>0.015198879195</v>
      </c>
      <c r="I19" s="1">
        <f>'DATOS MENSUALES'!E505</f>
        <v>0.01778597676</v>
      </c>
      <c r="J19" s="1">
        <f>'DATOS MENSUALES'!E506</f>
        <v>0.012992066088</v>
      </c>
      <c r="K19" s="1">
        <f>'DATOS MENSUALES'!E507</f>
        <v>0.007887454515</v>
      </c>
      <c r="L19" s="1">
        <f>'DATOS MENSUALES'!E508</f>
        <v>0.0052970764</v>
      </c>
      <c r="M19" s="1">
        <f>'DATOS MENSUALES'!E509</f>
        <v>0.005815690489</v>
      </c>
      <c r="N19" s="1">
        <f t="shared" si="11"/>
        <v>0.6762658996459999</v>
      </c>
      <c r="O19" s="10"/>
      <c r="P19" s="60">
        <f t="shared" si="12"/>
        <v>-2.1096105583163332E-05</v>
      </c>
      <c r="Q19" s="60">
        <f t="shared" si="13"/>
        <v>-0.00018201166694726864</v>
      </c>
      <c r="R19" s="60">
        <f t="shared" si="13"/>
        <v>0.05067093316941516</v>
      </c>
      <c r="S19" s="60">
        <f t="shared" si="13"/>
        <v>-3.96394731540213E-05</v>
      </c>
      <c r="T19" s="60">
        <f t="shared" si="13"/>
        <v>-0.0003741297798862532</v>
      </c>
      <c r="U19" s="60">
        <f t="shared" si="13"/>
        <v>-0.0008127828739841417</v>
      </c>
      <c r="V19" s="60">
        <f t="shared" si="13"/>
        <v>-0.0028256103308048446</v>
      </c>
      <c r="W19" s="60">
        <f t="shared" si="13"/>
        <v>-0.000499532120223672</v>
      </c>
      <c r="X19" s="60">
        <f t="shared" si="13"/>
        <v>-0.00011420444615726847</v>
      </c>
      <c r="Y19" s="60">
        <f t="shared" si="13"/>
        <v>-2.1256661295092614E-05</v>
      </c>
      <c r="Z19" s="60">
        <f t="shared" si="13"/>
        <v>-1.8218023656889752E-06</v>
      </c>
      <c r="AA19" s="60">
        <f t="shared" si="13"/>
        <v>-3.58616058949857E-07</v>
      </c>
      <c r="AB19" s="60">
        <f t="shared" si="13"/>
        <v>-0.012165720768859547</v>
      </c>
    </row>
    <row r="20" spans="1:28" ht="12.75">
      <c r="A20" s="12" t="s">
        <v>70</v>
      </c>
      <c r="B20" s="1">
        <f>'DATOS MENSUALES'!E510</f>
        <v>0.00915457094</v>
      </c>
      <c r="C20" s="1">
        <f>'DATOS MENSUALES'!E511</f>
        <v>0.023327366838</v>
      </c>
      <c r="D20" s="1">
        <f>'DATOS MENSUALES'!E512</f>
        <v>0.030313588019</v>
      </c>
      <c r="E20" s="1">
        <f>'DATOS MENSUALES'!E513</f>
        <v>0.026185331744</v>
      </c>
      <c r="F20" s="1">
        <f>'DATOS MENSUALES'!E514</f>
        <v>0.024949846978</v>
      </c>
      <c r="G20" s="1">
        <f>'DATOS MENSUALES'!E515</f>
        <v>0.03183717691</v>
      </c>
      <c r="H20" s="1">
        <f>'DATOS MENSUALES'!E516</f>
        <v>0.10693567168</v>
      </c>
      <c r="I20" s="1">
        <f>'DATOS MENSUALES'!E517</f>
        <v>0.063017478825</v>
      </c>
      <c r="J20" s="1">
        <f>'DATOS MENSUALES'!E518</f>
        <v>0.036927625</v>
      </c>
      <c r="K20" s="1">
        <f>'DATOS MENSUALES'!E519</f>
        <v>0.030223205558</v>
      </c>
      <c r="L20" s="1">
        <f>'DATOS MENSUALES'!E520</f>
        <v>0.041043391924</v>
      </c>
      <c r="M20" s="1">
        <f>'DATOS MENSUALES'!E521</f>
        <v>0.025592636502</v>
      </c>
      <c r="N20" s="1">
        <f t="shared" si="11"/>
        <v>0.4495078909180001</v>
      </c>
      <c r="O20" s="10"/>
      <c r="P20" s="60">
        <f t="shared" si="12"/>
        <v>-2.3961686441683504E-05</v>
      </c>
      <c r="Q20" s="60">
        <f t="shared" si="13"/>
        <v>-6.588115077772803E-05</v>
      </c>
      <c r="R20" s="60">
        <f t="shared" si="13"/>
        <v>-0.00044178977010929865</v>
      </c>
      <c r="S20" s="60">
        <f t="shared" si="13"/>
        <v>-0.0003395514551669636</v>
      </c>
      <c r="T20" s="60">
        <f t="shared" si="13"/>
        <v>-0.0005224923557739289</v>
      </c>
      <c r="U20" s="60">
        <f t="shared" si="13"/>
        <v>-0.000583642475167463</v>
      </c>
      <c r="V20" s="60">
        <f t="shared" si="13"/>
        <v>-0.00012230166424727817</v>
      </c>
      <c r="W20" s="60">
        <f t="shared" si="13"/>
        <v>-3.96999309362945E-05</v>
      </c>
      <c r="X20" s="60">
        <f t="shared" si="13"/>
        <v>-1.4853348773844676E-05</v>
      </c>
      <c r="Y20" s="60">
        <f t="shared" si="13"/>
        <v>-1.5445949455111348E-07</v>
      </c>
      <c r="Z20" s="60">
        <f t="shared" si="13"/>
        <v>1.3032616295070371E-05</v>
      </c>
      <c r="AA20" s="60">
        <f t="shared" si="13"/>
        <v>2.035002706168038E-06</v>
      </c>
      <c r="AB20" s="60">
        <f t="shared" si="13"/>
        <v>-0.095287409225468</v>
      </c>
    </row>
    <row r="21" spans="1:28" ht="12.75">
      <c r="A21" s="12" t="s">
        <v>71</v>
      </c>
      <c r="B21" s="1">
        <f>'DATOS MENSUALES'!E522</f>
        <v>0.01155635297</v>
      </c>
      <c r="C21" s="1">
        <f>'DATOS MENSUALES'!E523</f>
        <v>0.021023805748</v>
      </c>
      <c r="D21" s="1">
        <f>'DATOS MENSUALES'!E524</f>
        <v>0.071487743951</v>
      </c>
      <c r="E21" s="1">
        <f>'DATOS MENSUALES'!E525</f>
        <v>0.031480603125</v>
      </c>
      <c r="F21" s="1">
        <f>'DATOS MENSUALES'!E526</f>
        <v>0.031948342872</v>
      </c>
      <c r="G21" s="1">
        <f>'DATOS MENSUALES'!E527</f>
        <v>0.07470918462</v>
      </c>
      <c r="H21" s="1">
        <f>'DATOS MENSUALES'!E528</f>
        <v>0.05158507068</v>
      </c>
      <c r="I21" s="1">
        <f>'DATOS MENSUALES'!E529</f>
        <v>0.094708241216</v>
      </c>
      <c r="J21" s="1">
        <f>'DATOS MENSUALES'!E530</f>
        <v>0.080089921872</v>
      </c>
      <c r="K21" s="1">
        <f>'DATOS MENSUALES'!E531</f>
        <v>0.035823662004</v>
      </c>
      <c r="L21" s="1">
        <f>'DATOS MENSUALES'!E532</f>
        <v>0.013699687928</v>
      </c>
      <c r="M21" s="1">
        <f>'DATOS MENSUALES'!E533</f>
        <v>0.005895347328</v>
      </c>
      <c r="N21" s="1">
        <f t="shared" si="11"/>
        <v>0.524007964314</v>
      </c>
      <c r="O21" s="10"/>
      <c r="P21" s="60">
        <f t="shared" si="12"/>
        <v>-1.8458040306426835E-05</v>
      </c>
      <c r="Q21" s="60">
        <f t="shared" si="13"/>
        <v>-7.780903304067732E-05</v>
      </c>
      <c r="R21" s="60">
        <f t="shared" si="13"/>
        <v>-4.283047884094281E-05</v>
      </c>
      <c r="S21" s="60">
        <f t="shared" si="13"/>
        <v>-0.0002679536857318955</v>
      </c>
      <c r="T21" s="60">
        <f t="shared" si="13"/>
        <v>-0.0003977836035183826</v>
      </c>
      <c r="U21" s="60">
        <f t="shared" si="13"/>
        <v>-6.740779067278248E-05</v>
      </c>
      <c r="V21" s="60">
        <f t="shared" si="13"/>
        <v>-0.0011572348446196922</v>
      </c>
      <c r="W21" s="60">
        <f t="shared" si="13"/>
        <v>-1.4225671722146365E-08</v>
      </c>
      <c r="X21" s="60">
        <f t="shared" si="13"/>
        <v>6.414960938617699E-06</v>
      </c>
      <c r="Y21" s="60">
        <f t="shared" si="13"/>
        <v>1.2981567933742543E-11</v>
      </c>
      <c r="Z21" s="60">
        <f t="shared" si="13"/>
        <v>-5.533722122397831E-08</v>
      </c>
      <c r="AA21" s="60">
        <f t="shared" si="13"/>
        <v>-3.466884761448231E-07</v>
      </c>
      <c r="AB21" s="60">
        <f t="shared" si="13"/>
        <v>-0.05585242756772929</v>
      </c>
    </row>
    <row r="22" spans="1:28" ht="12.75">
      <c r="A22" s="12" t="s">
        <v>72</v>
      </c>
      <c r="B22" s="1">
        <f>'DATOS MENSUALES'!E534</f>
        <v>0.01173399008</v>
      </c>
      <c r="C22" s="1">
        <f>'DATOS MENSUALES'!E535</f>
        <v>0.27409497552</v>
      </c>
      <c r="D22" s="1">
        <f>'DATOS MENSUALES'!E536</f>
        <v>0.049880362</v>
      </c>
      <c r="E22" s="1">
        <f>'DATOS MENSUALES'!E537</f>
        <v>0.088807456935</v>
      </c>
      <c r="F22" s="1">
        <f>'DATOS MENSUALES'!E538</f>
        <v>0.549292755812</v>
      </c>
      <c r="G22" s="1">
        <f>'DATOS MENSUALES'!E539</f>
        <v>0.263049399844</v>
      </c>
      <c r="H22" s="1">
        <f>'DATOS MENSUALES'!E540</f>
        <v>0.482737992534</v>
      </c>
      <c r="I22" s="1">
        <f>'DATOS MENSUALES'!E541</f>
        <v>0.189451628136</v>
      </c>
      <c r="J22" s="1">
        <f>'DATOS MENSUALES'!E542</f>
        <v>0.07406058872</v>
      </c>
      <c r="K22" s="1">
        <f>'DATOS MENSUALES'!E543</f>
        <v>0.032671841466</v>
      </c>
      <c r="L22" s="1">
        <f>'DATOS MENSUALES'!E544</f>
        <v>0.017726930005</v>
      </c>
      <c r="M22" s="1">
        <f>'DATOS MENSUALES'!E545</f>
        <v>0.01033961643</v>
      </c>
      <c r="N22" s="1">
        <f t="shared" si="11"/>
        <v>2.0438475374819998</v>
      </c>
      <c r="O22" s="10"/>
      <c r="P22" s="60">
        <f t="shared" si="12"/>
        <v>-1.8088334508090647E-05</v>
      </c>
      <c r="Q22" s="60">
        <f t="shared" si="13"/>
        <v>0.009311296053199669</v>
      </c>
      <c r="R22" s="60">
        <f t="shared" si="13"/>
        <v>-0.0001812759755009187</v>
      </c>
      <c r="S22" s="60">
        <f t="shared" si="13"/>
        <v>-3.64375185836045E-07</v>
      </c>
      <c r="T22" s="60">
        <f t="shared" si="13"/>
        <v>0.08741022835282068</v>
      </c>
      <c r="U22" s="60">
        <f t="shared" si="13"/>
        <v>0.0032183566450019753</v>
      </c>
      <c r="V22" s="60">
        <f t="shared" si="13"/>
        <v>0.03469851965237716</v>
      </c>
      <c r="W22" s="60">
        <f t="shared" si="13"/>
        <v>0.000786851032043331</v>
      </c>
      <c r="X22" s="60">
        <f t="shared" si="13"/>
        <v>1.977354878557735E-06</v>
      </c>
      <c r="Y22" s="60">
        <f t="shared" si="13"/>
        <v>-2.4815279561172133E-08</v>
      </c>
      <c r="Z22" s="60">
        <f t="shared" si="13"/>
        <v>1.0152498105838447E-11</v>
      </c>
      <c r="AA22" s="60">
        <f t="shared" si="13"/>
        <v>-1.7188156864031785E-08</v>
      </c>
      <c r="AB22" s="60">
        <f t="shared" si="13"/>
        <v>1.4721665723702702</v>
      </c>
    </row>
    <row r="23" spans="1:28" ht="12.75">
      <c r="A23" s="12" t="s">
        <v>73</v>
      </c>
      <c r="B23" s="1">
        <f>'DATOS MENSUALES'!E546</f>
        <v>0.005176206614</v>
      </c>
      <c r="C23" s="1">
        <f>'DATOS MENSUALES'!E547</f>
        <v>0.019644948792</v>
      </c>
      <c r="D23" s="1">
        <f>'DATOS MENSUALES'!E548</f>
        <v>0.19600371219</v>
      </c>
      <c r="E23" s="1">
        <f>'DATOS MENSUALES'!E549</f>
        <v>0.116426044857</v>
      </c>
      <c r="F23" s="1">
        <f>'DATOS MENSUALES'!E550</f>
        <v>0.257215343877</v>
      </c>
      <c r="G23" s="1">
        <f>'DATOS MENSUALES'!E551</f>
        <v>0.160843018102</v>
      </c>
      <c r="H23" s="1">
        <f>'DATOS MENSUALES'!E552</f>
        <v>0.45982032599</v>
      </c>
      <c r="I23" s="1">
        <f>'DATOS MENSUALES'!E553</f>
        <v>0.124911795724</v>
      </c>
      <c r="J23" s="1">
        <f>'DATOS MENSUALES'!E554</f>
        <v>0.056275839472</v>
      </c>
      <c r="K23" s="1">
        <f>'DATOS MENSUALES'!E555</f>
        <v>0.022342056436</v>
      </c>
      <c r="L23" s="1">
        <f>'DATOS MENSUALES'!E556</f>
        <v>0.012717332208</v>
      </c>
      <c r="M23" s="1">
        <f>'DATOS MENSUALES'!E557</f>
        <v>0.019390800536</v>
      </c>
      <c r="N23" s="1">
        <f t="shared" si="11"/>
        <v>1.450767424798</v>
      </c>
      <c r="O23" s="10"/>
      <c r="P23" s="60">
        <f t="shared" si="12"/>
        <v>-3.531337262077868E-05</v>
      </c>
      <c r="Q23" s="60">
        <f t="shared" si="13"/>
        <v>-8.55943895589432E-05</v>
      </c>
      <c r="R23" s="60">
        <f t="shared" si="13"/>
        <v>0.0007175925393716738</v>
      </c>
      <c r="S23" s="60">
        <f t="shared" si="13"/>
        <v>8.585026469544198E-06</v>
      </c>
      <c r="T23" s="60">
        <f t="shared" si="13"/>
        <v>0.0034926235898372977</v>
      </c>
      <c r="U23" s="60">
        <f t="shared" si="13"/>
        <v>9.380017680255331E-05</v>
      </c>
      <c r="V23" s="60">
        <f t="shared" si="13"/>
        <v>0.027886227484481975</v>
      </c>
      <c r="W23" s="60">
        <f t="shared" si="13"/>
        <v>2.1439844771350917E-05</v>
      </c>
      <c r="X23" s="60">
        <f t="shared" si="13"/>
        <v>-1.4332425969270874E-07</v>
      </c>
      <c r="Y23" s="60">
        <f t="shared" si="13"/>
        <v>-2.324404045224905E-06</v>
      </c>
      <c r="Z23" s="60">
        <f t="shared" si="13"/>
        <v>-1.1011332372159762E-07</v>
      </c>
      <c r="AA23" s="60">
        <f t="shared" si="13"/>
        <v>2.7089665743200826E-07</v>
      </c>
      <c r="AB23" s="60">
        <f t="shared" si="13"/>
        <v>0.1614420225628558</v>
      </c>
    </row>
    <row r="24" spans="1:28" ht="12.75">
      <c r="A24" s="12" t="s">
        <v>74</v>
      </c>
      <c r="B24" s="1">
        <f>'DATOS MENSUALES'!E558</f>
        <v>0.023140474903</v>
      </c>
      <c r="C24" s="1">
        <f>'DATOS MENSUALES'!E559</f>
        <v>0.013696136853</v>
      </c>
      <c r="D24" s="1">
        <f>'DATOS MENSUALES'!E560</f>
        <v>0.01647961507</v>
      </c>
      <c r="E24" s="1">
        <f>'DATOS MENSUALES'!E561</f>
        <v>0.048196587645</v>
      </c>
      <c r="F24" s="1">
        <f>'DATOS MENSUALES'!E562</f>
        <v>0.268908348459</v>
      </c>
      <c r="G24" s="1">
        <f>'DATOS MENSUALES'!E563</f>
        <v>0.11024190396</v>
      </c>
      <c r="H24" s="1">
        <f>'DATOS MENSUALES'!E564</f>
        <v>0.169903975912</v>
      </c>
      <c r="I24" s="1">
        <f>'DATOS MENSUALES'!E565</f>
        <v>0.080764311423</v>
      </c>
      <c r="J24" s="1">
        <f>'DATOS MENSUALES'!E566</f>
        <v>0.045131449559</v>
      </c>
      <c r="K24" s="1">
        <f>'DATOS MENSUALES'!E567</f>
        <v>0.198510325344</v>
      </c>
      <c r="L24" s="1">
        <f>'DATOS MENSUALES'!E568</f>
        <v>0.051203445507</v>
      </c>
      <c r="M24" s="1">
        <f>'DATOS MENSUALES'!E569</f>
        <v>0.031997355318</v>
      </c>
      <c r="N24" s="1">
        <f t="shared" si="11"/>
        <v>1.058173929953</v>
      </c>
      <c r="O24" s="10"/>
      <c r="P24" s="60">
        <f t="shared" si="12"/>
        <v>-3.2706127839783E-06</v>
      </c>
      <c r="Q24" s="60">
        <f t="shared" si="13"/>
        <v>-0.0001251452421896582</v>
      </c>
      <c r="R24" s="60">
        <f t="shared" si="13"/>
        <v>-0.000728903049344989</v>
      </c>
      <c r="S24" s="60">
        <f t="shared" si="13"/>
        <v>-0.00010889595931073463</v>
      </c>
      <c r="T24" s="60">
        <f t="shared" si="13"/>
        <v>0.00436396702807951</v>
      </c>
      <c r="U24" s="60">
        <f t="shared" si="13"/>
        <v>-1.3778755641764587E-07</v>
      </c>
      <c r="V24" s="60">
        <f t="shared" si="13"/>
        <v>2.368967609929934E-06</v>
      </c>
      <c r="W24" s="60">
        <f t="shared" si="13"/>
        <v>-4.384332823844849E-06</v>
      </c>
      <c r="X24" s="60">
        <f t="shared" si="13"/>
        <v>-4.392943684383334E-06</v>
      </c>
      <c r="Y24" s="60">
        <f t="shared" si="13"/>
        <v>0.004324507794985752</v>
      </c>
      <c r="Z24" s="60">
        <f t="shared" si="13"/>
        <v>3.824907400612375E-05</v>
      </c>
      <c r="AA24" s="60">
        <f t="shared" si="13"/>
        <v>6.9427356587220016E-06</v>
      </c>
      <c r="AB24" s="60">
        <f t="shared" si="13"/>
        <v>0.003505995328563874</v>
      </c>
    </row>
    <row r="25" spans="1:28" ht="12.75">
      <c r="A25" s="12" t="s">
        <v>75</v>
      </c>
      <c r="B25" s="1">
        <f>'DATOS MENSUALES'!E570</f>
        <v>0.123636872352</v>
      </c>
      <c r="C25" s="1">
        <f>'DATOS MENSUALES'!E571</f>
        <v>0.070366876874</v>
      </c>
      <c r="D25" s="1">
        <f>'DATOS MENSUALES'!E572</f>
        <v>0.218293921702</v>
      </c>
      <c r="E25" s="1">
        <f>'DATOS MENSUALES'!E573</f>
        <v>0.463482909561</v>
      </c>
      <c r="F25" s="1">
        <f>'DATOS MENSUALES'!E574</f>
        <v>0.222672754008</v>
      </c>
      <c r="G25" s="1">
        <f>'DATOS MENSUALES'!E575</f>
        <v>0.125314699028</v>
      </c>
      <c r="H25" s="1">
        <f>'DATOS MENSUALES'!E576</f>
        <v>1.217797164144</v>
      </c>
      <c r="I25" s="1">
        <f>'DATOS MENSUALES'!E577</f>
        <v>0.623020474284</v>
      </c>
      <c r="J25" s="1">
        <f>'DATOS MENSUALES'!E578</f>
        <v>0.523114438445</v>
      </c>
      <c r="K25" s="1">
        <f>'DATOS MENSUALES'!E579</f>
        <v>0.168551579744</v>
      </c>
      <c r="L25" s="1">
        <f>'DATOS MENSUALES'!E580</f>
        <v>0.066253424159</v>
      </c>
      <c r="M25" s="1">
        <f>'DATOS MENSUALES'!E581</f>
        <v>0.026075182395</v>
      </c>
      <c r="N25" s="1">
        <f t="shared" si="11"/>
        <v>3.848580296696</v>
      </c>
      <c r="O25" s="10"/>
      <c r="P25" s="60">
        <f t="shared" si="12"/>
        <v>0.0006283804706796619</v>
      </c>
      <c r="Q25" s="60">
        <f t="shared" si="13"/>
        <v>2.9426299518000805E-07</v>
      </c>
      <c r="R25" s="60">
        <f t="shared" si="13"/>
        <v>0.0013981012231110749</v>
      </c>
      <c r="S25" s="60">
        <f t="shared" si="13"/>
        <v>0.04964652878646345</v>
      </c>
      <c r="T25" s="60">
        <f t="shared" si="13"/>
        <v>0.001609021430938044</v>
      </c>
      <c r="U25" s="60">
        <f t="shared" si="13"/>
        <v>9.725939322950195E-07</v>
      </c>
      <c r="V25" s="60">
        <f t="shared" si="13"/>
        <v>1.1951462565297426</v>
      </c>
      <c r="W25" s="60">
        <f t="shared" si="13"/>
        <v>0.14543963635549312</v>
      </c>
      <c r="X25" s="60">
        <f t="shared" si="13"/>
        <v>0.09835862261798034</v>
      </c>
      <c r="Y25" s="60">
        <f t="shared" si="13"/>
        <v>0.002350670886424264</v>
      </c>
      <c r="Z25" s="60">
        <f t="shared" si="13"/>
        <v>0.00011580771552853437</v>
      </c>
      <c r="AA25" s="60">
        <f t="shared" si="13"/>
        <v>2.2764388964786765E-06</v>
      </c>
      <c r="AB25" s="60">
        <f t="shared" si="13"/>
        <v>25.472454780373166</v>
      </c>
    </row>
    <row r="26" spans="1:28" ht="12.75">
      <c r="A26" s="12" t="s">
        <v>76</v>
      </c>
      <c r="B26" s="1">
        <f>'DATOS MENSUALES'!E582</f>
        <v>0.036611066362</v>
      </c>
      <c r="C26" s="1">
        <f>'DATOS MENSUALES'!E583</f>
        <v>0.020557544304</v>
      </c>
      <c r="D26" s="1">
        <f>'DATOS MENSUALES'!E584</f>
        <v>0.010961535195</v>
      </c>
      <c r="E26" s="1">
        <f>'DATOS MENSUALES'!E585</f>
        <v>0.004840620438</v>
      </c>
      <c r="F26" s="1">
        <f>'DATOS MENSUALES'!E586</f>
        <v>0.03709648206</v>
      </c>
      <c r="G26" s="1">
        <f>'DATOS MENSUALES'!E587</f>
        <v>0.026205786156</v>
      </c>
      <c r="H26" s="1">
        <f>'DATOS MENSUALES'!E588</f>
        <v>0.124208540528</v>
      </c>
      <c r="I26" s="1">
        <f>'DATOS MENSUALES'!E589</f>
        <v>0.121538502151</v>
      </c>
      <c r="J26" s="1">
        <f>'DATOS MENSUALES'!E590</f>
        <v>0.0479126572</v>
      </c>
      <c r="K26" s="1">
        <f>'DATOS MENSUALES'!E591</f>
        <v>0.02561009377</v>
      </c>
      <c r="L26" s="1">
        <f>'DATOS MENSUALES'!E592</f>
        <v>0.018674645295</v>
      </c>
      <c r="M26" s="1">
        <f>'DATOS MENSUALES'!E593</f>
        <v>0.012907915056</v>
      </c>
      <c r="N26" s="1">
        <f t="shared" si="11"/>
        <v>0.487125388515</v>
      </c>
      <c r="O26" s="10"/>
      <c r="P26" s="60">
        <f t="shared" si="12"/>
        <v>-2.5890651518712258E-09</v>
      </c>
      <c r="Q26" s="60">
        <f t="shared" si="13"/>
        <v>-8.038637470046086E-05</v>
      </c>
      <c r="R26" s="60">
        <f t="shared" si="13"/>
        <v>-0.0008713694437327911</v>
      </c>
      <c r="S26" s="60">
        <f t="shared" si="13"/>
        <v>-0.0007562902447745158</v>
      </c>
      <c r="T26" s="60">
        <f t="shared" si="13"/>
        <v>-0.0003199594801526749</v>
      </c>
      <c r="U26" s="60">
        <f t="shared" si="13"/>
        <v>-0.0007097588775537267</v>
      </c>
      <c r="V26" s="60">
        <f t="shared" si="13"/>
        <v>-3.390127839222565E-05</v>
      </c>
      <c r="W26" s="60">
        <f t="shared" si="13"/>
        <v>1.4539714792088282E-05</v>
      </c>
      <c r="X26" s="60">
        <f t="shared" si="13"/>
        <v>-2.51348857749405E-06</v>
      </c>
      <c r="Y26" s="60">
        <f t="shared" si="13"/>
        <v>-9.935775821837298E-07</v>
      </c>
      <c r="Z26" s="60">
        <f t="shared" si="13"/>
        <v>1.5781088120269816E-09</v>
      </c>
      <c r="AA26" s="60">
        <f t="shared" si="13"/>
        <v>-1.9226002117755055E-15</v>
      </c>
      <c r="AB26" s="60">
        <f t="shared" si="13"/>
        <v>-0.0736298403019557</v>
      </c>
    </row>
    <row r="27" spans="1:28" ht="12.75">
      <c r="A27" s="12" t="s">
        <v>77</v>
      </c>
      <c r="B27" s="1">
        <f>'DATOS MENSUALES'!E594</f>
        <v>0.009346039688</v>
      </c>
      <c r="C27" s="1">
        <f>'DATOS MENSUALES'!E595</f>
        <v>0.06456494352</v>
      </c>
      <c r="D27" s="1">
        <f>'DATOS MENSUALES'!E596</f>
        <v>0.369302004176</v>
      </c>
      <c r="E27" s="1">
        <f>'DATOS MENSUALES'!E597</f>
        <v>0.118799277792</v>
      </c>
      <c r="F27" s="1">
        <f>'DATOS MENSUALES'!E598</f>
        <v>0.066314488823</v>
      </c>
      <c r="G27" s="1">
        <f>'DATOS MENSUALES'!E599</f>
        <v>0.03001895507</v>
      </c>
      <c r="H27" s="1">
        <f>'DATOS MENSUALES'!E600</f>
        <v>0.029140527462</v>
      </c>
      <c r="I27" s="1">
        <f>'DATOS MENSUALES'!E601</f>
        <v>0.03655664235</v>
      </c>
      <c r="J27" s="1">
        <f>'DATOS MENSUALES'!E602</f>
        <v>0.042448110607</v>
      </c>
      <c r="K27" s="1">
        <f>'DATOS MENSUALES'!E603</f>
        <v>0.022684557386</v>
      </c>
      <c r="L27" s="1">
        <f>'DATOS MENSUALES'!E604</f>
        <v>0.01655283036</v>
      </c>
      <c r="M27" s="1">
        <f>'DATOS MENSUALES'!E605</f>
        <v>0.012010524599</v>
      </c>
      <c r="N27" s="1">
        <f t="shared" si="11"/>
        <v>0.817738901833</v>
      </c>
      <c r="O27" s="10"/>
      <c r="P27" s="60">
        <f t="shared" si="12"/>
        <v>-2.348743365025138E-05</v>
      </c>
      <c r="Q27" s="60">
        <f t="shared" si="13"/>
        <v>6.12930480179805E-10</v>
      </c>
      <c r="R27" s="60">
        <f t="shared" si="13"/>
        <v>0.01815544321024519</v>
      </c>
      <c r="S27" s="60">
        <f t="shared" si="13"/>
        <v>1.1929452143238222E-05</v>
      </c>
      <c r="T27" s="60">
        <f t="shared" si="13"/>
        <v>-6.013558967867139E-05</v>
      </c>
      <c r="U27" s="60">
        <f t="shared" si="13"/>
        <v>-0.0006225721442668634</v>
      </c>
      <c r="V27" s="60">
        <f t="shared" si="13"/>
        <v>-0.002069393702086037</v>
      </c>
      <c r="W27" s="60">
        <f t="shared" si="13"/>
        <v>-0.00022226554367499755</v>
      </c>
      <c r="X27" s="60">
        <f t="shared" si="13"/>
        <v>-6.925275319788837E-06</v>
      </c>
      <c r="Y27" s="60">
        <f t="shared" si="13"/>
        <v>-2.148727666567982E-06</v>
      </c>
      <c r="Z27" s="60">
        <f t="shared" si="13"/>
        <v>-8.780250069947162E-10</v>
      </c>
      <c r="AA27" s="60">
        <f t="shared" si="13"/>
        <v>-7.531363192572519E-10</v>
      </c>
      <c r="AB27" s="60">
        <f t="shared" si="13"/>
        <v>-0.0006935991744764946</v>
      </c>
    </row>
    <row r="28" spans="1:28" ht="12.75">
      <c r="A28" s="12" t="s">
        <v>78</v>
      </c>
      <c r="B28" s="1">
        <f>'DATOS MENSUALES'!E606</f>
        <v>0.061977169408</v>
      </c>
      <c r="C28" s="1">
        <f>'DATOS MENSUALES'!E607</f>
        <v>0.06310125418</v>
      </c>
      <c r="D28" s="1">
        <f>'DATOS MENSUALES'!E608</f>
        <v>0.078538552002</v>
      </c>
      <c r="E28" s="1">
        <f>'DATOS MENSUALES'!E609</f>
        <v>0.055535345544</v>
      </c>
      <c r="F28" s="1">
        <f>'DATOS MENSUALES'!E610</f>
        <v>0.298103829724</v>
      </c>
      <c r="G28" s="1">
        <f>'DATOS MENSUALES'!E611</f>
        <v>0.374094346314</v>
      </c>
      <c r="H28" s="1">
        <f>'DATOS MENSUALES'!E612</f>
        <v>0.339011117446</v>
      </c>
      <c r="I28" s="1">
        <f>'DATOS MENSUALES'!E613</f>
        <v>0.16724159624</v>
      </c>
      <c r="J28" s="1">
        <f>'DATOS MENSUALES'!E614</f>
        <v>0.070520394932</v>
      </c>
      <c r="K28" s="1">
        <f>'DATOS MENSUALES'!E615</f>
        <v>0.027964648767</v>
      </c>
      <c r="L28" s="1">
        <f>'DATOS MENSUALES'!E616</f>
        <v>0.013561341242</v>
      </c>
      <c r="M28" s="1">
        <f>'DATOS MENSUALES'!E617</f>
        <v>0.02604079305</v>
      </c>
      <c r="N28" s="1">
        <f t="shared" si="11"/>
        <v>1.575690388849</v>
      </c>
      <c r="O28" s="10"/>
      <c r="P28" s="60">
        <f t="shared" si="12"/>
        <v>1.381184639521421E-05</v>
      </c>
      <c r="Q28" s="60">
        <f t="shared" si="13"/>
        <v>-2.3174799564882573E-10</v>
      </c>
      <c r="R28" s="60">
        <f t="shared" si="13"/>
        <v>-2.1804328427075995E-05</v>
      </c>
      <c r="S28" s="60">
        <f t="shared" si="13"/>
        <v>-6.601078178509077E-05</v>
      </c>
      <c r="T28" s="60">
        <f t="shared" si="13"/>
        <v>0.007145696889321549</v>
      </c>
      <c r="U28" s="60">
        <f t="shared" si="13"/>
        <v>0.017311155617417424</v>
      </c>
      <c r="V28" s="60">
        <f t="shared" si="13"/>
        <v>0.006072182207353279</v>
      </c>
      <c r="W28" s="60">
        <f t="shared" si="13"/>
        <v>0.0003446244337221256</v>
      </c>
      <c r="X28" s="60">
        <f t="shared" si="13"/>
        <v>7.317455314206084E-07</v>
      </c>
      <c r="Y28" s="60">
        <f t="shared" si="13"/>
        <v>-4.431462883274198E-07</v>
      </c>
      <c r="Z28" s="60">
        <f t="shared" si="13"/>
        <v>-6.158568322822335E-08</v>
      </c>
      <c r="AA28" s="60">
        <f t="shared" si="13"/>
        <v>2.258632337718638E-06</v>
      </c>
      <c r="AB28" s="60">
        <f t="shared" si="13"/>
        <v>0.2999994623541761</v>
      </c>
    </row>
    <row r="29" spans="1:28" ht="12.75">
      <c r="A29" s="12" t="s">
        <v>79</v>
      </c>
      <c r="B29" s="1">
        <f>'DATOS MENSUALES'!E618</f>
        <v>0.04415101758</v>
      </c>
      <c r="C29" s="1">
        <f>'DATOS MENSUALES'!E619</f>
        <v>0.088087010142</v>
      </c>
      <c r="D29" s="1">
        <f>'DATOS MENSUALES'!E620</f>
        <v>0.027998772019</v>
      </c>
      <c r="E29" s="1">
        <f>'DATOS MENSUALES'!E621</f>
        <v>0.004755003736</v>
      </c>
      <c r="F29" s="1">
        <f>'DATOS MENSUALES'!E622</f>
        <v>0.00407614844</v>
      </c>
      <c r="G29" s="1">
        <f>'DATOS MENSUALES'!E623</f>
        <v>0.00839817153</v>
      </c>
      <c r="H29" s="1">
        <f>'DATOS MENSUALES'!E624</f>
        <v>0.010126505376</v>
      </c>
      <c r="I29" s="1">
        <f>'DATOS MENSUALES'!E625</f>
        <v>0.013397932348</v>
      </c>
      <c r="J29" s="1">
        <f>'DATOS MENSUALES'!E626</f>
        <v>0.020487506682</v>
      </c>
      <c r="K29" s="1">
        <f>'DATOS MENSUALES'!E627</f>
        <v>0.012600330106</v>
      </c>
      <c r="L29" s="1">
        <f>'DATOS MENSUALES'!E628</f>
        <v>0.007529327576</v>
      </c>
      <c r="M29" s="1">
        <f>'DATOS MENSUALES'!E629</f>
        <v>0.005796353545</v>
      </c>
      <c r="N29" s="1">
        <f t="shared" si="11"/>
        <v>0.24740407907999998</v>
      </c>
      <c r="O29" s="10"/>
      <c r="P29" s="60">
        <f t="shared" si="12"/>
        <v>2.345212984054535E-07</v>
      </c>
      <c r="Q29" s="60">
        <f t="shared" si="13"/>
        <v>1.4475967166295818E-05</v>
      </c>
      <c r="R29" s="60">
        <f t="shared" si="13"/>
        <v>-0.00048330884086089074</v>
      </c>
      <c r="S29" s="60">
        <f t="shared" si="13"/>
        <v>-0.000758424338375806</v>
      </c>
      <c r="T29" s="60">
        <f t="shared" si="13"/>
        <v>-0.001043099301462935</v>
      </c>
      <c r="U29" s="60">
        <f t="shared" si="13"/>
        <v>-0.0012253428238844545</v>
      </c>
      <c r="V29" s="60">
        <f t="shared" si="13"/>
        <v>-0.003140793428165652</v>
      </c>
      <c r="W29" s="60">
        <f t="shared" si="13"/>
        <v>-0.0005870770769713887</v>
      </c>
      <c r="X29" s="60">
        <f t="shared" si="13"/>
        <v>-6.903000599217942E-05</v>
      </c>
      <c r="Y29" s="60">
        <f t="shared" si="13"/>
        <v>-1.2148456779189474E-05</v>
      </c>
      <c r="Z29" s="60">
        <f t="shared" si="13"/>
        <v>-9.943315412087635E-07</v>
      </c>
      <c r="AA29" s="60">
        <f t="shared" si="13"/>
        <v>-3.6155220110340985E-07</v>
      </c>
      <c r="AB29" s="60">
        <f t="shared" si="13"/>
        <v>-0.2860006929905311</v>
      </c>
    </row>
    <row r="30" spans="1:28" ht="12.75">
      <c r="A30" s="12" t="s">
        <v>80</v>
      </c>
      <c r="B30" s="1">
        <f>'DATOS MENSUALES'!E630</f>
        <v>0.033517452562</v>
      </c>
      <c r="C30" s="1">
        <f>'DATOS MENSUALES'!E631</f>
        <v>0.015502408052</v>
      </c>
      <c r="D30" s="1">
        <f>'DATOS MENSUALES'!E632</f>
        <v>0.040297385704</v>
      </c>
      <c r="E30" s="1">
        <f>'DATOS MENSUALES'!E633</f>
        <v>0.00862631693</v>
      </c>
      <c r="F30" s="1">
        <f>'DATOS MENSUALES'!E634</f>
        <v>0.004782331692</v>
      </c>
      <c r="G30" s="1">
        <f>'DATOS MENSUALES'!E635</f>
        <v>0.00497959812</v>
      </c>
      <c r="H30" s="1">
        <f>'DATOS MENSUALES'!E636</f>
        <v>0.007600237677</v>
      </c>
      <c r="I30" s="1">
        <f>'DATOS MENSUALES'!E637</f>
        <v>0.04488394336</v>
      </c>
      <c r="J30" s="1">
        <f>'DATOS MENSUALES'!E638</f>
        <v>0.017396613864</v>
      </c>
      <c r="K30" s="1">
        <f>'DATOS MENSUALES'!E639</f>
        <v>0.007965322306</v>
      </c>
      <c r="L30" s="1">
        <f>'DATOS MENSUALES'!E640</f>
        <v>0.003715338025</v>
      </c>
      <c r="M30" s="1">
        <f>'DATOS MENSUALES'!E641</f>
        <v>0.00297273184</v>
      </c>
      <c r="N30" s="1">
        <f t="shared" si="11"/>
        <v>0.19223968013199996</v>
      </c>
      <c r="O30" s="10"/>
      <c r="P30" s="60">
        <f t="shared" si="12"/>
        <v>-8.912008516587118E-08</v>
      </c>
      <c r="Q30" s="60">
        <f t="shared" si="13"/>
        <v>-0.0001120714050093389</v>
      </c>
      <c r="R30" s="60">
        <f t="shared" si="13"/>
        <v>-0.00028983152911987844</v>
      </c>
      <c r="S30" s="60">
        <f t="shared" si="13"/>
        <v>-0.0006658790203821278</v>
      </c>
      <c r="T30" s="60">
        <f t="shared" si="13"/>
        <v>-0.0010214607501093987</v>
      </c>
      <c r="U30" s="60">
        <f t="shared" si="13"/>
        <v>-0.0013465713927818034</v>
      </c>
      <c r="V30" s="60">
        <f t="shared" si="13"/>
        <v>-0.003306153414818422</v>
      </c>
      <c r="W30" s="60">
        <f t="shared" si="13"/>
        <v>-0.00014262382668875893</v>
      </c>
      <c r="X30" s="60">
        <f t="shared" si="13"/>
        <v>-8.583905301286423E-05</v>
      </c>
      <c r="Y30" s="60">
        <f t="shared" si="13"/>
        <v>-2.1077907841631628E-05</v>
      </c>
      <c r="Z30" s="60">
        <f t="shared" si="13"/>
        <v>-2.625250046498789E-06</v>
      </c>
      <c r="AA30" s="60">
        <f t="shared" si="13"/>
        <v>-9.843674995277595E-07</v>
      </c>
      <c r="AB30" s="60">
        <f t="shared" si="13"/>
        <v>-0.3640221161652316</v>
      </c>
    </row>
    <row r="31" spans="1:28" ht="12.75">
      <c r="A31" s="12" t="s">
        <v>81</v>
      </c>
      <c r="B31" s="1">
        <f>'DATOS MENSUALES'!E642</f>
        <v>0.0420746413</v>
      </c>
      <c r="C31" s="1">
        <f>'DATOS MENSUALES'!E643</f>
        <v>0.013020262532</v>
      </c>
      <c r="D31" s="1">
        <f>'DATOS MENSUALES'!E644</f>
        <v>0.00927760384</v>
      </c>
      <c r="E31" s="1">
        <f>'DATOS MENSUALES'!E645</f>
        <v>0.167608596168</v>
      </c>
      <c r="F31" s="1">
        <f>'DATOS MENSUALES'!E646</f>
        <v>0.179748188928</v>
      </c>
      <c r="G31" s="1">
        <f>'DATOS MENSUALES'!E647</f>
        <v>0.101429016189</v>
      </c>
      <c r="H31" s="1">
        <f>'DATOS MENSUALES'!E648</f>
        <v>0.045997434508</v>
      </c>
      <c r="I31" s="1">
        <f>'DATOS MENSUALES'!E649</f>
        <v>0.07590829767</v>
      </c>
      <c r="J31" s="1">
        <f>'DATOS MENSUALES'!E650</f>
        <v>0.047581729488</v>
      </c>
      <c r="K31" s="1">
        <f>'DATOS MENSUALES'!E651</f>
        <v>0.02833156002</v>
      </c>
      <c r="L31" s="1">
        <f>'DATOS MENSUALES'!E652</f>
        <v>0.018849329288</v>
      </c>
      <c r="M31" s="1">
        <f>'DATOS MENSUALES'!E653</f>
        <v>0.016560540625000002</v>
      </c>
      <c r="N31" s="1">
        <f t="shared" si="11"/>
        <v>0.7463872005559999</v>
      </c>
      <c r="O31" s="10"/>
      <c r="P31" s="60">
        <f t="shared" si="12"/>
        <v>6.843983647017966E-08</v>
      </c>
      <c r="Q31" s="60">
        <f t="shared" si="13"/>
        <v>-0.00013028708164270313</v>
      </c>
      <c r="R31" s="60">
        <f t="shared" si="13"/>
        <v>-0.0009182739662219889</v>
      </c>
      <c r="S31" s="60">
        <f t="shared" si="13"/>
        <v>0.0003679644524230224</v>
      </c>
      <c r="T31" s="60">
        <f t="shared" si="13"/>
        <v>0.00040943679123365244</v>
      </c>
      <c r="U31" s="60">
        <f t="shared" si="13"/>
        <v>-2.7310162588735193E-06</v>
      </c>
      <c r="V31" s="60">
        <f t="shared" si="13"/>
        <v>-0.0013520125629238604</v>
      </c>
      <c r="W31" s="60">
        <f t="shared" si="13"/>
        <v>-9.55912824602371E-06</v>
      </c>
      <c r="X31" s="60">
        <f t="shared" si="13"/>
        <v>-2.7015211998569286E-06</v>
      </c>
      <c r="Y31" s="60">
        <f t="shared" si="13"/>
        <v>-3.821955950551958E-07</v>
      </c>
      <c r="Z31" s="60">
        <f t="shared" si="13"/>
        <v>2.400357574230915E-09</v>
      </c>
      <c r="AA31" s="60">
        <f t="shared" si="13"/>
        <v>4.823613764234783E-08</v>
      </c>
      <c r="AB31" s="60">
        <f t="shared" si="13"/>
        <v>-0.004086073037991585</v>
      </c>
    </row>
    <row r="32" spans="1:28" ht="12.75">
      <c r="A32" s="12" t="s">
        <v>82</v>
      </c>
      <c r="B32" s="1">
        <f>'DATOS MENSUALES'!E654</f>
        <v>0.12212645418</v>
      </c>
      <c r="C32" s="1">
        <f>'DATOS MENSUALES'!E655</f>
        <v>0.076409634872</v>
      </c>
      <c r="D32" s="1">
        <f>'DATOS MENSUALES'!E656</f>
        <v>0.081965894256</v>
      </c>
      <c r="E32" s="1">
        <f>'DATOS MENSUALES'!E657</f>
        <v>0.016311604109</v>
      </c>
      <c r="F32" s="1">
        <f>'DATOS MENSUALES'!E658</f>
        <v>0.026209865044</v>
      </c>
      <c r="G32" s="1">
        <f>'DATOS MENSUALES'!E659</f>
        <v>0.015536680096</v>
      </c>
      <c r="H32" s="1">
        <f>'DATOS MENSUALES'!E660</f>
        <v>0.008781350254</v>
      </c>
      <c r="I32" s="1">
        <f>'DATOS MENSUALES'!E661</f>
        <v>0.009966992658</v>
      </c>
      <c r="J32" s="1">
        <f>'DATOS MENSUALES'!E662</f>
        <v>0.006367955557</v>
      </c>
      <c r="K32" s="1">
        <f>'DATOS MENSUALES'!E663</f>
        <v>0.004134861992</v>
      </c>
      <c r="L32" s="1">
        <f>'DATOS MENSUALES'!E664</f>
        <v>0.003179033384</v>
      </c>
      <c r="M32" s="1">
        <f>'DATOS MENSUALES'!E665</f>
        <v>0.002678777605</v>
      </c>
      <c r="N32" s="1">
        <f t="shared" si="11"/>
        <v>0.373669104007</v>
      </c>
      <c r="O32" s="10"/>
      <c r="P32" s="60">
        <f t="shared" si="12"/>
        <v>0.000595720236812383</v>
      </c>
      <c r="Q32" s="60">
        <f t="shared" si="13"/>
        <v>2.0455487764820427E-06</v>
      </c>
      <c r="R32" s="60">
        <f t="shared" si="13"/>
        <v>-1.4723654875653372E-05</v>
      </c>
      <c r="S32" s="60">
        <f t="shared" si="13"/>
        <v>-0.000505087512473706</v>
      </c>
      <c r="T32" s="60">
        <f t="shared" si="13"/>
        <v>-0.0004983522333833278</v>
      </c>
      <c r="U32" s="60">
        <f t="shared" si="13"/>
        <v>-0.0009961116501208491</v>
      </c>
      <c r="V32" s="60">
        <f t="shared" si="13"/>
        <v>-0.0032281380598857125</v>
      </c>
      <c r="W32" s="60">
        <f t="shared" si="13"/>
        <v>-0.0006622401691440642</v>
      </c>
      <c r="X32" s="60">
        <f t="shared" si="13"/>
        <v>-0.00016765927243958886</v>
      </c>
      <c r="Y32" s="60">
        <f t="shared" si="13"/>
        <v>-3.111848463995718E-05</v>
      </c>
      <c r="Z32" s="60">
        <f t="shared" si="13"/>
        <v>-2.9434898057971415E-06</v>
      </c>
      <c r="AA32" s="60">
        <f t="shared" si="13"/>
        <v>-1.0742364049715107E-06</v>
      </c>
      <c r="AB32" s="60">
        <f t="shared" si="13"/>
        <v>-0.15106919951392397</v>
      </c>
    </row>
    <row r="33" spans="1:28" ht="12.75">
      <c r="A33" s="12" t="s">
        <v>83</v>
      </c>
      <c r="B33" s="1">
        <f>'DATOS MENSUALES'!E666</f>
        <v>0.001869084139</v>
      </c>
      <c r="C33" s="1">
        <f>'DATOS MENSUALES'!E667</f>
        <v>0.011237271728</v>
      </c>
      <c r="D33" s="1">
        <f>'DATOS MENSUALES'!E668</f>
        <v>0.117060085967</v>
      </c>
      <c r="E33" s="1">
        <f>'DATOS MENSUALES'!E669</f>
        <v>0.02459069116</v>
      </c>
      <c r="F33" s="1">
        <f>'DATOS MENSUALES'!E670</f>
        <v>0.013712887957</v>
      </c>
      <c r="G33" s="1">
        <f>'DATOS MENSUALES'!E671</f>
        <v>0.011921425316</v>
      </c>
      <c r="H33" s="1">
        <f>'DATOS MENSUALES'!E672</f>
        <v>0.009215190075</v>
      </c>
      <c r="I33" s="1">
        <f>'DATOS MENSUALES'!E673</f>
        <v>0.007348630168</v>
      </c>
      <c r="J33" s="1">
        <f>'DATOS MENSUALES'!E674</f>
        <v>0.00428360123</v>
      </c>
      <c r="K33" s="1">
        <f>'DATOS MENSUALES'!E675</f>
        <v>0.00180626901</v>
      </c>
      <c r="L33" s="1">
        <f>'DATOS MENSUALES'!E676</f>
        <v>0.00084682753</v>
      </c>
      <c r="M33" s="1">
        <f>'DATOS MENSUALES'!E677</f>
        <v>0.00058290013</v>
      </c>
      <c r="N33" s="1">
        <f t="shared" si="11"/>
        <v>0.20447486440999998</v>
      </c>
      <c r="O33" s="10"/>
      <c r="P33" s="60">
        <f t="shared" si="12"/>
        <v>-4.7105021978957795E-05</v>
      </c>
      <c r="Q33" s="60">
        <f t="shared" si="13"/>
        <v>-0.0001445231332166518</v>
      </c>
      <c r="R33" s="60">
        <f t="shared" si="13"/>
        <v>1.185785725645681E-06</v>
      </c>
      <c r="S33" s="60">
        <f t="shared" si="13"/>
        <v>-0.0003633715513963946</v>
      </c>
      <c r="T33" s="60">
        <f t="shared" si="13"/>
        <v>-0.0007731086599417181</v>
      </c>
      <c r="U33" s="60">
        <f t="shared" si="13"/>
        <v>-0.0011082511465548316</v>
      </c>
      <c r="V33" s="60">
        <f t="shared" si="13"/>
        <v>-0.003199793052021346</v>
      </c>
      <c r="W33" s="60">
        <f t="shared" si="13"/>
        <v>-0.0007237307618120349</v>
      </c>
      <c r="X33" s="60">
        <f t="shared" si="13"/>
        <v>-0.00018739974744392404</v>
      </c>
      <c r="Y33" s="60">
        <f t="shared" si="13"/>
        <v>-3.855408227652335E-05</v>
      </c>
      <c r="Z33" s="60">
        <f t="shared" si="13"/>
        <v>-4.62704902780959E-06</v>
      </c>
      <c r="AA33" s="60">
        <f t="shared" si="13"/>
        <v>-1.8779159917133812E-06</v>
      </c>
      <c r="AB33" s="60">
        <f t="shared" si="13"/>
        <v>-0.34562765373293913</v>
      </c>
    </row>
    <row r="34" spans="1:28" s="24" customFormat="1" ht="12.75">
      <c r="A34" s="21" t="s">
        <v>84</v>
      </c>
      <c r="B34" s="22">
        <f>'DATOS MENSUALES'!E678</f>
        <v>0.00041277649</v>
      </c>
      <c r="C34" s="22">
        <f>'DATOS MENSUALES'!E679</f>
        <v>0.003426721272</v>
      </c>
      <c r="D34" s="22">
        <f>'DATOS MENSUALES'!E680</f>
        <v>0.01186660919</v>
      </c>
      <c r="E34" s="22">
        <f>'DATOS MENSUALES'!E681</f>
        <v>0.241616237733</v>
      </c>
      <c r="F34" s="22">
        <f>'DATOS MENSUALES'!E682</f>
        <v>0.130378624405</v>
      </c>
      <c r="G34" s="22">
        <f>'DATOS MENSUALES'!E683</f>
        <v>0.054023156939</v>
      </c>
      <c r="H34" s="22">
        <f>'DATOS MENSUALES'!E684</f>
        <v>0.039642353565</v>
      </c>
      <c r="I34" s="22">
        <f>'DATOS MENSUALES'!E685</f>
        <v>0.116024611635</v>
      </c>
      <c r="J34" s="22">
        <f>'DATOS MENSUALES'!E686</f>
        <v>0.072317683963</v>
      </c>
      <c r="K34" s="22">
        <f>'DATOS MENSUALES'!E687</f>
        <v>0.069429415085</v>
      </c>
      <c r="L34" s="22">
        <f>'DATOS MENSUALES'!E688</f>
        <v>0.039564667428</v>
      </c>
      <c r="M34" s="22">
        <f>'DATOS MENSUALES'!E689</f>
        <v>0.020277008392</v>
      </c>
      <c r="N34" s="22">
        <f t="shared" si="11"/>
        <v>0.7989798660969999</v>
      </c>
      <c r="O34" s="23"/>
      <c r="P34" s="60">
        <f t="shared" si="12"/>
        <v>-5.3036287549179466E-05</v>
      </c>
      <c r="Q34" s="60">
        <f aca="true" t="shared" si="14" ref="Q34:Q43">(C34-C$6)^3</f>
        <v>-0.00021913379040121005</v>
      </c>
      <c r="R34" s="60">
        <f aca="true" t="shared" si="15" ref="R34:R43">(D34-D$6)^3</f>
        <v>-0.0008468326149895221</v>
      </c>
      <c r="S34" s="60">
        <f aca="true" t="shared" si="16" ref="S34:S43">(E34-E$6)^3</f>
        <v>0.003090844748439065</v>
      </c>
      <c r="T34" s="60">
        <f aca="true" t="shared" si="17" ref="T34:T43">(F34-F$6)^3</f>
        <v>1.5412207608629538E-05</v>
      </c>
      <c r="U34" s="60">
        <f aca="true" t="shared" si="18" ref="U34:U43">(G34-G$6)^3</f>
        <v>-0.00023129172952653326</v>
      </c>
      <c r="V34" s="60">
        <f aca="true" t="shared" si="19" ref="V34:V43">(H34-H$6)^3</f>
        <v>-0.0015987777543417338</v>
      </c>
      <c r="W34" s="60">
        <f aca="true" t="shared" si="20" ref="W34:W43">(I34-I$6)^3</f>
        <v>6.7441420597339826E-06</v>
      </c>
      <c r="X34" s="60">
        <f aca="true" t="shared" si="21" ref="X34:X43">(J34-J$6)^3</f>
        <v>1.2627143721884966E-06</v>
      </c>
      <c r="Y34" s="60">
        <f aca="true" t="shared" si="22" ref="Y34:Y43">(K34-K$6)^3</f>
        <v>3.875439089662657E-05</v>
      </c>
      <c r="Z34" s="60">
        <f aca="true" t="shared" si="23" ref="Z34:Z43">(L34-L$6)^3</f>
        <v>1.0726995357223695E-05</v>
      </c>
      <c r="AA34" s="60">
        <f aca="true" t="shared" si="24" ref="AA34:AA43">(M34-M$6)^3</f>
        <v>3.981455276906224E-07</v>
      </c>
      <c r="AB34" s="60">
        <f aca="true" t="shared" si="25" ref="AB34:AB43">(N34-N$6)^3</f>
        <v>-0.001234615348911796</v>
      </c>
    </row>
    <row r="35" spans="1:28" s="24" customFormat="1" ht="12.75">
      <c r="A35" s="21" t="s">
        <v>85</v>
      </c>
      <c r="B35" s="22">
        <f>'DATOS MENSUALES'!E690</f>
        <v>0.013916857355</v>
      </c>
      <c r="C35" s="22">
        <f>'DATOS MENSUALES'!E691</f>
        <v>0.167090070903</v>
      </c>
      <c r="D35" s="22">
        <f>'DATOS MENSUALES'!E692</f>
        <v>0.300495374721</v>
      </c>
      <c r="E35" s="22">
        <f>'DATOS MENSUALES'!E693</f>
        <v>0.183475092631</v>
      </c>
      <c r="F35" s="22">
        <f>'DATOS MENSUALES'!E694</f>
        <v>0.093510336768</v>
      </c>
      <c r="G35" s="22">
        <f>'DATOS MENSUALES'!E695</f>
        <v>0.059024302133</v>
      </c>
      <c r="H35" s="22">
        <f>'DATOS MENSUALES'!E696</f>
        <v>0.182789517425</v>
      </c>
      <c r="I35" s="22">
        <f>'DATOS MENSUALES'!E697</f>
        <v>0.217199317776</v>
      </c>
      <c r="J35" s="22">
        <f>'DATOS MENSUALES'!E698</f>
        <v>0.144386089824</v>
      </c>
      <c r="K35" s="22">
        <f>'DATOS MENSUALES'!E699</f>
        <v>0.06224022569</v>
      </c>
      <c r="L35" s="22">
        <f>'DATOS MENSUALES'!E700</f>
        <v>0.02753491124</v>
      </c>
      <c r="M35" s="22">
        <f>'DATOS MENSUALES'!E701</f>
        <v>0.02648837254</v>
      </c>
      <c r="N35" s="22">
        <f t="shared" si="11"/>
        <v>1.4781504690060001</v>
      </c>
      <c r="O35" s="23"/>
      <c r="P35" s="60">
        <f t="shared" si="12"/>
        <v>-1.3940703270161526E-05</v>
      </c>
      <c r="Q35" s="60">
        <f t="shared" si="14"/>
        <v>0.0011046920352751034</v>
      </c>
      <c r="R35" s="60">
        <f t="shared" si="15"/>
        <v>0.007303614111098906</v>
      </c>
      <c r="S35" s="60">
        <f t="shared" si="16"/>
        <v>0.0006704996225086957</v>
      </c>
      <c r="T35" s="60">
        <f t="shared" si="17"/>
        <v>-1.7203631666549853E-06</v>
      </c>
      <c r="U35" s="60">
        <f t="shared" si="18"/>
        <v>-0.00017924012950827007</v>
      </c>
      <c r="V35" s="60">
        <f t="shared" si="19"/>
        <v>1.8018200650728572E-05</v>
      </c>
      <c r="W35" s="60">
        <f t="shared" si="20"/>
        <v>0.0017309415674792552</v>
      </c>
      <c r="X35" s="60">
        <f t="shared" si="21"/>
        <v>0.0005692482960893306</v>
      </c>
      <c r="Y35" s="60">
        <f t="shared" si="22"/>
        <v>1.893080900960681E-05</v>
      </c>
      <c r="Z35" s="60">
        <f t="shared" si="23"/>
        <v>1.0073723456425954E-06</v>
      </c>
      <c r="AA35" s="60">
        <f t="shared" si="24"/>
        <v>2.497754258756357E-06</v>
      </c>
      <c r="AB35" s="60">
        <f t="shared" si="25"/>
        <v>0.18704387886713109</v>
      </c>
    </row>
    <row r="36" spans="1:28" s="24" customFormat="1" ht="12.75">
      <c r="A36" s="21" t="s">
        <v>86</v>
      </c>
      <c r="B36" s="22">
        <f>'DATOS MENSUALES'!E702</f>
        <v>0.01712488773</v>
      </c>
      <c r="C36" s="22">
        <f>'DATOS MENSUALES'!E703</f>
        <v>0.015920551288</v>
      </c>
      <c r="D36" s="22">
        <f>'DATOS MENSUALES'!E704</f>
        <v>0.014371418088</v>
      </c>
      <c r="E36" s="22">
        <f>'DATOS MENSUALES'!E705</f>
        <v>0.024957408154</v>
      </c>
      <c r="F36" s="22">
        <f>'DATOS MENSUALES'!E706</f>
        <v>0.025778514468</v>
      </c>
      <c r="G36" s="22">
        <f>'DATOS MENSUALES'!E707</f>
        <v>0.0309775488</v>
      </c>
      <c r="H36" s="22">
        <f>'DATOS MENSUALES'!E708</f>
        <v>0.056144192121</v>
      </c>
      <c r="I36" s="22">
        <f>'DATOS MENSUALES'!E709</f>
        <v>0.054024025848</v>
      </c>
      <c r="J36" s="22">
        <f>'DATOS MENSUALES'!E710</f>
        <v>0.037815899616</v>
      </c>
      <c r="K36" s="22">
        <f>'DATOS MENSUALES'!E711</f>
        <v>0.038891170248</v>
      </c>
      <c r="L36" s="22">
        <f>'DATOS MENSUALES'!E712</f>
        <v>0.01997017802</v>
      </c>
      <c r="M36" s="22">
        <f>'DATOS MENSUALES'!E713</f>
        <v>0.025645504586</v>
      </c>
      <c r="N36" s="22">
        <f t="shared" si="11"/>
        <v>0.361621298967</v>
      </c>
      <c r="O36" s="23"/>
      <c r="P36" s="60">
        <f t="shared" si="12"/>
        <v>-9.076120583708934E-06</v>
      </c>
      <c r="Q36" s="60">
        <f t="shared" si="14"/>
        <v>-0.00010918069711941869</v>
      </c>
      <c r="R36" s="60">
        <f t="shared" si="15"/>
        <v>-0.0007813370240724192</v>
      </c>
      <c r="S36" s="60">
        <f t="shared" si="16"/>
        <v>-0.00035779816511363635</v>
      </c>
      <c r="T36" s="60">
        <f t="shared" si="17"/>
        <v>-0.0005065306635360887</v>
      </c>
      <c r="U36" s="60">
        <f t="shared" si="18"/>
        <v>-0.0006018390413088403</v>
      </c>
      <c r="V36" s="60">
        <f t="shared" si="19"/>
        <v>-0.0010129277467640326</v>
      </c>
      <c r="W36" s="60">
        <f t="shared" si="20"/>
        <v>-8.010333775981262E-05</v>
      </c>
      <c r="X36" s="60">
        <f t="shared" si="21"/>
        <v>-1.3300616314858885E-05</v>
      </c>
      <c r="Y36" s="60">
        <f t="shared" si="22"/>
        <v>3.601973589598247E-08</v>
      </c>
      <c r="Z36" s="60">
        <f t="shared" si="23"/>
        <v>1.4882962650477767E-08</v>
      </c>
      <c r="AA36" s="60">
        <f t="shared" si="24"/>
        <v>2.060578870459368E-06</v>
      </c>
      <c r="AB36" s="60">
        <f t="shared" si="25"/>
        <v>-0.1615549705620089</v>
      </c>
    </row>
    <row r="37" spans="1:28" s="24" customFormat="1" ht="12.75">
      <c r="A37" s="21" t="s">
        <v>87</v>
      </c>
      <c r="B37" s="22">
        <f>'DATOS MENSUALES'!E714</f>
        <v>0.133888009311</v>
      </c>
      <c r="C37" s="22">
        <f>'DATOS MENSUALES'!E715</f>
        <v>0.068527094035</v>
      </c>
      <c r="D37" s="22">
        <f>'DATOS MENSUALES'!E716</f>
        <v>0.09504058816</v>
      </c>
      <c r="E37" s="22">
        <f>'DATOS MENSUALES'!E717</f>
        <v>0.02765975569</v>
      </c>
      <c r="F37" s="22">
        <f>'DATOS MENSUALES'!E718</f>
        <v>0.024740142672</v>
      </c>
      <c r="G37" s="22">
        <f>'DATOS MENSUALES'!E719</f>
        <v>0.02625956496</v>
      </c>
      <c r="H37" s="22">
        <f>'DATOS MENSUALES'!E720</f>
        <v>0.143779869375</v>
      </c>
      <c r="I37" s="22">
        <f>'DATOS MENSUALES'!E721</f>
        <v>0.092152040989</v>
      </c>
      <c r="J37" s="22">
        <f>'DATOS MENSUALES'!E722</f>
        <v>0.0454046168</v>
      </c>
      <c r="K37" s="22">
        <f>'DATOS MENSUALES'!E723</f>
        <v>0.02122440271</v>
      </c>
      <c r="L37" s="22">
        <f>'DATOS MENSUALES'!E724</f>
        <v>0.011306333292</v>
      </c>
      <c r="M37" s="22">
        <f>'DATOS MENSUALES'!E725</f>
        <v>0.008487407104</v>
      </c>
      <c r="N37" s="22">
        <f t="shared" si="11"/>
        <v>0.6984698250979999</v>
      </c>
      <c r="O37" s="23"/>
      <c r="P37" s="60">
        <f t="shared" si="12"/>
        <v>0.0008820790510857575</v>
      </c>
      <c r="Q37" s="60">
        <f t="shared" si="14"/>
        <v>1.113956654114432E-07</v>
      </c>
      <c r="R37" s="60">
        <f t="shared" si="15"/>
        <v>-1.49524624993277E-06</v>
      </c>
      <c r="S37" s="60">
        <f t="shared" si="16"/>
        <v>-0.0003184747264960501</v>
      </c>
      <c r="T37" s="60">
        <f t="shared" si="17"/>
        <v>-0.0005265841346138363</v>
      </c>
      <c r="U37" s="60">
        <f t="shared" si="18"/>
        <v>-0.0007084759235390733</v>
      </c>
      <c r="V37" s="60">
        <f t="shared" si="19"/>
        <v>-2.093911554632234E-06</v>
      </c>
      <c r="W37" s="60">
        <f t="shared" si="20"/>
        <v>-1.2344823206028654E-07</v>
      </c>
      <c r="X37" s="60">
        <f t="shared" si="21"/>
        <v>-4.176776491620371E-06</v>
      </c>
      <c r="Y37" s="60">
        <f t="shared" si="22"/>
        <v>-2.9637917633236485E-06</v>
      </c>
      <c r="Z37" s="60">
        <f t="shared" si="23"/>
        <v>-2.3879692235743377E-07</v>
      </c>
      <c r="AA37" s="60">
        <f t="shared" si="24"/>
        <v>-8.711166032319241E-08</v>
      </c>
      <c r="AB37" s="60">
        <f t="shared" si="25"/>
        <v>-0.008971425890223301</v>
      </c>
    </row>
    <row r="38" spans="1:28" s="24" customFormat="1" ht="12.75">
      <c r="A38" s="21" t="s">
        <v>88</v>
      </c>
      <c r="B38" s="22">
        <f>'DATOS MENSUALES'!E726</f>
        <v>0.01394248792</v>
      </c>
      <c r="C38" s="22">
        <f>'DATOS MENSUALES'!E727</f>
        <v>0.35081958006</v>
      </c>
      <c r="D38" s="22">
        <f>'DATOS MENSUALES'!E728</f>
        <v>0.301179844288</v>
      </c>
      <c r="E38" s="22">
        <f>'DATOS MENSUALES'!E729</f>
        <v>0.492578336065</v>
      </c>
      <c r="F38" s="22">
        <f>'DATOS MENSUALES'!E730</f>
        <v>0.177511076186</v>
      </c>
      <c r="G38" s="22">
        <f>'DATOS MENSUALES'!E731</f>
        <v>0.413718456712</v>
      </c>
      <c r="H38" s="22">
        <f>'DATOS MENSUALES'!E732</f>
        <v>0.137654485815</v>
      </c>
      <c r="I38" s="22">
        <f>'DATOS MENSUALES'!E733</f>
        <v>0.065441240832</v>
      </c>
      <c r="J38" s="22">
        <f>'DATOS MENSUALES'!E734</f>
        <v>0.02740106687</v>
      </c>
      <c r="K38" s="22">
        <f>'DATOS MENSUALES'!E735</f>
        <v>0.015193225344</v>
      </c>
      <c r="L38" s="22">
        <f>'DATOS MENSUALES'!E736</f>
        <v>0.010162680802</v>
      </c>
      <c r="M38" s="22">
        <f>'DATOS MENSUALES'!E737</f>
        <v>0.00623197744</v>
      </c>
      <c r="N38" s="22">
        <f t="shared" si="11"/>
        <v>2.011834458334</v>
      </c>
      <c r="O38" s="23"/>
      <c r="P38" s="60">
        <f t="shared" si="12"/>
        <v>-1.3896212153572273E-05</v>
      </c>
      <c r="Q38" s="60">
        <f t="shared" si="14"/>
        <v>0.023665632480173004</v>
      </c>
      <c r="R38" s="60">
        <f t="shared" si="15"/>
        <v>0.007381184951305632</v>
      </c>
      <c r="S38" s="60">
        <f t="shared" si="16"/>
        <v>0.06239523010144706</v>
      </c>
      <c r="T38" s="60">
        <f t="shared" si="17"/>
        <v>0.0003735349049154467</v>
      </c>
      <c r="U38" s="60">
        <f t="shared" si="18"/>
        <v>0.026546681234678758</v>
      </c>
      <c r="V38" s="60">
        <f t="shared" si="19"/>
        <v>-6.77142222410316E-06</v>
      </c>
      <c r="W38" s="60">
        <f t="shared" si="20"/>
        <v>-3.1824947227305394E-05</v>
      </c>
      <c r="X38" s="60">
        <f t="shared" si="21"/>
        <v>-3.967988761954445E-05</v>
      </c>
      <c r="Y38" s="60">
        <f t="shared" si="22"/>
        <v>-8.48394022182678E-06</v>
      </c>
      <c r="Z38" s="60">
        <f t="shared" si="23"/>
        <v>-3.966953435436698E-07</v>
      </c>
      <c r="AA38" s="60">
        <f t="shared" si="24"/>
        <v>-2.9919979409471864E-07</v>
      </c>
      <c r="AB38" s="60">
        <f t="shared" si="25"/>
        <v>1.3513459284514069</v>
      </c>
    </row>
    <row r="39" spans="1:28" s="24" customFormat="1" ht="12.75">
      <c r="A39" s="21" t="s">
        <v>89</v>
      </c>
      <c r="B39" s="22">
        <f>'DATOS MENSUALES'!E738</f>
        <v>0.020382134332</v>
      </c>
      <c r="C39" s="22">
        <f>'DATOS MENSUALES'!E739</f>
        <v>0.011635390487</v>
      </c>
      <c r="D39" s="22">
        <f>'DATOS MENSUALES'!E740</f>
        <v>0.00683089254</v>
      </c>
      <c r="E39" s="22">
        <f>'DATOS MENSUALES'!E741</f>
        <v>0.0076470576</v>
      </c>
      <c r="F39" s="22">
        <f>'DATOS MENSUALES'!E742</f>
        <v>0.007840162911</v>
      </c>
      <c r="G39" s="22">
        <f>'DATOS MENSUALES'!E743</f>
        <v>0.01199751714</v>
      </c>
      <c r="H39" s="22">
        <f>'DATOS MENSUALES'!E744</f>
        <v>0.009086386112</v>
      </c>
      <c r="I39" s="22">
        <f>'DATOS MENSUALES'!E745</f>
        <v>0.01246651336</v>
      </c>
      <c r="J39" s="22">
        <f>'DATOS MENSUALES'!E746</f>
        <v>0.009930805126</v>
      </c>
      <c r="K39" s="22">
        <f>'DATOS MENSUALES'!E747</f>
        <v>0.006380109831</v>
      </c>
      <c r="L39" s="22">
        <f>'DATOS MENSUALES'!E748</f>
        <v>0.006102788086</v>
      </c>
      <c r="M39" s="22">
        <f>'DATOS MENSUALES'!E749</f>
        <v>0.00562673769</v>
      </c>
      <c r="N39" s="22">
        <f t="shared" si="11"/>
        <v>0.115926495215</v>
      </c>
      <c r="O39" s="23"/>
      <c r="P39" s="60">
        <f t="shared" si="12"/>
        <v>-5.453700276684191E-06</v>
      </c>
      <c r="Q39" s="60">
        <f t="shared" si="14"/>
        <v>-0.00014125880919204194</v>
      </c>
      <c r="R39" s="60">
        <f t="shared" si="15"/>
        <v>-0.0009893797980614963</v>
      </c>
      <c r="S39" s="60">
        <f t="shared" si="16"/>
        <v>-0.0006885329560944166</v>
      </c>
      <c r="T39" s="60">
        <f t="shared" si="17"/>
        <v>-0.0009312144291499634</v>
      </c>
      <c r="U39" s="60">
        <f t="shared" si="18"/>
        <v>-0.0011058082860346257</v>
      </c>
      <c r="V39" s="60">
        <f t="shared" si="19"/>
        <v>-0.003208191092506239</v>
      </c>
      <c r="W39" s="60">
        <f t="shared" si="20"/>
        <v>-0.0006068871039885982</v>
      </c>
      <c r="X39" s="60">
        <f t="shared" si="21"/>
        <v>-0.00013721487994052117</v>
      </c>
      <c r="Y39" s="60">
        <f t="shared" si="22"/>
        <v>-2.49189131374475E-05</v>
      </c>
      <c r="Z39" s="60">
        <f t="shared" si="23"/>
        <v>-1.4845125043989199E-06</v>
      </c>
      <c r="AA39" s="60">
        <f t="shared" si="24"/>
        <v>-3.8799662855879894E-07</v>
      </c>
      <c r="AB39" s="60">
        <f t="shared" si="25"/>
        <v>-0.49365963459669493</v>
      </c>
    </row>
    <row r="40" spans="1:28" s="24" customFormat="1" ht="12.75">
      <c r="A40" s="21" t="s">
        <v>90</v>
      </c>
      <c r="B40" s="22">
        <f>'DATOS MENSUALES'!E750</f>
        <v>0.023997233524</v>
      </c>
      <c r="C40" s="22">
        <f>'DATOS MENSUALES'!E751</f>
        <v>0.056415762519</v>
      </c>
      <c r="D40" s="22">
        <f>'DATOS MENSUALES'!E752</f>
        <v>0.087133066296</v>
      </c>
      <c r="E40" s="22">
        <f>'DATOS MENSUALES'!E753</f>
        <v>0.111226030386</v>
      </c>
      <c r="F40" s="22">
        <f>'DATOS MENSUALES'!E754</f>
        <v>0.066998183382</v>
      </c>
      <c r="G40" s="22">
        <f>'DATOS MENSUALES'!E755</f>
        <v>0.058060843218</v>
      </c>
      <c r="H40" s="22">
        <f>'DATOS MENSUALES'!E756</f>
        <v>0.04344457589</v>
      </c>
      <c r="I40" s="22">
        <f>'DATOS MENSUALES'!E757</f>
        <v>0.020866131042</v>
      </c>
      <c r="J40" s="22">
        <f>'DATOS MENSUALES'!E758</f>
        <v>0.009815921922</v>
      </c>
      <c r="K40" s="22">
        <f>'DATOS MENSUALES'!E759</f>
        <v>0.004454208297</v>
      </c>
      <c r="L40" s="22">
        <f>'DATOS MENSUALES'!E760</f>
        <v>0.003155393084</v>
      </c>
      <c r="M40" s="22">
        <f>'DATOS MENSUALES'!E761</f>
        <v>0.005545455344</v>
      </c>
      <c r="N40" s="22">
        <f t="shared" si="11"/>
        <v>0.4911128049039999</v>
      </c>
      <c r="O40" s="23"/>
      <c r="P40" s="60">
        <f t="shared" si="12"/>
        <v>-2.736346241157117E-06</v>
      </c>
      <c r="Q40" s="60">
        <f t="shared" si="14"/>
        <v>-3.8897423051953217E-07</v>
      </c>
      <c r="R40" s="60">
        <f t="shared" si="15"/>
        <v>-7.236720196138467E-06</v>
      </c>
      <c r="S40" s="60">
        <f t="shared" si="16"/>
        <v>3.564807863071792E-06</v>
      </c>
      <c r="T40" s="60">
        <f t="shared" si="17"/>
        <v>-5.704194653750594E-05</v>
      </c>
      <c r="U40" s="60">
        <f t="shared" si="18"/>
        <v>-0.00018858653581845522</v>
      </c>
      <c r="V40" s="60">
        <f t="shared" si="19"/>
        <v>-0.0014478326276639508</v>
      </c>
      <c r="W40" s="60">
        <f t="shared" si="20"/>
        <v>-0.000443586279278078</v>
      </c>
      <c r="X40" s="60">
        <f t="shared" si="21"/>
        <v>-0.00013813380247731138</v>
      </c>
      <c r="Y40" s="60">
        <f t="shared" si="22"/>
        <v>-3.0180248888056577E-05</v>
      </c>
      <c r="Z40" s="60">
        <f t="shared" si="23"/>
        <v>-2.958080147253728E-06</v>
      </c>
      <c r="AA40" s="60">
        <f t="shared" si="24"/>
        <v>-4.011136042342972E-07</v>
      </c>
      <c r="AB40" s="60">
        <f t="shared" si="25"/>
        <v>-0.07154833651539941</v>
      </c>
    </row>
    <row r="41" spans="1:28" s="24" customFormat="1" ht="12.75">
      <c r="A41" s="21" t="s">
        <v>91</v>
      </c>
      <c r="B41" s="22">
        <f>'DATOS MENSUALES'!E762</f>
        <v>0.041876271516</v>
      </c>
      <c r="C41" s="22">
        <f>'DATOS MENSUALES'!E763</f>
        <v>0.025299514407</v>
      </c>
      <c r="D41" s="22">
        <f>'DATOS MENSUALES'!E764</f>
        <v>0.017445966124</v>
      </c>
      <c r="E41" s="22">
        <f>'DATOS MENSUALES'!E765</f>
        <v>0.107939713453</v>
      </c>
      <c r="F41" s="22">
        <f>'DATOS MENSUALES'!E766</f>
        <v>0.11179188592</v>
      </c>
      <c r="G41" s="22">
        <f>'DATOS MENSUALES'!E767</f>
        <v>0.16305066078</v>
      </c>
      <c r="H41" s="22">
        <f>'DATOS MENSUALES'!E768</f>
        <v>0.180083872688</v>
      </c>
      <c r="I41" s="22">
        <f>'DATOS MENSUALES'!E769</f>
        <v>0.141695450349</v>
      </c>
      <c r="J41" s="22">
        <f>'DATOS MENSUALES'!E770</f>
        <v>0.068379456288</v>
      </c>
      <c r="K41" s="22">
        <f>'DATOS MENSUALES'!E771</f>
        <v>0.02734361544</v>
      </c>
      <c r="L41" s="22">
        <f>'DATOS MENSUALES'!E772</f>
        <v>0.01344954616</v>
      </c>
      <c r="M41" s="22">
        <f>'DATOS MENSUALES'!E773</f>
        <v>0.006894753802</v>
      </c>
      <c r="N41" s="22">
        <f t="shared" si="11"/>
        <v>0.9052507069269999</v>
      </c>
      <c r="O41" s="23"/>
      <c r="P41" s="60">
        <f t="shared" si="12"/>
        <v>5.895773982972225E-08</v>
      </c>
      <c r="Q41" s="60">
        <f t="shared" si="14"/>
        <v>-5.669382637628649E-05</v>
      </c>
      <c r="R41" s="60">
        <f t="shared" si="15"/>
        <v>-0.0007056740224301684</v>
      </c>
      <c r="S41" s="60">
        <f t="shared" si="16"/>
        <v>1.7235832107884898E-06</v>
      </c>
      <c r="T41" s="60">
        <f t="shared" si="17"/>
        <v>2.49958078744299E-07</v>
      </c>
      <c r="U41" s="60">
        <f t="shared" si="18"/>
        <v>0.00010814790329225043</v>
      </c>
      <c r="V41" s="60">
        <f t="shared" si="19"/>
        <v>1.2995443501668646E-05</v>
      </c>
      <c r="W41" s="60">
        <f t="shared" si="20"/>
        <v>8.850298712169179E-05</v>
      </c>
      <c r="X41" s="60">
        <f t="shared" si="21"/>
        <v>3.242916512222404E-07</v>
      </c>
      <c r="Y41" s="60">
        <f t="shared" si="22"/>
        <v>-5.605002569653071E-07</v>
      </c>
      <c r="Z41" s="60">
        <f t="shared" si="23"/>
        <v>-6.696549453630972E-08</v>
      </c>
      <c r="AA41" s="60">
        <f t="shared" si="24"/>
        <v>-2.1877615493230643E-07</v>
      </c>
      <c r="AB41" s="60">
        <f t="shared" si="25"/>
        <v>-1.0215481945633508E-09</v>
      </c>
    </row>
    <row r="42" spans="1:28" s="24" customFormat="1" ht="12.75">
      <c r="A42" s="21" t="s">
        <v>92</v>
      </c>
      <c r="B42" s="22">
        <f>'DATOS MENSUALES'!E774</f>
        <v>0.038757186831</v>
      </c>
      <c r="C42" s="22">
        <f>'DATOS MENSUALES'!E775</f>
        <v>0.018411766455</v>
      </c>
      <c r="D42" s="22">
        <f>'DATOS MENSUALES'!E776</f>
        <v>0.01622238559</v>
      </c>
      <c r="E42" s="22">
        <f>'DATOS MENSUALES'!E777</f>
        <v>0.00938449642</v>
      </c>
      <c r="F42" s="22">
        <f>'DATOS MENSUALES'!E778</f>
        <v>0.006949876516</v>
      </c>
      <c r="G42" s="22">
        <f>'DATOS MENSUALES'!E779</f>
        <v>0.01360282392</v>
      </c>
      <c r="H42" s="22">
        <f>'DATOS MENSUALES'!E780</f>
        <v>0.0193025196</v>
      </c>
      <c r="I42" s="22">
        <f>'DATOS MENSUALES'!E781</f>
        <v>0.014334952359</v>
      </c>
      <c r="J42" s="22">
        <f>'DATOS MENSUALES'!E782</f>
        <v>0.010512457241</v>
      </c>
      <c r="K42" s="22">
        <f>'DATOS MENSUALES'!E783</f>
        <v>0.008255848052</v>
      </c>
      <c r="L42" s="22">
        <f>'DATOS MENSUALES'!E784</f>
        <v>0.005779296817</v>
      </c>
      <c r="M42" s="22">
        <f>'DATOS MENSUALES'!E785</f>
        <v>0.003536144352</v>
      </c>
      <c r="N42" s="22">
        <f>SUM(B42:M42)</f>
        <v>0.165049754153</v>
      </c>
      <c r="O42" s="23"/>
      <c r="P42" s="60">
        <f t="shared" si="12"/>
        <v>4.6185769551533395E-10</v>
      </c>
      <c r="Q42" s="60">
        <f t="shared" si="14"/>
        <v>-9.298263271178845E-05</v>
      </c>
      <c r="R42" s="60">
        <f t="shared" si="15"/>
        <v>-0.000735171052825891</v>
      </c>
      <c r="S42" s="60">
        <f t="shared" si="16"/>
        <v>-0.0006486848723144359</v>
      </c>
      <c r="T42" s="60">
        <f t="shared" si="17"/>
        <v>-0.0009569166619459381</v>
      </c>
      <c r="U42" s="60">
        <f t="shared" si="18"/>
        <v>-0.0010551045636756368</v>
      </c>
      <c r="V42" s="60">
        <f t="shared" si="19"/>
        <v>-0.0025866284763458062</v>
      </c>
      <c r="W42" s="60">
        <f t="shared" si="20"/>
        <v>-0.0005675877060294113</v>
      </c>
      <c r="X42" s="60">
        <f t="shared" si="21"/>
        <v>-0.00013262488789844674</v>
      </c>
      <c r="Y42" s="60">
        <f t="shared" si="22"/>
        <v>-2.041982299930511E-05</v>
      </c>
      <c r="Z42" s="60">
        <f t="shared" si="23"/>
        <v>-1.6144188499736746E-06</v>
      </c>
      <c r="AA42" s="60">
        <f t="shared" si="24"/>
        <v>-8.264041568474639E-07</v>
      </c>
      <c r="AB42" s="60">
        <f t="shared" si="25"/>
        <v>-0.40721188303660183</v>
      </c>
    </row>
    <row r="43" spans="1:28" s="24" customFormat="1" ht="12.75">
      <c r="A43" s="21" t="s">
        <v>93</v>
      </c>
      <c r="B43" s="22">
        <f>'DATOS MENSUALES'!E786</f>
        <v>0.08764720776</v>
      </c>
      <c r="C43" s="22">
        <f>'DATOS MENSUALES'!E787</f>
        <v>0.058594993616</v>
      </c>
      <c r="D43" s="22">
        <f>'DATOS MENSUALES'!E788</f>
        <v>0.077076999758</v>
      </c>
      <c r="E43" s="22">
        <f>'DATOS MENSUALES'!E789</f>
        <v>0.028527039735</v>
      </c>
      <c r="F43" s="22">
        <f>'DATOS MENSUALES'!E790</f>
        <v>0.051450334299</v>
      </c>
      <c r="G43" s="22">
        <f>'DATOS MENSUALES'!E791</f>
        <v>0.749138133068</v>
      </c>
      <c r="H43" s="22">
        <f>'DATOS MENSUALES'!E792</f>
        <v>0.081882696629</v>
      </c>
      <c r="I43" s="22">
        <f>'DATOS MENSUALES'!E793</f>
        <v>0.041297090656</v>
      </c>
      <c r="J43" s="22">
        <f>'DATOS MENSUALES'!E794</f>
        <v>0.047414127348</v>
      </c>
      <c r="K43" s="22">
        <f>'DATOS MENSUALES'!E795</f>
        <v>0.022937743972</v>
      </c>
      <c r="L43" s="22">
        <f>'DATOS MENSUALES'!E796</f>
        <v>0.011527272612</v>
      </c>
      <c r="M43" s="22">
        <f>'DATOS MENSUALES'!E797</f>
        <v>0.006945991696</v>
      </c>
      <c r="N43" s="22">
        <f>SUM(B43:M43)</f>
        <v>1.2644396311489998</v>
      </c>
      <c r="O43" s="23"/>
      <c r="P43" s="60">
        <f t="shared" si="12"/>
        <v>0.00012248951893261323</v>
      </c>
      <c r="Q43" s="60">
        <f t="shared" si="14"/>
        <v>-1.3425716093312745E-07</v>
      </c>
      <c r="R43" s="60">
        <f t="shared" si="15"/>
        <v>-2.5408619709112407E-05</v>
      </c>
      <c r="S43" s="60">
        <f t="shared" si="16"/>
        <v>-0.00030649430617313923</v>
      </c>
      <c r="T43" s="60">
        <f t="shared" si="17"/>
        <v>-0.00015783431726549944</v>
      </c>
      <c r="U43" s="60">
        <f t="shared" si="18"/>
        <v>0.2545161438364537</v>
      </c>
      <c r="V43" s="60">
        <f t="shared" si="19"/>
        <v>-0.0004166749933837839</v>
      </c>
      <c r="W43" s="60">
        <f t="shared" si="20"/>
        <v>-0.0001740605230290027</v>
      </c>
      <c r="X43" s="60">
        <f t="shared" si="21"/>
        <v>-2.800229927340088E-06</v>
      </c>
      <c r="Y43" s="60">
        <f t="shared" si="22"/>
        <v>-2.0247146729775003E-06</v>
      </c>
      <c r="Z43" s="60">
        <f t="shared" si="23"/>
        <v>-2.1418254439611654E-07</v>
      </c>
      <c r="AA43" s="60">
        <f t="shared" si="24"/>
        <v>-2.1324247146169223E-07</v>
      </c>
      <c r="AB43" s="60">
        <f t="shared" si="25"/>
        <v>0.045952645251717904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0.001955250235989844</v>
      </c>
      <c r="Q44" s="61">
        <f aca="true" t="shared" si="26" ref="Q44:AB44">SUM(Q18:Q43)</f>
        <v>0.03251819000037171</v>
      </c>
      <c r="R44" s="61">
        <f t="shared" si="26"/>
        <v>0.07732375683049897</v>
      </c>
      <c r="S44" s="61">
        <f t="shared" si="26"/>
        <v>0.10960408412271043</v>
      </c>
      <c r="T44" s="61">
        <f t="shared" si="26"/>
        <v>0.09619541067820493</v>
      </c>
      <c r="U44" s="61">
        <f t="shared" si="26"/>
        <v>0.290080093168377</v>
      </c>
      <c r="V44" s="61">
        <f t="shared" si="26"/>
        <v>1.232930845420123</v>
      </c>
      <c r="W44" s="61">
        <f t="shared" si="26"/>
        <v>0.14363241348699488</v>
      </c>
      <c r="X44" s="61">
        <f t="shared" si="26"/>
        <v>0.09780540514915238</v>
      </c>
      <c r="Y44" s="61">
        <f t="shared" si="26"/>
        <v>0.006510126135978903</v>
      </c>
      <c r="Z44" s="61">
        <f t="shared" si="26"/>
        <v>0.0001586247202151172</v>
      </c>
      <c r="AA44" s="61">
        <f t="shared" si="26"/>
        <v>1.1352340365374822E-05</v>
      </c>
      <c r="AB44" s="61">
        <f t="shared" si="26"/>
        <v>26.425270439557615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2009-04-14T10:03:59Z</dcterms:modified>
  <cp:category/>
  <cp:version/>
  <cp:contentType/>
  <cp:contentStatus/>
</cp:coreProperties>
</file>