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<sst xmlns="http://schemas.openxmlformats.org/spreadsheetml/2006/main" count="1362" uniqueCount="135">
  <si>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432</t>
  </si>
  <si>
    <t xml:space="preserve"> Río Escalote desde confluencia con río Torete hasta Berlanga de Duero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</si>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</sst>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1255361"/>
        <c:axId val="34189386"/>
      </c:lineChart>
      <c:dateAx>
        <c:axId val="1125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189386"/>
        <c:crosses val="autoZero"/>
        <c:auto val="0"/>
        <c:majorUnit val="1"/>
        <c:majorTimeUnit val="years"/>
        <c:noMultiLvlLbl val="0"/>
      </c:dateAx>
      <c:valAx>
        <c:axId val="34189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55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0473963"/>
        <c:axId val="27156804"/>
      </c:lineChart>
      <c:catAx>
        <c:axId val="10473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56804"/>
        <c:crosses val="autoZero"/>
        <c:auto val="1"/>
        <c:lblOffset val="100"/>
        <c:noMultiLvlLbl val="0"/>
      </c:catAx>
      <c:valAx>
        <c:axId val="271568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4739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3084645"/>
        <c:axId val="52217486"/>
      </c:lineChart>
      <c:catAx>
        <c:axId val="43084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17486"/>
        <c:crosses val="autoZero"/>
        <c:auto val="1"/>
        <c:lblOffset val="100"/>
        <c:noMultiLvlLbl val="0"/>
      </c:catAx>
      <c:valAx>
        <c:axId val="522174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0846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9269019"/>
        <c:axId val="17876852"/>
      </c:lineChart>
      <c:catAx>
        <c:axId val="39269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76852"/>
        <c:crosses val="autoZero"/>
        <c:auto val="1"/>
        <c:lblOffset val="100"/>
        <c:noMultiLvlLbl val="0"/>
      </c:catAx>
      <c:valAx>
        <c:axId val="1787685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69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6673941"/>
        <c:axId val="38738878"/>
      </c:lineChart>
      <c:dateAx>
        <c:axId val="26673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738878"/>
        <c:crosses val="autoZero"/>
        <c:auto val="0"/>
        <c:majorUnit val="1"/>
        <c:majorTimeUnit val="years"/>
        <c:noMultiLvlLbl val="0"/>
      </c:dateAx>
      <c:valAx>
        <c:axId val="38738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73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3105583"/>
        <c:axId val="50841384"/>
      </c:barChart>
      <c:catAx>
        <c:axId val="13105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41384"/>
        <c:crosses val="autoZero"/>
        <c:auto val="1"/>
        <c:lblOffset val="100"/>
        <c:tickLblSkip val="1"/>
        <c:noMultiLvlLbl val="0"/>
      </c:catAx>
      <c:valAx>
        <c:axId val="50841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105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4919273"/>
        <c:axId val="24511410"/>
      </c:barChart>
      <c:catAx>
        <c:axId val="54919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11410"/>
        <c:crosses val="autoZero"/>
        <c:auto val="1"/>
        <c:lblOffset val="100"/>
        <c:tickLblSkip val="1"/>
        <c:noMultiLvlLbl val="0"/>
      </c:catAx>
      <c:valAx>
        <c:axId val="24511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919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9276099"/>
        <c:axId val="39267164"/>
      </c:barChart>
      <c:catAx>
        <c:axId val="19276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67164"/>
        <c:crosses val="autoZero"/>
        <c:auto val="1"/>
        <c:lblOffset val="100"/>
        <c:tickLblSkip val="1"/>
        <c:noMultiLvlLbl val="0"/>
      </c:catAx>
      <c:valAx>
        <c:axId val="39267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276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7860157"/>
        <c:axId val="26523686"/>
      </c:barChart>
      <c:catAx>
        <c:axId val="1786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23686"/>
        <c:crosses val="autoZero"/>
        <c:auto val="1"/>
        <c:lblOffset val="100"/>
        <c:tickLblSkip val="1"/>
        <c:noMultiLvlLbl val="0"/>
      </c:catAx>
      <c:valAx>
        <c:axId val="26523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860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7386583"/>
        <c:axId val="934928"/>
      </c:lineChart>
      <c:catAx>
        <c:axId val="3738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4928"/>
        <c:crosses val="autoZero"/>
        <c:auto val="1"/>
        <c:lblOffset val="100"/>
        <c:noMultiLvlLbl val="0"/>
      </c:catAx>
      <c:valAx>
        <c:axId val="9349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3865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8414353"/>
        <c:axId val="8620314"/>
      </c:lineChart>
      <c:catAx>
        <c:axId val="841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20314"/>
        <c:crosses val="autoZero"/>
        <c:auto val="1"/>
        <c:lblOffset val="100"/>
        <c:noMultiLvlLbl val="0"/>
      </c:catAx>
      <c:valAx>
        <c:axId val="86203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4143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2</v>
      </c>
      <c r="C2" s="5">
        <v>1940</v>
      </c>
      <c r="D2" s="5">
        <v>10</v>
      </c>
      <c r="E2" s="28">
        <v>0.5791208444</v>
      </c>
      <c r="F2" s="28">
        <v>8.163110020245</v>
      </c>
      <c r="H2" t="s">
        <v>130</v>
      </c>
      <c r="I2" t="s">
        <v>133</v>
      </c>
    </row>
    <row r="3" spans="1:9" ht="12.75">
      <c r="A3" s="30" t="s">
        <v>0</v>
      </c>
      <c r="B3" s="30">
        <v>2</v>
      </c>
      <c r="C3" s="5">
        <v>1940</v>
      </c>
      <c r="D3" s="5">
        <v>11</v>
      </c>
      <c r="E3" s="28">
        <v>0.402794150344</v>
      </c>
      <c r="F3" s="28">
        <v>8.849013680658</v>
      </c>
      <c r="H3" t="s">
        <v>131</v>
      </c>
      <c r="I3" t="s">
        <v>132</v>
      </c>
    </row>
    <row r="4" spans="1:14" ht="12.75">
      <c r="A4" s="30" t="s">
        <v>0</v>
      </c>
      <c r="B4" s="30">
        <v>2</v>
      </c>
      <c r="C4" s="5">
        <v>1940</v>
      </c>
      <c r="D4" s="5">
        <v>12</v>
      </c>
      <c r="E4" s="28">
        <v>0.174029269768</v>
      </c>
      <c r="F4" s="28">
        <v>3.238587623616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2</v>
      </c>
      <c r="C5" s="5">
        <v>1941</v>
      </c>
      <c r="D5" s="5">
        <v>1</v>
      </c>
      <c r="E5" s="28">
        <v>1.633485849024</v>
      </c>
      <c r="F5" s="28">
        <v>15.013634460703999</v>
      </c>
      <c r="J5" s="35" t="s">
        <v>99</v>
      </c>
      <c r="K5" s="35" t="s">
        <v>100</v>
      </c>
    </row>
    <row r="6" spans="1:12" ht="12.75">
      <c r="A6" s="30" t="s">
        <v>0</v>
      </c>
      <c r="B6" s="30">
        <v>2</v>
      </c>
      <c r="C6" s="5">
        <v>1941</v>
      </c>
      <c r="D6" s="5">
        <v>2</v>
      </c>
      <c r="E6" s="28">
        <v>6.831891028755</v>
      </c>
      <c r="F6" s="28">
        <v>57.4680716649</v>
      </c>
      <c r="I6" s="26"/>
      <c r="J6" s="36">
        <f>AVERAGE(E2:E793)*12</f>
        <v>4.683352372959112</v>
      </c>
      <c r="K6" s="36">
        <f>AVERAGE(F2:F793)*12</f>
        <v>55.475856317656024</v>
      </c>
      <c r="L6" t="s">
        <v>104</v>
      </c>
    </row>
    <row r="7" spans="1:12" ht="12.75">
      <c r="A7" s="30" t="s">
        <v>0</v>
      </c>
      <c r="B7" s="30">
        <v>2</v>
      </c>
      <c r="C7" s="5">
        <v>1941</v>
      </c>
      <c r="D7" s="5">
        <v>3</v>
      </c>
      <c r="E7" s="28">
        <v>6.305614549235</v>
      </c>
      <c r="F7" s="28">
        <v>57.545116218675005</v>
      </c>
      <c r="J7" s="36">
        <f>AVERAGE(E482:E793)*12</f>
        <v>2.782939178548349</v>
      </c>
      <c r="K7" s="36">
        <f>AVERAGE(F482:F793)*12</f>
        <v>28.3968842115709</v>
      </c>
      <c r="L7" t="s">
        <v>105</v>
      </c>
    </row>
    <row r="8" spans="1:6" ht="12.75">
      <c r="A8" s="30" t="s">
        <v>0</v>
      </c>
      <c r="B8" s="30">
        <v>2</v>
      </c>
      <c r="C8" s="5">
        <v>1941</v>
      </c>
      <c r="D8" s="5">
        <v>4</v>
      </c>
      <c r="E8" s="28">
        <v>5.051903324886</v>
      </c>
      <c r="F8" s="28">
        <v>48.194244658974</v>
      </c>
    </row>
    <row r="9" spans="1:6" ht="12.75">
      <c r="A9" s="30" t="s">
        <v>0</v>
      </c>
      <c r="B9" s="30">
        <v>2</v>
      </c>
      <c r="C9" s="5">
        <v>1941</v>
      </c>
      <c r="D9" s="5">
        <v>5</v>
      </c>
      <c r="E9" s="28">
        <v>6.1431142703</v>
      </c>
      <c r="F9" s="28">
        <v>58.47662120753</v>
      </c>
    </row>
    <row r="10" spans="1:6" ht="12.75">
      <c r="A10" s="30" t="s">
        <v>0</v>
      </c>
      <c r="B10" s="30">
        <v>2</v>
      </c>
      <c r="C10" s="5">
        <v>1941</v>
      </c>
      <c r="D10" s="5">
        <v>6</v>
      </c>
      <c r="E10" s="28">
        <v>2.68091722008</v>
      </c>
      <c r="F10" s="28">
        <v>34.126118621256</v>
      </c>
    </row>
    <row r="11" spans="1:11" ht="12.75">
      <c r="A11" s="30" t="s">
        <v>0</v>
      </c>
      <c r="B11" s="30">
        <v>2</v>
      </c>
      <c r="C11" s="5">
        <v>1941</v>
      </c>
      <c r="D11" s="5">
        <v>7</v>
      </c>
      <c r="E11" s="28">
        <v>1.319755491732</v>
      </c>
      <c r="F11" s="28">
        <v>28.505852660796</v>
      </c>
      <c r="K11" s="34"/>
    </row>
    <row r="12" spans="1:6" ht="12.75">
      <c r="A12" s="30" t="s">
        <v>0</v>
      </c>
      <c r="B12" s="30">
        <v>2</v>
      </c>
      <c r="C12" s="5">
        <v>1941</v>
      </c>
      <c r="D12" s="5">
        <v>8</v>
      </c>
      <c r="E12" s="28">
        <v>0.56346351376</v>
      </c>
      <c r="F12" s="28">
        <v>20.416161878439997</v>
      </c>
    </row>
    <row r="13" spans="1:6" ht="12.75">
      <c r="A13" s="30" t="s">
        <v>0</v>
      </c>
      <c r="B13" s="30">
        <v>2</v>
      </c>
      <c r="C13" s="5">
        <v>1941</v>
      </c>
      <c r="D13" s="5">
        <v>9</v>
      </c>
      <c r="E13" s="28">
        <v>0.358116614436</v>
      </c>
      <c r="F13" s="28">
        <v>17.182710390804</v>
      </c>
    </row>
    <row r="14" spans="1:6" ht="12.75">
      <c r="A14" s="30" t="s">
        <v>0</v>
      </c>
      <c r="B14" s="30">
        <v>2</v>
      </c>
      <c r="C14" s="5">
        <v>1941</v>
      </c>
      <c r="D14" s="5">
        <v>10</v>
      </c>
      <c r="E14" s="28">
        <v>0.184663588977</v>
      </c>
      <c r="F14" s="28">
        <v>10.509531130532999</v>
      </c>
    </row>
    <row r="15" spans="1:6" ht="12.75">
      <c r="A15" s="30" t="s">
        <v>0</v>
      </c>
      <c r="B15" s="30">
        <v>2</v>
      </c>
      <c r="C15" s="5">
        <v>1941</v>
      </c>
      <c r="D15" s="5">
        <v>11</v>
      </c>
      <c r="E15" s="28">
        <v>0.491132182684</v>
      </c>
      <c r="F15" s="28">
        <v>25.283638926128003</v>
      </c>
    </row>
    <row r="16" spans="1:6" ht="12.75">
      <c r="A16" s="30" t="s">
        <v>0</v>
      </c>
      <c r="B16" s="30">
        <v>2</v>
      </c>
      <c r="C16" s="5">
        <v>1941</v>
      </c>
      <c r="D16" s="5">
        <v>12</v>
      </c>
      <c r="E16" s="28">
        <v>0.1878470464</v>
      </c>
      <c r="F16" s="28">
        <v>9.6060288592</v>
      </c>
    </row>
    <row r="17" spans="1:6" ht="12.75">
      <c r="A17" s="30" t="s">
        <v>0</v>
      </c>
      <c r="B17" s="30">
        <v>2</v>
      </c>
      <c r="C17" s="5">
        <v>1942</v>
      </c>
      <c r="D17" s="5">
        <v>1</v>
      </c>
      <c r="E17" s="28">
        <v>0.3224271939</v>
      </c>
      <c r="F17" s="28">
        <v>10.38932039112</v>
      </c>
    </row>
    <row r="18" spans="1:6" ht="12.75">
      <c r="A18" s="30" t="s">
        <v>0</v>
      </c>
      <c r="B18" s="30">
        <v>2</v>
      </c>
      <c r="C18" s="5">
        <v>1942</v>
      </c>
      <c r="D18" s="5">
        <v>2</v>
      </c>
      <c r="E18" s="28">
        <v>0.273195397695</v>
      </c>
      <c r="F18" s="28">
        <v>9.797933909616</v>
      </c>
    </row>
    <row r="19" spans="1:6" ht="12.75">
      <c r="A19" s="30" t="s">
        <v>0</v>
      </c>
      <c r="B19" s="30">
        <v>2</v>
      </c>
      <c r="C19" s="5">
        <v>1942</v>
      </c>
      <c r="D19" s="5">
        <v>3</v>
      </c>
      <c r="E19" s="28">
        <v>0.768994529928</v>
      </c>
      <c r="F19" s="28">
        <v>29.990786092347</v>
      </c>
    </row>
    <row r="20" spans="1:6" ht="12.75">
      <c r="A20" s="30" t="s">
        <v>0</v>
      </c>
      <c r="B20" s="30">
        <v>2</v>
      </c>
      <c r="C20" s="5">
        <v>1942</v>
      </c>
      <c r="D20" s="5">
        <v>4</v>
      </c>
      <c r="E20" s="28">
        <v>2.51864046423</v>
      </c>
      <c r="F20" s="28">
        <v>27.61889447449</v>
      </c>
    </row>
    <row r="21" spans="1:6" ht="12.75">
      <c r="A21" s="30" t="s">
        <v>0</v>
      </c>
      <c r="B21" s="30">
        <v>2</v>
      </c>
      <c r="C21" s="5">
        <v>1942</v>
      </c>
      <c r="D21" s="5">
        <v>5</v>
      </c>
      <c r="E21" s="28">
        <v>0.950123743645</v>
      </c>
      <c r="F21" s="28">
        <v>16.564560411235</v>
      </c>
    </row>
    <row r="22" spans="1:6" ht="12.75">
      <c r="A22" s="30" t="s">
        <v>0</v>
      </c>
      <c r="B22" s="30">
        <v>2</v>
      </c>
      <c r="C22" s="5">
        <v>1942</v>
      </c>
      <c r="D22" s="5">
        <v>6</v>
      </c>
      <c r="E22" s="28">
        <v>0.71620065765</v>
      </c>
      <c r="F22" s="28">
        <v>17.60219358873</v>
      </c>
    </row>
    <row r="23" spans="1:6" ht="12.75">
      <c r="A23" s="30" t="s">
        <v>0</v>
      </c>
      <c r="B23" s="30">
        <v>2</v>
      </c>
      <c r="C23" s="5">
        <v>1942</v>
      </c>
      <c r="D23" s="5">
        <v>7</v>
      </c>
      <c r="E23" s="28">
        <v>0.355249995648</v>
      </c>
      <c r="F23" s="28">
        <v>11.52245587872</v>
      </c>
    </row>
    <row r="24" spans="1:6" ht="12.75">
      <c r="A24" s="30" t="s">
        <v>0</v>
      </c>
      <c r="B24" s="30">
        <v>2</v>
      </c>
      <c r="C24" s="5">
        <v>1942</v>
      </c>
      <c r="D24" s="5">
        <v>8</v>
      </c>
      <c r="E24" s="28">
        <v>0.286305264957</v>
      </c>
      <c r="F24" s="28">
        <v>8.175967384593001</v>
      </c>
    </row>
    <row r="25" spans="1:6" ht="12.75">
      <c r="A25" s="30" t="s">
        <v>0</v>
      </c>
      <c r="B25" s="30">
        <v>2</v>
      </c>
      <c r="C25" s="5">
        <v>1942</v>
      </c>
      <c r="D25" s="5">
        <v>9</v>
      </c>
      <c r="E25" s="28">
        <v>0.472610464869</v>
      </c>
      <c r="F25" s="28">
        <v>10.425231067557</v>
      </c>
    </row>
    <row r="26" spans="1:6" ht="12.75">
      <c r="A26" s="30" t="s">
        <v>0</v>
      </c>
      <c r="B26" s="30">
        <v>2</v>
      </c>
      <c r="C26" s="5">
        <v>1942</v>
      </c>
      <c r="D26" s="5">
        <v>10</v>
      </c>
      <c r="E26" s="28">
        <v>1.360911714384</v>
      </c>
      <c r="F26" s="28">
        <v>22.033351910207998</v>
      </c>
    </row>
    <row r="27" spans="1:6" ht="12.75">
      <c r="A27" s="30" t="s">
        <v>0</v>
      </c>
      <c r="B27" s="30">
        <v>2</v>
      </c>
      <c r="C27" s="5">
        <v>1942</v>
      </c>
      <c r="D27" s="5">
        <v>11</v>
      </c>
      <c r="E27" s="28">
        <v>0.5482425546</v>
      </c>
      <c r="F27" s="28">
        <v>12.7284746706</v>
      </c>
    </row>
    <row r="28" spans="1:6" ht="12.75">
      <c r="A28" s="30" t="s">
        <v>0</v>
      </c>
      <c r="B28" s="30">
        <v>2</v>
      </c>
      <c r="C28" s="5">
        <v>1942</v>
      </c>
      <c r="D28" s="5">
        <v>12</v>
      </c>
      <c r="E28" s="28">
        <v>0.986641034238</v>
      </c>
      <c r="F28" s="28">
        <v>19.987109837122002</v>
      </c>
    </row>
    <row r="29" spans="1:6" ht="12.75">
      <c r="A29" s="30" t="s">
        <v>0</v>
      </c>
      <c r="B29" s="30">
        <v>2</v>
      </c>
      <c r="C29" s="5">
        <v>1943</v>
      </c>
      <c r="D29" s="5">
        <v>1</v>
      </c>
      <c r="E29" s="28">
        <v>2.404399585332</v>
      </c>
      <c r="F29" s="28">
        <v>29.337476659452</v>
      </c>
    </row>
    <row r="30" spans="1:6" ht="12.75">
      <c r="A30" s="30" t="s">
        <v>0</v>
      </c>
      <c r="B30" s="30">
        <v>2</v>
      </c>
      <c r="C30" s="5">
        <v>1943</v>
      </c>
      <c r="D30" s="5">
        <v>2</v>
      </c>
      <c r="E30" s="28">
        <v>0.779292674769</v>
      </c>
      <c r="F30" s="28">
        <v>12.237001425523</v>
      </c>
    </row>
    <row r="31" spans="1:6" ht="12.75">
      <c r="A31" s="30" t="s">
        <v>0</v>
      </c>
      <c r="B31" s="30">
        <v>2</v>
      </c>
      <c r="C31" s="5">
        <v>1943</v>
      </c>
      <c r="D31" s="5">
        <v>3</v>
      </c>
      <c r="E31" s="28">
        <v>0.531813641442</v>
      </c>
      <c r="F31" s="28">
        <v>13.813969415172</v>
      </c>
    </row>
    <row r="32" spans="1:6" ht="12.75">
      <c r="A32" s="30" t="s">
        <v>0</v>
      </c>
      <c r="B32" s="30">
        <v>2</v>
      </c>
      <c r="C32" s="5">
        <v>1943</v>
      </c>
      <c r="D32" s="5">
        <v>4</v>
      </c>
      <c r="E32" s="28">
        <v>2.112484930548</v>
      </c>
      <c r="F32" s="28">
        <v>22.390743078582</v>
      </c>
    </row>
    <row r="33" spans="1:6" ht="12.75">
      <c r="A33" s="30" t="s">
        <v>0</v>
      </c>
      <c r="B33" s="30">
        <v>2</v>
      </c>
      <c r="C33" s="5">
        <v>1943</v>
      </c>
      <c r="D33" s="5">
        <v>5</v>
      </c>
      <c r="E33" s="28">
        <v>0.779450023997</v>
      </c>
      <c r="F33" s="28">
        <v>11.815754005795</v>
      </c>
    </row>
    <row r="34" spans="1:6" ht="12.75">
      <c r="A34" s="30" t="s">
        <v>0</v>
      </c>
      <c r="B34" s="30">
        <v>2</v>
      </c>
      <c r="C34" s="5">
        <v>1943</v>
      </c>
      <c r="D34" s="5">
        <v>6</v>
      </c>
      <c r="E34" s="28">
        <v>0.319417253067</v>
      </c>
      <c r="F34" s="28">
        <v>8.771875199126999</v>
      </c>
    </row>
    <row r="35" spans="1:6" ht="12.75">
      <c r="A35" s="30" t="s">
        <v>0</v>
      </c>
      <c r="B35" s="30">
        <v>2</v>
      </c>
      <c r="C35" s="5">
        <v>1943</v>
      </c>
      <c r="D35" s="5">
        <v>7</v>
      </c>
      <c r="E35" s="28">
        <v>0.335972661312</v>
      </c>
      <c r="F35" s="28">
        <v>8.329989093168</v>
      </c>
    </row>
    <row r="36" spans="1:6" ht="12.75">
      <c r="A36" s="30" t="s">
        <v>0</v>
      </c>
      <c r="B36" s="30">
        <v>2</v>
      </c>
      <c r="C36" s="5">
        <v>1943</v>
      </c>
      <c r="D36" s="5">
        <v>8</v>
      </c>
      <c r="E36" s="28">
        <v>0.17036239866</v>
      </c>
      <c r="F36" s="28">
        <v>4.70756512038</v>
      </c>
    </row>
    <row r="37" spans="1:6" ht="12.75">
      <c r="A37" s="30" t="s">
        <v>0</v>
      </c>
      <c r="B37" s="30">
        <v>2</v>
      </c>
      <c r="C37" s="5">
        <v>1943</v>
      </c>
      <c r="D37" s="5">
        <v>9</v>
      </c>
      <c r="E37" s="28">
        <v>0.163089880564</v>
      </c>
      <c r="F37" s="28">
        <v>4.325588353632</v>
      </c>
    </row>
    <row r="38" spans="1:6" ht="12.75">
      <c r="A38" s="30" t="s">
        <v>0</v>
      </c>
      <c r="B38" s="30">
        <v>2</v>
      </c>
      <c r="C38" s="5">
        <v>1943</v>
      </c>
      <c r="D38" s="5">
        <v>10</v>
      </c>
      <c r="E38" s="28">
        <v>0.324750687</v>
      </c>
      <c r="F38" s="28">
        <v>7.1952572484</v>
      </c>
    </row>
    <row r="39" spans="1:6" ht="12.75">
      <c r="A39" s="30" t="s">
        <v>0</v>
      </c>
      <c r="B39" s="30">
        <v>2</v>
      </c>
      <c r="C39" s="5">
        <v>1943</v>
      </c>
      <c r="D39" s="5">
        <v>11</v>
      </c>
      <c r="E39" s="28">
        <v>0.377193781404</v>
      </c>
      <c r="F39" s="28">
        <v>9.200470146174</v>
      </c>
    </row>
    <row r="40" spans="1:6" ht="12.75">
      <c r="A40" s="30" t="s">
        <v>0</v>
      </c>
      <c r="B40" s="30">
        <v>2</v>
      </c>
      <c r="C40" s="5">
        <v>1943</v>
      </c>
      <c r="D40" s="5">
        <v>12</v>
      </c>
      <c r="E40" s="28">
        <v>0.394355354375</v>
      </c>
      <c r="F40" s="28">
        <v>6.9908447625</v>
      </c>
    </row>
    <row r="41" spans="1:6" ht="12.75">
      <c r="A41" s="30" t="s">
        <v>0</v>
      </c>
      <c r="B41" s="30">
        <v>2</v>
      </c>
      <c r="C41" s="5">
        <v>1944</v>
      </c>
      <c r="D41" s="5">
        <v>1</v>
      </c>
      <c r="E41" s="28">
        <v>0.309720382125</v>
      </c>
      <c r="F41" s="28">
        <v>7.204572529692999</v>
      </c>
    </row>
    <row r="42" spans="1:6" ht="12.75">
      <c r="A42" s="30" t="s">
        <v>0</v>
      </c>
      <c r="B42" s="30">
        <v>2</v>
      </c>
      <c r="C42" s="5">
        <v>1944</v>
      </c>
      <c r="D42" s="5">
        <v>2</v>
      </c>
      <c r="E42" s="28">
        <v>0.168440837808</v>
      </c>
      <c r="F42" s="28">
        <v>4.362273833685</v>
      </c>
    </row>
    <row r="43" spans="1:6" ht="12.75">
      <c r="A43" s="30" t="s">
        <v>0</v>
      </c>
      <c r="B43" s="30">
        <v>2</v>
      </c>
      <c r="C43" s="5">
        <v>1944</v>
      </c>
      <c r="D43" s="5">
        <v>3</v>
      </c>
      <c r="E43" s="28">
        <v>0.33330850441</v>
      </c>
      <c r="F43" s="28">
        <v>8.08967474324</v>
      </c>
    </row>
    <row r="44" spans="1:6" ht="12.75">
      <c r="A44" s="30" t="s">
        <v>0</v>
      </c>
      <c r="B44" s="30">
        <v>2</v>
      </c>
      <c r="C44" s="5">
        <v>1944</v>
      </c>
      <c r="D44" s="5">
        <v>4</v>
      </c>
      <c r="E44" s="28">
        <v>0.940365508065</v>
      </c>
      <c r="F44" s="28">
        <v>16.40937815886</v>
      </c>
    </row>
    <row r="45" spans="1:6" ht="12.75">
      <c r="A45" s="30" t="s">
        <v>0</v>
      </c>
      <c r="B45" s="30">
        <v>2</v>
      </c>
      <c r="C45" s="5">
        <v>1944</v>
      </c>
      <c r="D45" s="5">
        <v>5</v>
      </c>
      <c r="E45" s="28">
        <v>0.809020763628</v>
      </c>
      <c r="F45" s="28">
        <v>11.908785356168</v>
      </c>
    </row>
    <row r="46" spans="1:6" ht="12.75">
      <c r="A46" s="30" t="s">
        <v>0</v>
      </c>
      <c r="B46" s="30">
        <v>2</v>
      </c>
      <c r="C46" s="5">
        <v>1944</v>
      </c>
      <c r="D46" s="5">
        <v>6</v>
      </c>
      <c r="E46" s="28">
        <v>0.558147574335</v>
      </c>
      <c r="F46" s="28">
        <v>8.460528000679</v>
      </c>
    </row>
    <row r="47" spans="1:6" ht="12.75">
      <c r="A47" s="30" t="s">
        <v>0</v>
      </c>
      <c r="B47" s="30">
        <v>2</v>
      </c>
      <c r="C47" s="5">
        <v>1944</v>
      </c>
      <c r="D47" s="5">
        <v>7</v>
      </c>
      <c r="E47" s="28">
        <v>0.27594403617</v>
      </c>
      <c r="F47" s="28">
        <v>6.4786861257720005</v>
      </c>
    </row>
    <row r="48" spans="1:6" ht="12.75">
      <c r="A48" s="30" t="s">
        <v>0</v>
      </c>
      <c r="B48" s="30">
        <v>2</v>
      </c>
      <c r="C48" s="5">
        <v>1944</v>
      </c>
      <c r="D48" s="5">
        <v>8</v>
      </c>
      <c r="E48" s="28">
        <v>0.189864593032</v>
      </c>
      <c r="F48" s="28">
        <v>4.5917253720360005</v>
      </c>
    </row>
    <row r="49" spans="1:6" ht="12.75">
      <c r="A49" s="30" t="s">
        <v>0</v>
      </c>
      <c r="B49" s="30">
        <v>2</v>
      </c>
      <c r="C49" s="5">
        <v>1944</v>
      </c>
      <c r="D49" s="5">
        <v>9</v>
      </c>
      <c r="E49" s="28">
        <v>0.53666796088</v>
      </c>
      <c r="F49" s="28">
        <v>9.478102149011999</v>
      </c>
    </row>
    <row r="50" spans="1:6" ht="12.75">
      <c r="A50" s="30" t="s">
        <v>0</v>
      </c>
      <c r="B50" s="30">
        <v>2</v>
      </c>
      <c r="C50" s="5">
        <v>1944</v>
      </c>
      <c r="D50" s="5">
        <v>10</v>
      </c>
      <c r="E50" s="28">
        <v>0.404662354566</v>
      </c>
      <c r="F50" s="28">
        <v>10.050122210494</v>
      </c>
    </row>
    <row r="51" spans="1:6" ht="12.75">
      <c r="A51" s="30" t="s">
        <v>0</v>
      </c>
      <c r="B51" s="30">
        <v>2</v>
      </c>
      <c r="C51" s="5">
        <v>1944</v>
      </c>
      <c r="D51" s="5">
        <v>11</v>
      </c>
      <c r="E51" s="28">
        <v>0.368252508088</v>
      </c>
      <c r="F51" s="28">
        <v>10.173878511464</v>
      </c>
    </row>
    <row r="52" spans="1:6" ht="12.75">
      <c r="A52" s="30" t="s">
        <v>0</v>
      </c>
      <c r="B52" s="30">
        <v>2</v>
      </c>
      <c r="C52" s="5">
        <v>1944</v>
      </c>
      <c r="D52" s="5">
        <v>12</v>
      </c>
      <c r="E52" s="28">
        <v>0.7219454886</v>
      </c>
      <c r="F52" s="28">
        <v>15.171794238698999</v>
      </c>
    </row>
    <row r="53" spans="1:6" ht="12.75">
      <c r="A53" s="30" t="s">
        <v>0</v>
      </c>
      <c r="B53" s="30">
        <v>2</v>
      </c>
      <c r="C53" s="5">
        <v>1945</v>
      </c>
      <c r="D53" s="5">
        <v>1</v>
      </c>
      <c r="E53" s="28">
        <v>0.148530773664</v>
      </c>
      <c r="F53" s="28">
        <v>3.0808884437760002</v>
      </c>
    </row>
    <row r="54" spans="1:6" ht="12.75">
      <c r="A54" s="30" t="s">
        <v>0</v>
      </c>
      <c r="B54" s="30">
        <v>2</v>
      </c>
      <c r="C54" s="5">
        <v>1945</v>
      </c>
      <c r="D54" s="5">
        <v>2</v>
      </c>
      <c r="E54" s="28">
        <v>0.530165436867</v>
      </c>
      <c r="F54" s="28">
        <v>11.207883879684</v>
      </c>
    </row>
    <row r="55" spans="1:6" ht="12.75">
      <c r="A55" s="30" t="s">
        <v>0</v>
      </c>
      <c r="B55" s="30">
        <v>2</v>
      </c>
      <c r="C55" s="5">
        <v>1945</v>
      </c>
      <c r="D55" s="5">
        <v>3</v>
      </c>
      <c r="E55" s="28">
        <v>0.426171034413</v>
      </c>
      <c r="F55" s="28">
        <v>8.516433759057001</v>
      </c>
    </row>
    <row r="56" spans="1:6" ht="12.75">
      <c r="A56" s="30" t="s">
        <v>0</v>
      </c>
      <c r="B56" s="30">
        <v>2</v>
      </c>
      <c r="C56" s="5">
        <v>1945</v>
      </c>
      <c r="D56" s="5">
        <v>4</v>
      </c>
      <c r="E56" s="28">
        <v>0.365248062746</v>
      </c>
      <c r="F56" s="28">
        <v>7.468018397182</v>
      </c>
    </row>
    <row r="57" spans="1:6" ht="12.75">
      <c r="A57" s="30" t="s">
        <v>0</v>
      </c>
      <c r="B57" s="30">
        <v>2</v>
      </c>
      <c r="C57" s="5">
        <v>1945</v>
      </c>
      <c r="D57" s="5">
        <v>5</v>
      </c>
      <c r="E57" s="28">
        <v>0.25770118236</v>
      </c>
      <c r="F57" s="28">
        <v>5.3056126438</v>
      </c>
    </row>
    <row r="58" spans="1:6" ht="12.75">
      <c r="A58" s="30" t="s">
        <v>0</v>
      </c>
      <c r="B58" s="30">
        <v>2</v>
      </c>
      <c r="C58" s="5">
        <v>1945</v>
      </c>
      <c r="D58" s="5">
        <v>6</v>
      </c>
      <c r="E58" s="28">
        <v>0.24886997583</v>
      </c>
      <c r="F58" s="28">
        <v>4.2508596774419996</v>
      </c>
    </row>
    <row r="59" spans="1:6" ht="12.75">
      <c r="A59" s="30" t="s">
        <v>0</v>
      </c>
      <c r="B59" s="30">
        <v>2</v>
      </c>
      <c r="C59" s="5">
        <v>1945</v>
      </c>
      <c r="D59" s="5">
        <v>7</v>
      </c>
      <c r="E59" s="28">
        <v>0.146555401707</v>
      </c>
      <c r="F59" s="28">
        <v>2.667308307994</v>
      </c>
    </row>
    <row r="60" spans="1:6" ht="12.75">
      <c r="A60" s="30" t="s">
        <v>0</v>
      </c>
      <c r="B60" s="30">
        <v>2</v>
      </c>
      <c r="C60" s="5">
        <v>1945</v>
      </c>
      <c r="D60" s="5">
        <v>8</v>
      </c>
      <c r="E60" s="28">
        <v>0.149659122664</v>
      </c>
      <c r="F60" s="28">
        <v>2.55267634096</v>
      </c>
    </row>
    <row r="61" spans="1:6" ht="12.75">
      <c r="A61" s="30" t="s">
        <v>0</v>
      </c>
      <c r="B61" s="30">
        <v>2</v>
      </c>
      <c r="C61" s="5">
        <v>1945</v>
      </c>
      <c r="D61" s="5">
        <v>9</v>
      </c>
      <c r="E61" s="28">
        <v>0.099626060672</v>
      </c>
      <c r="F61" s="28">
        <v>1.859686492672</v>
      </c>
    </row>
    <row r="62" spans="1:6" ht="12.75">
      <c r="A62" s="30" t="s">
        <v>0</v>
      </c>
      <c r="B62" s="30">
        <v>2</v>
      </c>
      <c r="C62" s="5">
        <v>1945</v>
      </c>
      <c r="D62" s="5">
        <v>10</v>
      </c>
      <c r="E62" s="28">
        <v>0.126981520665</v>
      </c>
      <c r="F62" s="28">
        <v>2.78089540626</v>
      </c>
    </row>
    <row r="63" spans="1:6" ht="12.75">
      <c r="A63" s="30" t="s">
        <v>0</v>
      </c>
      <c r="B63" s="30">
        <v>2</v>
      </c>
      <c r="C63" s="5">
        <v>1945</v>
      </c>
      <c r="D63" s="5">
        <v>11</v>
      </c>
      <c r="E63" s="28">
        <v>0.29746788801</v>
      </c>
      <c r="F63" s="28">
        <v>5.15214399407</v>
      </c>
    </row>
    <row r="64" spans="1:6" ht="12.75">
      <c r="A64" s="30" t="s">
        <v>0</v>
      </c>
      <c r="B64" s="30">
        <v>2</v>
      </c>
      <c r="C64" s="5">
        <v>1945</v>
      </c>
      <c r="D64" s="5">
        <v>12</v>
      </c>
      <c r="E64" s="28">
        <v>2.952985101534</v>
      </c>
      <c r="F64" s="28">
        <v>23.10538050834</v>
      </c>
    </row>
    <row r="65" spans="1:6" ht="12.75">
      <c r="A65" s="30" t="s">
        <v>0</v>
      </c>
      <c r="B65" s="30">
        <v>2</v>
      </c>
      <c r="C65" s="5">
        <v>1946</v>
      </c>
      <c r="D65" s="5">
        <v>1</v>
      </c>
      <c r="E65" s="28">
        <v>0.663323309032</v>
      </c>
      <c r="F65" s="28">
        <v>6.418047692736</v>
      </c>
    </row>
    <row r="66" spans="1:6" ht="12.75">
      <c r="A66" s="30" t="s">
        <v>0</v>
      </c>
      <c r="B66" s="30">
        <v>2</v>
      </c>
      <c r="C66" s="5">
        <v>1946</v>
      </c>
      <c r="D66" s="5">
        <v>2</v>
      </c>
      <c r="E66" s="28">
        <v>0.453097940595</v>
      </c>
      <c r="F66" s="28">
        <v>8.05822073106</v>
      </c>
    </row>
    <row r="67" spans="1:6" ht="12.75">
      <c r="A67" s="30" t="s">
        <v>0</v>
      </c>
      <c r="B67" s="30">
        <v>2</v>
      </c>
      <c r="C67" s="5">
        <v>1946</v>
      </c>
      <c r="D67" s="5">
        <v>3</v>
      </c>
      <c r="E67" s="28">
        <v>0.52146969129</v>
      </c>
      <c r="F67" s="28">
        <v>12.304201055939998</v>
      </c>
    </row>
    <row r="68" spans="1:6" ht="12.75">
      <c r="A68" s="30" t="s">
        <v>0</v>
      </c>
      <c r="B68" s="30">
        <v>2</v>
      </c>
      <c r="C68" s="5">
        <v>1946</v>
      </c>
      <c r="D68" s="5">
        <v>4</v>
      </c>
      <c r="E68" s="28">
        <v>1.84103383754</v>
      </c>
      <c r="F68" s="28">
        <v>23.199959437434998</v>
      </c>
    </row>
    <row r="69" spans="1:6" ht="12.75">
      <c r="A69" s="30" t="s">
        <v>0</v>
      </c>
      <c r="B69" s="30">
        <v>2</v>
      </c>
      <c r="C69" s="5">
        <v>1946</v>
      </c>
      <c r="D69" s="5">
        <v>5</v>
      </c>
      <c r="E69" s="28">
        <v>3.315671469414</v>
      </c>
      <c r="F69" s="28">
        <v>28.487557984482</v>
      </c>
    </row>
    <row r="70" spans="1:6" ht="12.75">
      <c r="A70" s="30" t="s">
        <v>0</v>
      </c>
      <c r="B70" s="30">
        <v>2</v>
      </c>
      <c r="C70" s="5">
        <v>1946</v>
      </c>
      <c r="D70" s="5">
        <v>6</v>
      </c>
      <c r="E70" s="28">
        <v>1.222067765521</v>
      </c>
      <c r="F70" s="28">
        <v>13.447968066169</v>
      </c>
    </row>
    <row r="71" spans="1:6" ht="12.75">
      <c r="A71" s="30" t="s">
        <v>0</v>
      </c>
      <c r="B71" s="30">
        <v>2</v>
      </c>
      <c r="C71" s="5">
        <v>1946</v>
      </c>
      <c r="D71" s="5">
        <v>7</v>
      </c>
      <c r="E71" s="28">
        <v>0.5429062068</v>
      </c>
      <c r="F71" s="28">
        <v>11.1160793078</v>
      </c>
    </row>
    <row r="72" spans="1:6" ht="12.75">
      <c r="A72" s="30" t="s">
        <v>0</v>
      </c>
      <c r="B72" s="30">
        <v>2</v>
      </c>
      <c r="C72" s="5">
        <v>1946</v>
      </c>
      <c r="D72" s="5">
        <v>8</v>
      </c>
      <c r="E72" s="28">
        <v>0.26287684027</v>
      </c>
      <c r="F72" s="28">
        <v>8.070175502752</v>
      </c>
    </row>
    <row r="73" spans="1:6" ht="12.75">
      <c r="A73" s="30" t="s">
        <v>0</v>
      </c>
      <c r="B73" s="30">
        <v>2</v>
      </c>
      <c r="C73" s="5">
        <v>1946</v>
      </c>
      <c r="D73" s="5">
        <v>9</v>
      </c>
      <c r="E73" s="28">
        <v>0.144906706791</v>
      </c>
      <c r="F73" s="28">
        <v>5.829811668604</v>
      </c>
    </row>
    <row r="74" spans="1:6" ht="12.75">
      <c r="A74" s="30" t="s">
        <v>0</v>
      </c>
      <c r="B74" s="30">
        <v>2</v>
      </c>
      <c r="C74" s="5">
        <v>1946</v>
      </c>
      <c r="D74" s="5">
        <v>10</v>
      </c>
      <c r="E74" s="28">
        <v>0.123198663568</v>
      </c>
      <c r="F74" s="28">
        <v>6.101956938034</v>
      </c>
    </row>
    <row r="75" spans="1:6" ht="12.75">
      <c r="A75" s="30" t="s">
        <v>0</v>
      </c>
      <c r="B75" s="30">
        <v>2</v>
      </c>
      <c r="C75" s="5">
        <v>1946</v>
      </c>
      <c r="D75" s="5">
        <v>11</v>
      </c>
      <c r="E75" s="28">
        <v>0.208949441205</v>
      </c>
      <c r="F75" s="28">
        <v>9.820623216021</v>
      </c>
    </row>
    <row r="76" spans="1:6" ht="12.75">
      <c r="A76" s="30" t="s">
        <v>0</v>
      </c>
      <c r="B76" s="30">
        <v>2</v>
      </c>
      <c r="C76" s="5">
        <v>1946</v>
      </c>
      <c r="D76" s="5">
        <v>12</v>
      </c>
      <c r="E76" s="28">
        <v>0.21146516886</v>
      </c>
      <c r="F76" s="28">
        <v>5.6969724364</v>
      </c>
    </row>
    <row r="77" spans="1:6" ht="12.75">
      <c r="A77" s="30" t="s">
        <v>0</v>
      </c>
      <c r="B77" s="30">
        <v>2</v>
      </c>
      <c r="C77" s="5">
        <v>1947</v>
      </c>
      <c r="D77" s="5">
        <v>1</v>
      </c>
      <c r="E77" s="28">
        <v>0.227579531494</v>
      </c>
      <c r="F77" s="28">
        <v>4.664230997856</v>
      </c>
    </row>
    <row r="78" spans="1:6" ht="12.75">
      <c r="A78" s="30" t="s">
        <v>0</v>
      </c>
      <c r="B78" s="30">
        <v>2</v>
      </c>
      <c r="C78" s="5">
        <v>1947</v>
      </c>
      <c r="D78" s="5">
        <v>2</v>
      </c>
      <c r="E78" s="28">
        <v>2.875391245714</v>
      </c>
      <c r="F78" s="28">
        <v>13.991910426478</v>
      </c>
    </row>
    <row r="79" spans="1:6" ht="12.75">
      <c r="A79" s="30" t="s">
        <v>0</v>
      </c>
      <c r="B79" s="30">
        <v>2</v>
      </c>
      <c r="C79" s="5">
        <v>1947</v>
      </c>
      <c r="D79" s="5">
        <v>3</v>
      </c>
      <c r="E79" s="28">
        <v>4.38476898046</v>
      </c>
      <c r="F79" s="28">
        <v>28.98922275986</v>
      </c>
    </row>
    <row r="80" spans="1:6" ht="12.75">
      <c r="A80" s="30" t="s">
        <v>0</v>
      </c>
      <c r="B80" s="30">
        <v>2</v>
      </c>
      <c r="C80" s="5">
        <v>1947</v>
      </c>
      <c r="D80" s="5">
        <v>4</v>
      </c>
      <c r="E80" s="28">
        <v>1.97216312213</v>
      </c>
      <c r="F80" s="28">
        <v>16.558092663865</v>
      </c>
    </row>
    <row r="81" spans="1:6" ht="12.75">
      <c r="A81" s="30" t="s">
        <v>0</v>
      </c>
      <c r="B81" s="30">
        <v>2</v>
      </c>
      <c r="C81" s="5">
        <v>1947</v>
      </c>
      <c r="D81" s="5">
        <v>5</v>
      </c>
      <c r="E81" s="28">
        <v>1.62835498947</v>
      </c>
      <c r="F81" s="28">
        <v>15.706040859668999</v>
      </c>
    </row>
    <row r="82" spans="1:6" ht="12.75">
      <c r="A82" s="30" t="s">
        <v>0</v>
      </c>
      <c r="B82" s="30">
        <v>2</v>
      </c>
      <c r="C82" s="5">
        <v>1947</v>
      </c>
      <c r="D82" s="5">
        <v>6</v>
      </c>
      <c r="E82" s="28">
        <v>0.7227734235</v>
      </c>
      <c r="F82" s="28">
        <v>9.6068632485</v>
      </c>
    </row>
    <row r="83" spans="1:6" ht="12.75">
      <c r="A83" s="30" t="s">
        <v>0</v>
      </c>
      <c r="B83" s="30">
        <v>2</v>
      </c>
      <c r="C83" s="5">
        <v>1947</v>
      </c>
      <c r="D83" s="5">
        <v>7</v>
      </c>
      <c r="E83" s="28">
        <v>0.32338413264</v>
      </c>
      <c r="F83" s="28">
        <v>7.56628168884</v>
      </c>
    </row>
    <row r="84" spans="1:6" ht="12.75">
      <c r="A84" s="30" t="s">
        <v>0</v>
      </c>
      <c r="B84" s="30">
        <v>2</v>
      </c>
      <c r="C84" s="5">
        <v>1947</v>
      </c>
      <c r="D84" s="5">
        <v>8</v>
      </c>
      <c r="E84" s="28">
        <v>0.231396889185</v>
      </c>
      <c r="F84" s="28">
        <v>5.9455736511929995</v>
      </c>
    </row>
    <row r="85" spans="1:6" ht="12.75">
      <c r="A85" s="30" t="s">
        <v>0</v>
      </c>
      <c r="B85" s="30">
        <v>2</v>
      </c>
      <c r="C85" s="5">
        <v>1947</v>
      </c>
      <c r="D85" s="5">
        <v>9</v>
      </c>
      <c r="E85" s="28">
        <v>0.289133656815</v>
      </c>
      <c r="F85" s="28">
        <v>7.424062632337</v>
      </c>
    </row>
    <row r="86" spans="1:6" ht="12.75">
      <c r="A86" s="30" t="s">
        <v>0</v>
      </c>
      <c r="B86" s="30">
        <v>2</v>
      </c>
      <c r="C86" s="5">
        <v>1947</v>
      </c>
      <c r="D86" s="5">
        <v>10</v>
      </c>
      <c r="E86" s="28">
        <v>0.141311698723</v>
      </c>
      <c r="F86" s="28">
        <v>4.852313624457</v>
      </c>
    </row>
    <row r="87" spans="1:6" ht="12.75">
      <c r="A87" s="30" t="s">
        <v>0</v>
      </c>
      <c r="B87" s="30">
        <v>2</v>
      </c>
      <c r="C87" s="5">
        <v>1947</v>
      </c>
      <c r="D87" s="5">
        <v>11</v>
      </c>
      <c r="E87" s="28">
        <v>0.16130434502</v>
      </c>
      <c r="F87" s="28">
        <v>6.4886956607199995</v>
      </c>
    </row>
    <row r="88" spans="1:6" ht="12.75">
      <c r="A88" s="30" t="s">
        <v>0</v>
      </c>
      <c r="B88" s="30">
        <v>2</v>
      </c>
      <c r="C88" s="5">
        <v>1947</v>
      </c>
      <c r="D88" s="5">
        <v>12</v>
      </c>
      <c r="E88" s="28">
        <v>0.455210057906</v>
      </c>
      <c r="F88" s="28">
        <v>9.505569008056</v>
      </c>
    </row>
    <row r="89" spans="1:6" ht="12.75">
      <c r="A89" s="30" t="s">
        <v>0</v>
      </c>
      <c r="B89" s="30">
        <v>2</v>
      </c>
      <c r="C89" s="5">
        <v>1948</v>
      </c>
      <c r="D89" s="5">
        <v>1</v>
      </c>
      <c r="E89" s="28">
        <v>2.609435305932</v>
      </c>
      <c r="F89" s="28">
        <v>13.550978119302002</v>
      </c>
    </row>
    <row r="90" spans="1:6" ht="12.75">
      <c r="A90" s="30" t="s">
        <v>0</v>
      </c>
      <c r="B90" s="30">
        <v>2</v>
      </c>
      <c r="C90" s="5">
        <v>1948</v>
      </c>
      <c r="D90" s="5">
        <v>2</v>
      </c>
      <c r="E90" s="28">
        <v>0.906864957075</v>
      </c>
      <c r="F90" s="28">
        <v>6.367186919086</v>
      </c>
    </row>
    <row r="91" spans="1:6" ht="12.75">
      <c r="A91" s="30" t="s">
        <v>0</v>
      </c>
      <c r="B91" s="30">
        <v>2</v>
      </c>
      <c r="C91" s="5">
        <v>1948</v>
      </c>
      <c r="D91" s="5">
        <v>3</v>
      </c>
      <c r="E91" s="28">
        <v>0.616874242656</v>
      </c>
      <c r="F91" s="28">
        <v>6.862507663032001</v>
      </c>
    </row>
    <row r="92" spans="1:6" ht="12.75">
      <c r="A92" s="30" t="s">
        <v>0</v>
      </c>
      <c r="B92" s="30">
        <v>2</v>
      </c>
      <c r="C92" s="5">
        <v>1948</v>
      </c>
      <c r="D92" s="5">
        <v>4</v>
      </c>
      <c r="E92" s="28">
        <v>0.504060261129</v>
      </c>
      <c r="F92" s="28">
        <v>6.509199494079001</v>
      </c>
    </row>
    <row r="93" spans="1:6" ht="12.75">
      <c r="A93" s="30" t="s">
        <v>0</v>
      </c>
      <c r="B93" s="30">
        <v>2</v>
      </c>
      <c r="C93" s="5">
        <v>1948</v>
      </c>
      <c r="D93" s="5">
        <v>5</v>
      </c>
      <c r="E93" s="28">
        <v>0.742879660348</v>
      </c>
      <c r="F93" s="28">
        <v>6.3910553238559995</v>
      </c>
    </row>
    <row r="94" spans="1:6" ht="12.75">
      <c r="A94" s="30" t="s">
        <v>0</v>
      </c>
      <c r="B94" s="30">
        <v>2</v>
      </c>
      <c r="C94" s="5">
        <v>1948</v>
      </c>
      <c r="D94" s="5">
        <v>6</v>
      </c>
      <c r="E94" s="28">
        <v>0.291454685583</v>
      </c>
      <c r="F94" s="28">
        <v>4.075966270568999</v>
      </c>
    </row>
    <row r="95" spans="1:6" ht="12.75">
      <c r="A95" s="30" t="s">
        <v>0</v>
      </c>
      <c r="B95" s="30">
        <v>2</v>
      </c>
      <c r="C95" s="5">
        <v>1948</v>
      </c>
      <c r="D95" s="5">
        <v>7</v>
      </c>
      <c r="E95" s="28">
        <v>0.15095981446</v>
      </c>
      <c r="F95" s="28">
        <v>3.686802978768</v>
      </c>
    </row>
    <row r="96" spans="1:6" ht="12.75">
      <c r="A96" s="30" t="s">
        <v>0</v>
      </c>
      <c r="B96" s="30">
        <v>2</v>
      </c>
      <c r="C96" s="5">
        <v>1948</v>
      </c>
      <c r="D96" s="5">
        <v>8</v>
      </c>
      <c r="E96" s="28">
        <v>0.080265520053</v>
      </c>
      <c r="F96" s="28">
        <v>2.320676739591</v>
      </c>
    </row>
    <row r="97" spans="1:6" ht="12.75">
      <c r="A97" s="30" t="s">
        <v>0</v>
      </c>
      <c r="B97" s="30">
        <v>2</v>
      </c>
      <c r="C97" s="5">
        <v>1948</v>
      </c>
      <c r="D97" s="5">
        <v>9</v>
      </c>
      <c r="E97" s="28">
        <v>0.048967853508</v>
      </c>
      <c r="F97" s="28">
        <v>1.5736110535080001</v>
      </c>
    </row>
    <row r="98" spans="1:6" ht="12.75">
      <c r="A98" s="30" t="s">
        <v>0</v>
      </c>
      <c r="B98" s="30">
        <v>2</v>
      </c>
      <c r="C98" s="5">
        <v>1948</v>
      </c>
      <c r="D98" s="5">
        <v>10</v>
      </c>
      <c r="E98" s="28">
        <v>0.083477656177</v>
      </c>
      <c r="F98" s="28">
        <v>2.594354594447</v>
      </c>
    </row>
    <row r="99" spans="1:6" ht="12.75">
      <c r="A99" s="30" t="s">
        <v>0</v>
      </c>
      <c r="B99" s="30">
        <v>2</v>
      </c>
      <c r="C99" s="5">
        <v>1948</v>
      </c>
      <c r="D99" s="5">
        <v>11</v>
      </c>
      <c r="E99" s="28">
        <v>0.04515682552</v>
      </c>
      <c r="F99" s="28">
        <v>1.499206518576</v>
      </c>
    </row>
    <row r="100" spans="1:6" ht="12.75">
      <c r="A100" s="30" t="s">
        <v>0</v>
      </c>
      <c r="B100" s="30">
        <v>2</v>
      </c>
      <c r="C100" s="5">
        <v>1948</v>
      </c>
      <c r="D100" s="5">
        <v>12</v>
      </c>
      <c r="E100" s="28">
        <v>0.229161423348</v>
      </c>
      <c r="F100" s="28">
        <v>5.224031634888</v>
      </c>
    </row>
    <row r="101" spans="1:6" ht="12.75">
      <c r="A101" s="30" t="s">
        <v>0</v>
      </c>
      <c r="B101" s="30">
        <v>2</v>
      </c>
      <c r="C101" s="5">
        <v>1949</v>
      </c>
      <c r="D101" s="5">
        <v>1</v>
      </c>
      <c r="E101" s="28">
        <v>0.068320590396</v>
      </c>
      <c r="F101" s="28">
        <v>1.57807175742</v>
      </c>
    </row>
    <row r="102" spans="1:6" ht="12.75">
      <c r="A102" s="30" t="s">
        <v>0</v>
      </c>
      <c r="B102" s="30">
        <v>2</v>
      </c>
      <c r="C102" s="5">
        <v>1949</v>
      </c>
      <c r="D102" s="5">
        <v>2</v>
      </c>
      <c r="E102" s="28">
        <v>0.0578272074</v>
      </c>
      <c r="F102" s="28">
        <v>1.251789014094</v>
      </c>
    </row>
    <row r="103" spans="1:6" ht="12.75">
      <c r="A103" s="30" t="s">
        <v>0</v>
      </c>
      <c r="B103" s="30">
        <v>2</v>
      </c>
      <c r="C103" s="5">
        <v>1949</v>
      </c>
      <c r="D103" s="5">
        <v>3</v>
      </c>
      <c r="E103" s="28">
        <v>0.10267690224</v>
      </c>
      <c r="F103" s="28">
        <v>1.6914668504800001</v>
      </c>
    </row>
    <row r="104" spans="1:6" ht="12.75">
      <c r="A104" s="30" t="s">
        <v>0</v>
      </c>
      <c r="B104" s="30">
        <v>2</v>
      </c>
      <c r="C104" s="5">
        <v>1949</v>
      </c>
      <c r="D104" s="5">
        <v>4</v>
      </c>
      <c r="E104" s="28">
        <v>0.082433497944</v>
      </c>
      <c r="F104" s="28">
        <v>1.746737445774</v>
      </c>
    </row>
    <row r="105" spans="1:6" ht="12.75">
      <c r="A105" s="30" t="s">
        <v>0</v>
      </c>
      <c r="B105" s="30">
        <v>2</v>
      </c>
      <c r="C105" s="5">
        <v>1949</v>
      </c>
      <c r="D105" s="5">
        <v>5</v>
      </c>
      <c r="E105" s="28">
        <v>0.205935791947</v>
      </c>
      <c r="F105" s="28">
        <v>1.833572890592</v>
      </c>
    </row>
    <row r="106" spans="1:6" ht="12.75">
      <c r="A106" s="30" t="s">
        <v>0</v>
      </c>
      <c r="B106" s="30">
        <v>2</v>
      </c>
      <c r="C106" s="5">
        <v>1949</v>
      </c>
      <c r="D106" s="5">
        <v>6</v>
      </c>
      <c r="E106" s="28">
        <v>0.12096943976</v>
      </c>
      <c r="F106" s="28">
        <v>1.273832540256</v>
      </c>
    </row>
    <row r="107" spans="1:6" ht="12.75">
      <c r="A107" s="30" t="s">
        <v>0</v>
      </c>
      <c r="B107" s="30">
        <v>2</v>
      </c>
      <c r="C107" s="5">
        <v>1949</v>
      </c>
      <c r="D107" s="5">
        <v>7</v>
      </c>
      <c r="E107" s="28">
        <v>0.064544727477</v>
      </c>
      <c r="F107" s="28">
        <v>0.964136887806</v>
      </c>
    </row>
    <row r="108" spans="1:6" ht="12.75">
      <c r="A108" s="30" t="s">
        <v>0</v>
      </c>
      <c r="B108" s="30">
        <v>2</v>
      </c>
      <c r="C108" s="5">
        <v>1949</v>
      </c>
      <c r="D108" s="5">
        <v>8</v>
      </c>
      <c r="E108" s="28">
        <v>0.040318500886</v>
      </c>
      <c r="F108" s="28">
        <v>0.717215022321</v>
      </c>
    </row>
    <row r="109" spans="1:6" ht="12.75">
      <c r="A109" s="30" t="s">
        <v>0</v>
      </c>
      <c r="B109" s="30">
        <v>2</v>
      </c>
      <c r="C109" s="5">
        <v>1949</v>
      </c>
      <c r="D109" s="5">
        <v>9</v>
      </c>
      <c r="E109" s="28">
        <v>0.440287955856</v>
      </c>
      <c r="F109" s="28">
        <v>2.6150821056</v>
      </c>
    </row>
    <row r="110" spans="1:6" ht="12.75">
      <c r="A110" s="30" t="s">
        <v>0</v>
      </c>
      <c r="B110" s="30">
        <v>2</v>
      </c>
      <c r="C110" s="5">
        <v>1949</v>
      </c>
      <c r="D110" s="5">
        <v>10</v>
      </c>
      <c r="E110" s="28">
        <v>0.146993701842</v>
      </c>
      <c r="F110" s="28">
        <v>1.452119625099</v>
      </c>
    </row>
    <row r="111" spans="1:6" ht="12.75">
      <c r="A111" s="30" t="s">
        <v>0</v>
      </c>
      <c r="B111" s="30">
        <v>2</v>
      </c>
      <c r="C111" s="5">
        <v>1949</v>
      </c>
      <c r="D111" s="5">
        <v>11</v>
      </c>
      <c r="E111" s="28">
        <v>0.43869609069</v>
      </c>
      <c r="F111" s="28">
        <v>5.361841096469</v>
      </c>
    </row>
    <row r="112" spans="1:6" ht="12.75">
      <c r="A112" s="30" t="s">
        <v>0</v>
      </c>
      <c r="B112" s="30">
        <v>2</v>
      </c>
      <c r="C112" s="5">
        <v>1949</v>
      </c>
      <c r="D112" s="5">
        <v>12</v>
      </c>
      <c r="E112" s="28">
        <v>0.219901197388</v>
      </c>
      <c r="F112" s="28">
        <v>2.3901568204059997</v>
      </c>
    </row>
    <row r="113" spans="1:6" ht="12.75">
      <c r="A113" s="30" t="s">
        <v>0</v>
      </c>
      <c r="B113" s="30">
        <v>2</v>
      </c>
      <c r="C113" s="5">
        <v>1950</v>
      </c>
      <c r="D113" s="5">
        <v>1</v>
      </c>
      <c r="E113" s="28">
        <v>0.072148582974</v>
      </c>
      <c r="F113" s="28">
        <v>1.1752624464480002</v>
      </c>
    </row>
    <row r="114" spans="1:6" ht="12.75">
      <c r="A114" s="30" t="s">
        <v>0</v>
      </c>
      <c r="B114" s="30">
        <v>2</v>
      </c>
      <c r="C114" s="5">
        <v>1950</v>
      </c>
      <c r="D114" s="5">
        <v>2</v>
      </c>
      <c r="E114" s="28">
        <v>0.220391559687</v>
      </c>
      <c r="F114" s="28">
        <v>2.745795682902</v>
      </c>
    </row>
    <row r="115" spans="1:6" ht="12.75">
      <c r="A115" s="30" t="s">
        <v>0</v>
      </c>
      <c r="B115" s="30">
        <v>2</v>
      </c>
      <c r="C115" s="5">
        <v>1950</v>
      </c>
      <c r="D115" s="5">
        <v>3</v>
      </c>
      <c r="E115" s="28">
        <v>0.139140671092</v>
      </c>
      <c r="F115" s="28">
        <v>1.810166563476</v>
      </c>
    </row>
    <row r="116" spans="1:6" ht="12.75">
      <c r="A116" s="30" t="s">
        <v>0</v>
      </c>
      <c r="B116" s="30">
        <v>2</v>
      </c>
      <c r="C116" s="5">
        <v>1950</v>
      </c>
      <c r="D116" s="5">
        <v>4</v>
      </c>
      <c r="E116" s="28">
        <v>0.114049302738</v>
      </c>
      <c r="F116" s="28">
        <v>1.871658425973</v>
      </c>
    </row>
    <row r="117" spans="1:6" ht="12.75">
      <c r="A117" s="30" t="s">
        <v>0</v>
      </c>
      <c r="B117" s="30">
        <v>2</v>
      </c>
      <c r="C117" s="5">
        <v>1950</v>
      </c>
      <c r="D117" s="5">
        <v>5</v>
      </c>
      <c r="E117" s="28">
        <v>0.411323028936</v>
      </c>
      <c r="F117" s="28">
        <v>2.789086486684</v>
      </c>
    </row>
    <row r="118" spans="1:6" ht="12.75">
      <c r="A118" s="30" t="s">
        <v>0</v>
      </c>
      <c r="B118" s="30">
        <v>2</v>
      </c>
      <c r="C118" s="5">
        <v>1950</v>
      </c>
      <c r="D118" s="5">
        <v>6</v>
      </c>
      <c r="E118" s="28">
        <v>0.1689757865</v>
      </c>
      <c r="F118" s="28">
        <v>1.47566290523</v>
      </c>
    </row>
    <row r="119" spans="1:6" ht="12.75">
      <c r="A119" s="30" t="s">
        <v>0</v>
      </c>
      <c r="B119" s="30">
        <v>2</v>
      </c>
      <c r="C119" s="5">
        <v>1950</v>
      </c>
      <c r="D119" s="5">
        <v>7</v>
      </c>
      <c r="E119" s="28">
        <v>0.087732482292</v>
      </c>
      <c r="F119" s="28">
        <v>1.170334285092</v>
      </c>
    </row>
    <row r="120" spans="1:6" ht="12.75">
      <c r="A120" s="30" t="s">
        <v>0</v>
      </c>
      <c r="B120" s="30">
        <v>2</v>
      </c>
      <c r="C120" s="5">
        <v>1950</v>
      </c>
      <c r="D120" s="5">
        <v>8</v>
      </c>
      <c r="E120" s="28">
        <v>0.048900491028</v>
      </c>
      <c r="F120" s="28">
        <v>0.860204093409</v>
      </c>
    </row>
    <row r="121" spans="1:6" ht="12.75">
      <c r="A121" s="30" t="s">
        <v>0</v>
      </c>
      <c r="B121" s="30">
        <v>2</v>
      </c>
      <c r="C121" s="5">
        <v>1950</v>
      </c>
      <c r="D121" s="5">
        <v>9</v>
      </c>
      <c r="E121" s="28">
        <v>0.035286313676</v>
      </c>
      <c r="F121" s="28">
        <v>0.730501766087</v>
      </c>
    </row>
    <row r="122" spans="1:6" ht="12.75">
      <c r="A122" s="30" t="s">
        <v>0</v>
      </c>
      <c r="B122" s="30">
        <v>2</v>
      </c>
      <c r="C122" s="5">
        <v>1950</v>
      </c>
      <c r="D122" s="5">
        <v>10</v>
      </c>
      <c r="E122" s="28">
        <v>0.0365593364</v>
      </c>
      <c r="F122" s="28">
        <v>0.77524539176</v>
      </c>
    </row>
    <row r="123" spans="1:6" ht="12.75">
      <c r="A123" s="30" t="s">
        <v>0</v>
      </c>
      <c r="B123" s="30">
        <v>2</v>
      </c>
      <c r="C123" s="5">
        <v>1950</v>
      </c>
      <c r="D123" s="5">
        <v>11</v>
      </c>
      <c r="E123" s="28">
        <v>0.22542006634</v>
      </c>
      <c r="F123" s="28">
        <v>3.0281428854879997</v>
      </c>
    </row>
    <row r="124" spans="1:6" ht="12.75">
      <c r="A124" s="30" t="s">
        <v>0</v>
      </c>
      <c r="B124" s="30">
        <v>2</v>
      </c>
      <c r="C124" s="5">
        <v>1950</v>
      </c>
      <c r="D124" s="5">
        <v>12</v>
      </c>
      <c r="E124" s="28">
        <v>0.172501206378</v>
      </c>
      <c r="F124" s="28">
        <v>1.202374491396</v>
      </c>
    </row>
    <row r="125" spans="1:6" ht="12.75">
      <c r="A125" s="30" t="s">
        <v>0</v>
      </c>
      <c r="B125" s="30">
        <v>2</v>
      </c>
      <c r="C125" s="5">
        <v>1951</v>
      </c>
      <c r="D125" s="5">
        <v>1</v>
      </c>
      <c r="E125" s="28">
        <v>0.745809813155</v>
      </c>
      <c r="F125" s="28">
        <v>3.926950266383</v>
      </c>
    </row>
    <row r="126" spans="1:6" ht="12.75">
      <c r="A126" s="30" t="s">
        <v>0</v>
      </c>
      <c r="B126" s="30">
        <v>2</v>
      </c>
      <c r="C126" s="5">
        <v>1951</v>
      </c>
      <c r="D126" s="5">
        <v>2</v>
      </c>
      <c r="E126" s="28">
        <v>1.06839527795</v>
      </c>
      <c r="F126" s="28">
        <v>4.8052390737</v>
      </c>
    </row>
    <row r="127" spans="1:6" ht="12.75">
      <c r="A127" s="30" t="s">
        <v>0</v>
      </c>
      <c r="B127" s="30">
        <v>2</v>
      </c>
      <c r="C127" s="5">
        <v>1951</v>
      </c>
      <c r="D127" s="5">
        <v>3</v>
      </c>
      <c r="E127" s="28">
        <v>1.470574805125</v>
      </c>
      <c r="F127" s="28">
        <v>9.052472782625</v>
      </c>
    </row>
    <row r="128" spans="1:6" ht="12.75">
      <c r="A128" s="30" t="s">
        <v>0</v>
      </c>
      <c r="B128" s="30">
        <v>2</v>
      </c>
      <c r="C128" s="5">
        <v>1951</v>
      </c>
      <c r="D128" s="5">
        <v>4</v>
      </c>
      <c r="E128" s="28">
        <v>0.715366991646</v>
      </c>
      <c r="F128" s="28">
        <v>6.118546587627001</v>
      </c>
    </row>
    <row r="129" spans="1:6" ht="12.75">
      <c r="A129" s="30" t="s">
        <v>0</v>
      </c>
      <c r="B129" s="30">
        <v>2</v>
      </c>
      <c r="C129" s="5">
        <v>1951</v>
      </c>
      <c r="D129" s="5">
        <v>5</v>
      </c>
      <c r="E129" s="28">
        <v>0.63666022938</v>
      </c>
      <c r="F129" s="28">
        <v>6.88531289721</v>
      </c>
    </row>
    <row r="130" spans="1:6" ht="12.75">
      <c r="A130" s="30" t="s">
        <v>0</v>
      </c>
      <c r="B130" s="30">
        <v>2</v>
      </c>
      <c r="C130" s="5">
        <v>1951</v>
      </c>
      <c r="D130" s="5">
        <v>6</v>
      </c>
      <c r="E130" s="28">
        <v>0.438360344352</v>
      </c>
      <c r="F130" s="28">
        <v>5.1056089156799995</v>
      </c>
    </row>
    <row r="131" spans="1:6" ht="12.75">
      <c r="A131" s="30" t="s">
        <v>0</v>
      </c>
      <c r="B131" s="30">
        <v>2</v>
      </c>
      <c r="C131" s="5">
        <v>1951</v>
      </c>
      <c r="D131" s="5">
        <v>7</v>
      </c>
      <c r="E131" s="28">
        <v>0.240150367015</v>
      </c>
      <c r="F131" s="28">
        <v>3.57366617322</v>
      </c>
    </row>
    <row r="132" spans="1:6" ht="12.75">
      <c r="A132" s="30" t="s">
        <v>0</v>
      </c>
      <c r="B132" s="30">
        <v>2</v>
      </c>
      <c r="C132" s="5">
        <v>1951</v>
      </c>
      <c r="D132" s="5">
        <v>8</v>
      </c>
      <c r="E132" s="28">
        <v>0.105771300156</v>
      </c>
      <c r="F132" s="28">
        <v>2.6478985325849997</v>
      </c>
    </row>
    <row r="133" spans="1:6" ht="12.75">
      <c r="A133" s="30" t="s">
        <v>0</v>
      </c>
      <c r="B133" s="30">
        <v>2</v>
      </c>
      <c r="C133" s="5">
        <v>1951</v>
      </c>
      <c r="D133" s="5">
        <v>9</v>
      </c>
      <c r="E133" s="28">
        <v>0.066868262514</v>
      </c>
      <c r="F133" s="28">
        <v>1.922261082508</v>
      </c>
    </row>
    <row r="134" spans="1:6" ht="12.75">
      <c r="A134" s="30" t="s">
        <v>0</v>
      </c>
      <c r="B134" s="30">
        <v>2</v>
      </c>
      <c r="C134" s="5">
        <v>1951</v>
      </c>
      <c r="D134" s="5">
        <v>10</v>
      </c>
      <c r="E134" s="28">
        <v>0.090562759324</v>
      </c>
      <c r="F134" s="28">
        <v>2.158412347946</v>
      </c>
    </row>
    <row r="135" spans="1:6" ht="12.75">
      <c r="A135" s="30" t="s">
        <v>0</v>
      </c>
      <c r="B135" s="30">
        <v>2</v>
      </c>
      <c r="C135" s="5">
        <v>1951</v>
      </c>
      <c r="D135" s="5">
        <v>11</v>
      </c>
      <c r="E135" s="28">
        <v>0.416863667442</v>
      </c>
      <c r="F135" s="28">
        <v>15.51127135953</v>
      </c>
    </row>
    <row r="136" spans="1:6" ht="12.75">
      <c r="A136" s="30" t="s">
        <v>0</v>
      </c>
      <c r="B136" s="30">
        <v>2</v>
      </c>
      <c r="C136" s="5">
        <v>1951</v>
      </c>
      <c r="D136" s="5">
        <v>12</v>
      </c>
      <c r="E136" s="28">
        <v>0.211036351095</v>
      </c>
      <c r="F136" s="28">
        <v>6.199192940925</v>
      </c>
    </row>
    <row r="137" spans="1:6" ht="12.75">
      <c r="A137" s="30" t="s">
        <v>0</v>
      </c>
      <c r="B137" s="30">
        <v>2</v>
      </c>
      <c r="C137" s="5">
        <v>1952</v>
      </c>
      <c r="D137" s="5">
        <v>1</v>
      </c>
      <c r="E137" s="28">
        <v>0.07750453935</v>
      </c>
      <c r="F137" s="28">
        <v>1.97918409885</v>
      </c>
    </row>
    <row r="138" spans="1:6" ht="12.75">
      <c r="A138" s="30" t="s">
        <v>0</v>
      </c>
      <c r="B138" s="30">
        <v>2</v>
      </c>
      <c r="C138" s="5">
        <v>1952</v>
      </c>
      <c r="D138" s="5">
        <v>2</v>
      </c>
      <c r="E138" s="28">
        <v>0.083406075216</v>
      </c>
      <c r="F138" s="28">
        <v>2.179400799984</v>
      </c>
    </row>
    <row r="139" spans="1:6" ht="12.75">
      <c r="A139" s="30" t="s">
        <v>0</v>
      </c>
      <c r="B139" s="30">
        <v>2</v>
      </c>
      <c r="C139" s="5">
        <v>1952</v>
      </c>
      <c r="D139" s="5">
        <v>3</v>
      </c>
      <c r="E139" s="28">
        <v>0.44610319971</v>
      </c>
      <c r="F139" s="28">
        <v>5.822302699966</v>
      </c>
    </row>
    <row r="140" spans="1:6" ht="12.75">
      <c r="A140" s="30" t="s">
        <v>0</v>
      </c>
      <c r="B140" s="30">
        <v>2</v>
      </c>
      <c r="C140" s="5">
        <v>1952</v>
      </c>
      <c r="D140" s="5">
        <v>4</v>
      </c>
      <c r="E140" s="28">
        <v>0.426669467314</v>
      </c>
      <c r="F140" s="28">
        <v>4.01203323964</v>
      </c>
    </row>
    <row r="141" spans="1:6" ht="12.75">
      <c r="A141" s="30" t="s">
        <v>0</v>
      </c>
      <c r="B141" s="30">
        <v>2</v>
      </c>
      <c r="C141" s="5">
        <v>1952</v>
      </c>
      <c r="D141" s="5">
        <v>5</v>
      </c>
      <c r="E141" s="28">
        <v>0.356644270977</v>
      </c>
      <c r="F141" s="28">
        <v>3.962844134589</v>
      </c>
    </row>
    <row r="142" spans="1:6" ht="12.75">
      <c r="A142" s="30" t="s">
        <v>0</v>
      </c>
      <c r="B142" s="30">
        <v>2</v>
      </c>
      <c r="C142" s="5">
        <v>1952</v>
      </c>
      <c r="D142" s="5">
        <v>6</v>
      </c>
      <c r="E142" s="28">
        <v>0.16992602361</v>
      </c>
      <c r="F142" s="28">
        <v>2.720792322801</v>
      </c>
    </row>
    <row r="143" spans="1:6" ht="12.75">
      <c r="A143" s="30" t="s">
        <v>0</v>
      </c>
      <c r="B143" s="30">
        <v>2</v>
      </c>
      <c r="C143" s="5">
        <v>1952</v>
      </c>
      <c r="D143" s="5">
        <v>7</v>
      </c>
      <c r="E143" s="28">
        <v>0.467982668268</v>
      </c>
      <c r="F143" s="28">
        <v>3.3340509719730003</v>
      </c>
    </row>
    <row r="144" spans="1:6" ht="12.75">
      <c r="A144" s="30" t="s">
        <v>0</v>
      </c>
      <c r="B144" s="30">
        <v>2</v>
      </c>
      <c r="C144" s="5">
        <v>1952</v>
      </c>
      <c r="D144" s="5">
        <v>8</v>
      </c>
      <c r="E144" s="28">
        <v>0.165648968415</v>
      </c>
      <c r="F144" s="28">
        <v>1.843601499445</v>
      </c>
    </row>
    <row r="145" spans="1:6" ht="12.75">
      <c r="A145" s="30" t="s">
        <v>0</v>
      </c>
      <c r="B145" s="30">
        <v>2</v>
      </c>
      <c r="C145" s="5">
        <v>1952</v>
      </c>
      <c r="D145" s="5">
        <v>9</v>
      </c>
      <c r="E145" s="28">
        <v>0.101863005496</v>
      </c>
      <c r="F145" s="28">
        <v>1.879971708252</v>
      </c>
    </row>
    <row r="146" spans="1:6" ht="12.75">
      <c r="A146" s="30" t="s">
        <v>0</v>
      </c>
      <c r="B146" s="30">
        <v>2</v>
      </c>
      <c r="C146" s="5">
        <v>1952</v>
      </c>
      <c r="D146" s="5">
        <v>10</v>
      </c>
      <c r="E146" s="28">
        <v>0.1106418839</v>
      </c>
      <c r="F146" s="28">
        <v>2.773139575088</v>
      </c>
    </row>
    <row r="147" spans="1:6" ht="12.75">
      <c r="A147" s="30" t="s">
        <v>0</v>
      </c>
      <c r="B147" s="30">
        <v>2</v>
      </c>
      <c r="C147" s="5">
        <v>1952</v>
      </c>
      <c r="D147" s="5">
        <v>11</v>
      </c>
      <c r="E147" s="28">
        <v>0.2665642044</v>
      </c>
      <c r="F147" s="28">
        <v>5.3693645880159995</v>
      </c>
    </row>
    <row r="148" spans="1:6" ht="12.75">
      <c r="A148" s="30" t="s">
        <v>0</v>
      </c>
      <c r="B148" s="30">
        <v>2</v>
      </c>
      <c r="C148" s="5">
        <v>1952</v>
      </c>
      <c r="D148" s="5">
        <v>12</v>
      </c>
      <c r="E148" s="28">
        <v>0.385228676438</v>
      </c>
      <c r="F148" s="28">
        <v>4.522142892146</v>
      </c>
    </row>
    <row r="149" spans="1:6" ht="12.75">
      <c r="A149" s="30" t="s">
        <v>0</v>
      </c>
      <c r="B149" s="30">
        <v>2</v>
      </c>
      <c r="C149" s="5">
        <v>1953</v>
      </c>
      <c r="D149" s="5">
        <v>1</v>
      </c>
      <c r="E149" s="28">
        <v>0.14327526983</v>
      </c>
      <c r="F149" s="28">
        <v>1.9771986638249999</v>
      </c>
    </row>
    <row r="150" spans="1:6" ht="12.75">
      <c r="A150" s="30" t="s">
        <v>0</v>
      </c>
      <c r="B150" s="30">
        <v>2</v>
      </c>
      <c r="C150" s="5">
        <v>1953</v>
      </c>
      <c r="D150" s="5">
        <v>2</v>
      </c>
      <c r="E150" s="28">
        <v>0.108019887677</v>
      </c>
      <c r="F150" s="28">
        <v>2.039669710546</v>
      </c>
    </row>
    <row r="151" spans="1:6" ht="12.75">
      <c r="A151" s="30" t="s">
        <v>0</v>
      </c>
      <c r="B151" s="30">
        <v>2</v>
      </c>
      <c r="C151" s="5">
        <v>1953</v>
      </c>
      <c r="D151" s="5">
        <v>3</v>
      </c>
      <c r="E151" s="28">
        <v>0.11480016208</v>
      </c>
      <c r="F151" s="28">
        <v>2.6547536383079997</v>
      </c>
    </row>
    <row r="152" spans="1:6" ht="12.75">
      <c r="A152" s="30" t="s">
        <v>0</v>
      </c>
      <c r="B152" s="30">
        <v>2</v>
      </c>
      <c r="C152" s="5">
        <v>1953</v>
      </c>
      <c r="D152" s="5">
        <v>4</v>
      </c>
      <c r="E152" s="28">
        <v>0.3646377427</v>
      </c>
      <c r="F152" s="28">
        <v>5.62668643012</v>
      </c>
    </row>
    <row r="153" spans="1:6" ht="12.75">
      <c r="A153" s="30" t="s">
        <v>0</v>
      </c>
      <c r="B153" s="30">
        <v>2</v>
      </c>
      <c r="C153" s="5">
        <v>1953</v>
      </c>
      <c r="D153" s="5">
        <v>5</v>
      </c>
      <c r="E153" s="28">
        <v>0.141792073612</v>
      </c>
      <c r="F153" s="28">
        <v>2.2338940153810003</v>
      </c>
    </row>
    <row r="154" spans="1:6" ht="12.75">
      <c r="A154" s="30" t="s">
        <v>0</v>
      </c>
      <c r="B154" s="30">
        <v>2</v>
      </c>
      <c r="C154" s="5">
        <v>1953</v>
      </c>
      <c r="D154" s="5">
        <v>6</v>
      </c>
      <c r="E154" s="28">
        <v>0.25037586914</v>
      </c>
      <c r="F154" s="28">
        <v>1.87185774056</v>
      </c>
    </row>
    <row r="155" spans="1:6" ht="12.75">
      <c r="A155" s="30" t="s">
        <v>0</v>
      </c>
      <c r="B155" s="30">
        <v>2</v>
      </c>
      <c r="C155" s="5">
        <v>1953</v>
      </c>
      <c r="D155" s="5">
        <v>7</v>
      </c>
      <c r="E155" s="28">
        <v>0.121399251515</v>
      </c>
      <c r="F155" s="28">
        <v>1.204033960938</v>
      </c>
    </row>
    <row r="156" spans="1:6" ht="12.75">
      <c r="A156" s="30" t="s">
        <v>0</v>
      </c>
      <c r="B156" s="30">
        <v>2</v>
      </c>
      <c r="C156" s="5">
        <v>1953</v>
      </c>
      <c r="D156" s="5">
        <v>8</v>
      </c>
      <c r="E156" s="28">
        <v>0.060198100342</v>
      </c>
      <c r="F156" s="28">
        <v>0.970021430632</v>
      </c>
    </row>
    <row r="157" spans="1:6" ht="12.75">
      <c r="A157" s="30" t="s">
        <v>0</v>
      </c>
      <c r="B157" s="30">
        <v>2</v>
      </c>
      <c r="C157" s="5">
        <v>1953</v>
      </c>
      <c r="D157" s="5">
        <v>9</v>
      </c>
      <c r="E157" s="28">
        <v>0.0340840582</v>
      </c>
      <c r="F157" s="28">
        <v>0.758843718804</v>
      </c>
    </row>
    <row r="158" spans="1:6" ht="12.75">
      <c r="A158" s="30" t="s">
        <v>0</v>
      </c>
      <c r="B158" s="30">
        <v>2</v>
      </c>
      <c r="C158" s="5">
        <v>1953</v>
      </c>
      <c r="D158" s="5">
        <v>10</v>
      </c>
      <c r="E158" s="28">
        <v>0.42125393466</v>
      </c>
      <c r="F158" s="28">
        <v>4.329442458</v>
      </c>
    </row>
    <row r="159" spans="1:6" ht="12.75">
      <c r="A159" s="30" t="s">
        <v>0</v>
      </c>
      <c r="B159" s="30">
        <v>2</v>
      </c>
      <c r="C159" s="5">
        <v>1953</v>
      </c>
      <c r="D159" s="5">
        <v>11</v>
      </c>
      <c r="E159" s="28">
        <v>0.096970270284</v>
      </c>
      <c r="F159" s="28">
        <v>1.112306022522</v>
      </c>
    </row>
    <row r="160" spans="1:6" ht="12.75">
      <c r="A160" s="30" t="s">
        <v>0</v>
      </c>
      <c r="B160" s="30">
        <v>2</v>
      </c>
      <c r="C160" s="5">
        <v>1953</v>
      </c>
      <c r="D160" s="5">
        <v>12</v>
      </c>
      <c r="E160" s="28">
        <v>0.183358177884</v>
      </c>
      <c r="F160" s="28">
        <v>3.1237163585250003</v>
      </c>
    </row>
    <row r="161" spans="1:6" ht="12.75">
      <c r="A161" s="30" t="s">
        <v>0</v>
      </c>
      <c r="B161" s="30">
        <v>2</v>
      </c>
      <c r="C161" s="5">
        <v>1954</v>
      </c>
      <c r="D161" s="5">
        <v>1</v>
      </c>
      <c r="E161" s="28">
        <v>0.068099748508</v>
      </c>
      <c r="F161" s="28">
        <v>1.284466024853</v>
      </c>
    </row>
    <row r="162" spans="1:6" ht="12.75">
      <c r="A162" s="30" t="s">
        <v>0</v>
      </c>
      <c r="B162" s="30">
        <v>2</v>
      </c>
      <c r="C162" s="5">
        <v>1954</v>
      </c>
      <c r="D162" s="5">
        <v>2</v>
      </c>
      <c r="E162" s="28">
        <v>0.178834071227</v>
      </c>
      <c r="F162" s="28">
        <v>2.390933683775</v>
      </c>
    </row>
    <row r="163" spans="1:6" ht="12.75">
      <c r="A163" s="30" t="s">
        <v>0</v>
      </c>
      <c r="B163" s="30">
        <v>2</v>
      </c>
      <c r="C163" s="5">
        <v>1954</v>
      </c>
      <c r="D163" s="5">
        <v>3</v>
      </c>
      <c r="E163" s="28">
        <v>0.736085492672</v>
      </c>
      <c r="F163" s="28">
        <v>4.944984510656</v>
      </c>
    </row>
    <row r="164" spans="1:6" ht="12.75">
      <c r="A164" s="30" t="s">
        <v>0</v>
      </c>
      <c r="B164" s="30">
        <v>2</v>
      </c>
      <c r="C164" s="5">
        <v>1954</v>
      </c>
      <c r="D164" s="5">
        <v>4</v>
      </c>
      <c r="E164" s="28">
        <v>0.31670384277</v>
      </c>
      <c r="F164" s="28">
        <v>2.810555428215</v>
      </c>
    </row>
    <row r="165" spans="1:6" ht="12.75">
      <c r="A165" s="30" t="s">
        <v>0</v>
      </c>
      <c r="B165" s="30">
        <v>2</v>
      </c>
      <c r="C165" s="5">
        <v>1954</v>
      </c>
      <c r="D165" s="5">
        <v>5</v>
      </c>
      <c r="E165" s="28">
        <v>0.621041685192</v>
      </c>
      <c r="F165" s="28">
        <v>4.311393490806</v>
      </c>
    </row>
    <row r="166" spans="1:6" ht="12.75">
      <c r="A166" s="30" t="s">
        <v>0</v>
      </c>
      <c r="B166" s="30">
        <v>2</v>
      </c>
      <c r="C166" s="5">
        <v>1954</v>
      </c>
      <c r="D166" s="5">
        <v>6</v>
      </c>
      <c r="E166" s="28">
        <v>0.51279329024</v>
      </c>
      <c r="F166" s="28">
        <v>3.0007182254719997</v>
      </c>
    </row>
    <row r="167" spans="1:6" ht="12.75">
      <c r="A167" s="30" t="s">
        <v>0</v>
      </c>
      <c r="B167" s="30">
        <v>2</v>
      </c>
      <c r="C167" s="5">
        <v>1954</v>
      </c>
      <c r="D167" s="5">
        <v>7</v>
      </c>
      <c r="E167" s="28">
        <v>0.209569701985</v>
      </c>
      <c r="F167" s="28">
        <v>1.869582283089</v>
      </c>
    </row>
    <row r="168" spans="1:6" ht="12.75">
      <c r="A168" s="30" t="s">
        <v>0</v>
      </c>
      <c r="B168" s="30">
        <v>2</v>
      </c>
      <c r="C168" s="5">
        <v>1954</v>
      </c>
      <c r="D168" s="5">
        <v>8</v>
      </c>
      <c r="E168" s="28">
        <v>0.098653104342</v>
      </c>
      <c r="F168" s="28">
        <v>1.5364148389980001</v>
      </c>
    </row>
    <row r="169" spans="1:6" ht="12.75">
      <c r="A169" s="30" t="s">
        <v>0</v>
      </c>
      <c r="B169" s="30">
        <v>2</v>
      </c>
      <c r="C169" s="5">
        <v>1954</v>
      </c>
      <c r="D169" s="5">
        <v>9</v>
      </c>
      <c r="E169" s="28">
        <v>0.05466836616</v>
      </c>
      <c r="F169" s="28">
        <v>1.22235044808</v>
      </c>
    </row>
    <row r="170" spans="1:6" ht="12.75">
      <c r="A170" s="30" t="s">
        <v>0</v>
      </c>
      <c r="B170" s="30">
        <v>2</v>
      </c>
      <c r="C170" s="5">
        <v>1954</v>
      </c>
      <c r="D170" s="5">
        <v>10</v>
      </c>
      <c r="E170" s="28">
        <v>0.071029354594</v>
      </c>
      <c r="F170" s="28">
        <v>1.6405048902219999</v>
      </c>
    </row>
    <row r="171" spans="1:6" ht="12.75">
      <c r="A171" s="30" t="s">
        <v>0</v>
      </c>
      <c r="B171" s="30">
        <v>2</v>
      </c>
      <c r="C171" s="5">
        <v>1954</v>
      </c>
      <c r="D171" s="5">
        <v>11</v>
      </c>
      <c r="E171" s="28">
        <v>0.923148060224</v>
      </c>
      <c r="F171" s="28">
        <v>7.70040598056</v>
      </c>
    </row>
    <row r="172" spans="1:6" ht="12.75">
      <c r="A172" s="30" t="s">
        <v>0</v>
      </c>
      <c r="B172" s="30">
        <v>2</v>
      </c>
      <c r="C172" s="5">
        <v>1954</v>
      </c>
      <c r="D172" s="5">
        <v>12</v>
      </c>
      <c r="E172" s="28">
        <v>0.197735746089</v>
      </c>
      <c r="F172" s="28">
        <v>1.871799337837</v>
      </c>
    </row>
    <row r="173" spans="1:6" ht="12.75">
      <c r="A173" s="30" t="s">
        <v>0</v>
      </c>
      <c r="B173" s="30">
        <v>2</v>
      </c>
      <c r="C173" s="5">
        <v>1955</v>
      </c>
      <c r="D173" s="5">
        <v>1</v>
      </c>
      <c r="E173" s="28">
        <v>2.433965802606</v>
      </c>
      <c r="F173" s="28">
        <v>10.849764176199</v>
      </c>
    </row>
    <row r="174" spans="1:6" ht="12.75">
      <c r="A174" s="30" t="s">
        <v>0</v>
      </c>
      <c r="B174" s="30">
        <v>2</v>
      </c>
      <c r="C174" s="5">
        <v>1955</v>
      </c>
      <c r="D174" s="5">
        <v>2</v>
      </c>
      <c r="E174" s="28">
        <v>1.60062978576</v>
      </c>
      <c r="F174" s="28">
        <v>8.455091538536001</v>
      </c>
    </row>
    <row r="175" spans="1:6" ht="12.75">
      <c r="A175" s="30" t="s">
        <v>0</v>
      </c>
      <c r="B175" s="30">
        <v>2</v>
      </c>
      <c r="C175" s="5">
        <v>1955</v>
      </c>
      <c r="D175" s="5">
        <v>3</v>
      </c>
      <c r="E175" s="28">
        <v>0.728215316436</v>
      </c>
      <c r="F175" s="28">
        <v>5.1191288993979995</v>
      </c>
    </row>
    <row r="176" spans="1:6" ht="12.75">
      <c r="A176" s="30" t="s">
        <v>0</v>
      </c>
      <c r="B176" s="30">
        <v>2</v>
      </c>
      <c r="C176" s="5">
        <v>1955</v>
      </c>
      <c r="D176" s="5">
        <v>4</v>
      </c>
      <c r="E176" s="28">
        <v>0.754745034276</v>
      </c>
      <c r="F176" s="28">
        <v>6.7074922705399995</v>
      </c>
    </row>
    <row r="177" spans="1:6" ht="12.75">
      <c r="A177" s="30" t="s">
        <v>0</v>
      </c>
      <c r="B177" s="30">
        <v>2</v>
      </c>
      <c r="C177" s="5">
        <v>1955</v>
      </c>
      <c r="D177" s="5">
        <v>5</v>
      </c>
      <c r="E177" s="28">
        <v>0.472290074256</v>
      </c>
      <c r="F177" s="28">
        <v>4.689103927872</v>
      </c>
    </row>
    <row r="178" spans="1:6" ht="12.75">
      <c r="A178" s="30" t="s">
        <v>0</v>
      </c>
      <c r="B178" s="30">
        <v>2</v>
      </c>
      <c r="C178" s="5">
        <v>1955</v>
      </c>
      <c r="D178" s="5">
        <v>6</v>
      </c>
      <c r="E178" s="28">
        <v>0.434335832642</v>
      </c>
      <c r="F178" s="28">
        <v>5.259759280443999</v>
      </c>
    </row>
    <row r="179" spans="1:6" ht="12.75">
      <c r="A179" s="30" t="s">
        <v>0</v>
      </c>
      <c r="B179" s="30">
        <v>2</v>
      </c>
      <c r="C179" s="5">
        <v>1955</v>
      </c>
      <c r="D179" s="5">
        <v>7</v>
      </c>
      <c r="E179" s="28">
        <v>0.202655557728</v>
      </c>
      <c r="F179" s="28">
        <v>3.0931638603839997</v>
      </c>
    </row>
    <row r="180" spans="1:6" ht="12.75">
      <c r="A180" s="30" t="s">
        <v>0</v>
      </c>
      <c r="B180" s="30">
        <v>2</v>
      </c>
      <c r="C180" s="5">
        <v>1955</v>
      </c>
      <c r="D180" s="5">
        <v>8</v>
      </c>
      <c r="E180" s="28">
        <v>0.105162704416</v>
      </c>
      <c r="F180" s="28">
        <v>2.3471971380550003</v>
      </c>
    </row>
    <row r="181" spans="1:6" ht="12.75">
      <c r="A181" s="30" t="s">
        <v>0</v>
      </c>
      <c r="B181" s="30">
        <v>2</v>
      </c>
      <c r="C181" s="5">
        <v>1955</v>
      </c>
      <c r="D181" s="5">
        <v>9</v>
      </c>
      <c r="E181" s="28">
        <v>0.06752682816</v>
      </c>
      <c r="F181" s="28">
        <v>1.8717052173600002</v>
      </c>
    </row>
    <row r="182" spans="1:6" ht="12.75">
      <c r="A182" s="30" t="s">
        <v>0</v>
      </c>
      <c r="B182" s="30">
        <v>2</v>
      </c>
      <c r="C182" s="5">
        <v>1955</v>
      </c>
      <c r="D182" s="5">
        <v>10</v>
      </c>
      <c r="E182" s="28">
        <v>0.19929091641</v>
      </c>
      <c r="F182" s="28">
        <v>3.620745461406</v>
      </c>
    </row>
    <row r="183" spans="1:6" ht="12.75">
      <c r="A183" s="30" t="s">
        <v>0</v>
      </c>
      <c r="B183" s="30">
        <v>2</v>
      </c>
      <c r="C183" s="5">
        <v>1955</v>
      </c>
      <c r="D183" s="5">
        <v>11</v>
      </c>
      <c r="E183" s="28">
        <v>0.196351636528</v>
      </c>
      <c r="F183" s="28">
        <v>3.560863394232</v>
      </c>
    </row>
    <row r="184" spans="1:6" ht="12.75">
      <c r="A184" s="30" t="s">
        <v>0</v>
      </c>
      <c r="B184" s="30">
        <v>2</v>
      </c>
      <c r="C184" s="5">
        <v>1955</v>
      </c>
      <c r="D184" s="5">
        <v>12</v>
      </c>
      <c r="E184" s="28">
        <v>1.95724964691</v>
      </c>
      <c r="F184" s="28">
        <v>12.08411692947</v>
      </c>
    </row>
    <row r="185" spans="1:6" ht="12.75">
      <c r="A185" s="30" t="s">
        <v>0</v>
      </c>
      <c r="B185" s="30">
        <v>2</v>
      </c>
      <c r="C185" s="5">
        <v>1956</v>
      </c>
      <c r="D185" s="5">
        <v>1</v>
      </c>
      <c r="E185" s="28">
        <v>1.087003785048</v>
      </c>
      <c r="F185" s="28">
        <v>7.190290724088</v>
      </c>
    </row>
    <row r="186" spans="1:6" ht="12.75">
      <c r="A186" s="30" t="s">
        <v>0</v>
      </c>
      <c r="B186" s="30">
        <v>2</v>
      </c>
      <c r="C186" s="5">
        <v>1956</v>
      </c>
      <c r="D186" s="5">
        <v>2</v>
      </c>
      <c r="E186" s="28">
        <v>0.420316607095</v>
      </c>
      <c r="F186" s="28">
        <v>3.656872243325</v>
      </c>
    </row>
    <row r="187" spans="1:6" ht="12.75">
      <c r="A187" s="30" t="s">
        <v>0</v>
      </c>
      <c r="B187" s="30">
        <v>2</v>
      </c>
      <c r="C187" s="5">
        <v>1956</v>
      </c>
      <c r="D187" s="5">
        <v>3</v>
      </c>
      <c r="E187" s="28">
        <v>2.388372881355</v>
      </c>
      <c r="F187" s="28">
        <v>19.101671712009</v>
      </c>
    </row>
    <row r="188" spans="1:6" ht="12.75">
      <c r="A188" s="30" t="s">
        <v>0</v>
      </c>
      <c r="B188" s="30">
        <v>2</v>
      </c>
      <c r="C188" s="5">
        <v>1956</v>
      </c>
      <c r="D188" s="5">
        <v>4</v>
      </c>
      <c r="E188" s="28">
        <v>1.838362649632</v>
      </c>
      <c r="F188" s="28">
        <v>11.956467191328</v>
      </c>
    </row>
    <row r="189" spans="1:6" ht="12.75">
      <c r="A189" s="30" t="s">
        <v>0</v>
      </c>
      <c r="B189" s="30">
        <v>2</v>
      </c>
      <c r="C189" s="5">
        <v>1956</v>
      </c>
      <c r="D189" s="5">
        <v>5</v>
      </c>
      <c r="E189" s="28">
        <v>1.229334295592</v>
      </c>
      <c r="F189" s="28">
        <v>10.638527592680001</v>
      </c>
    </row>
    <row r="190" spans="1:6" ht="12.75">
      <c r="A190" s="30" t="s">
        <v>0</v>
      </c>
      <c r="B190" s="30">
        <v>2</v>
      </c>
      <c r="C190" s="5">
        <v>1956</v>
      </c>
      <c r="D190" s="5">
        <v>6</v>
      </c>
      <c r="E190" s="28">
        <v>0.606572235222</v>
      </c>
      <c r="F190" s="28">
        <v>6.591729191079</v>
      </c>
    </row>
    <row r="191" spans="1:6" ht="12.75">
      <c r="A191" s="30" t="s">
        <v>0</v>
      </c>
      <c r="B191" s="30">
        <v>2</v>
      </c>
      <c r="C191" s="5">
        <v>1956</v>
      </c>
      <c r="D191" s="5">
        <v>7</v>
      </c>
      <c r="E191" s="28">
        <v>0.30888090419</v>
      </c>
      <c r="F191" s="28">
        <v>5.844657811139999</v>
      </c>
    </row>
    <row r="192" spans="1:6" ht="12.75">
      <c r="A192" s="30" t="s">
        <v>0</v>
      </c>
      <c r="B192" s="30">
        <v>2</v>
      </c>
      <c r="C192" s="5">
        <v>1956</v>
      </c>
      <c r="D192" s="5">
        <v>8</v>
      </c>
      <c r="E192" s="28">
        <v>0.137340604976</v>
      </c>
      <c r="F192" s="28">
        <v>3.930628574464</v>
      </c>
    </row>
    <row r="193" spans="1:6" ht="12.75">
      <c r="A193" s="30" t="s">
        <v>0</v>
      </c>
      <c r="B193" s="30">
        <v>2</v>
      </c>
      <c r="C193" s="5">
        <v>1956</v>
      </c>
      <c r="D193" s="5">
        <v>9</v>
      </c>
      <c r="E193" s="28">
        <v>0.13170945948</v>
      </c>
      <c r="F193" s="28">
        <v>3.4188242231070003</v>
      </c>
    </row>
    <row r="194" spans="1:6" ht="12.75">
      <c r="A194" s="30" t="s">
        <v>0</v>
      </c>
      <c r="B194" s="30">
        <v>2</v>
      </c>
      <c r="C194" s="5">
        <v>1956</v>
      </c>
      <c r="D194" s="5">
        <v>10</v>
      </c>
      <c r="E194" s="28">
        <v>0.097263257844</v>
      </c>
      <c r="F194" s="28">
        <v>2.7112133251439996</v>
      </c>
    </row>
    <row r="195" spans="1:6" ht="12.75">
      <c r="A195" s="30" t="s">
        <v>0</v>
      </c>
      <c r="B195" s="30">
        <v>2</v>
      </c>
      <c r="C195" s="5">
        <v>1956</v>
      </c>
      <c r="D195" s="5">
        <v>11</v>
      </c>
      <c r="E195" s="28">
        <v>0.07418966523</v>
      </c>
      <c r="F195" s="28">
        <v>2.517631066898</v>
      </c>
    </row>
    <row r="196" spans="1:6" ht="12.75">
      <c r="A196" s="30" t="s">
        <v>0</v>
      </c>
      <c r="B196" s="30">
        <v>2</v>
      </c>
      <c r="C196" s="5">
        <v>1956</v>
      </c>
      <c r="D196" s="5">
        <v>12</v>
      </c>
      <c r="E196" s="28">
        <v>0.054677335229</v>
      </c>
      <c r="F196" s="28">
        <v>1.931314757735</v>
      </c>
    </row>
    <row r="197" spans="1:6" ht="12.75">
      <c r="A197" s="30" t="s">
        <v>0</v>
      </c>
      <c r="B197" s="30">
        <v>2</v>
      </c>
      <c r="C197" s="5">
        <v>1957</v>
      </c>
      <c r="D197" s="5">
        <v>1</v>
      </c>
      <c r="E197" s="28">
        <v>0.053392085901</v>
      </c>
      <c r="F197" s="28">
        <v>2.101359898044</v>
      </c>
    </row>
    <row r="198" spans="1:6" ht="12.75">
      <c r="A198" s="30" t="s">
        <v>0</v>
      </c>
      <c r="B198" s="30">
        <v>2</v>
      </c>
      <c r="C198" s="5">
        <v>1957</v>
      </c>
      <c r="D198" s="5">
        <v>2</v>
      </c>
      <c r="E198" s="28">
        <v>0.399090592236</v>
      </c>
      <c r="F198" s="28">
        <v>9.085546994496</v>
      </c>
    </row>
    <row r="199" spans="1:6" ht="12.75">
      <c r="A199" s="30" t="s">
        <v>0</v>
      </c>
      <c r="B199" s="30">
        <v>2</v>
      </c>
      <c r="C199" s="5">
        <v>1957</v>
      </c>
      <c r="D199" s="5">
        <v>3</v>
      </c>
      <c r="E199" s="28">
        <v>0.297937270855</v>
      </c>
      <c r="F199" s="28">
        <v>5.695351640801</v>
      </c>
    </row>
    <row r="200" spans="1:6" ht="12.75">
      <c r="A200" s="30" t="s">
        <v>0</v>
      </c>
      <c r="B200" s="30">
        <v>2</v>
      </c>
      <c r="C200" s="5">
        <v>1957</v>
      </c>
      <c r="D200" s="5">
        <v>4</v>
      </c>
      <c r="E200" s="28">
        <v>0.232916925372</v>
      </c>
      <c r="F200" s="28">
        <v>4.223791791912</v>
      </c>
    </row>
    <row r="201" spans="1:6" ht="12.75">
      <c r="A201" s="30" t="s">
        <v>0</v>
      </c>
      <c r="B201" s="30">
        <v>2</v>
      </c>
      <c r="C201" s="5">
        <v>1957</v>
      </c>
      <c r="D201" s="5">
        <v>5</v>
      </c>
      <c r="E201" s="28">
        <v>0.521903187596</v>
      </c>
      <c r="F201" s="28">
        <v>5.270852153434</v>
      </c>
    </row>
    <row r="202" spans="1:6" ht="12.75">
      <c r="A202" s="30" t="s">
        <v>0</v>
      </c>
      <c r="B202" s="30">
        <v>2</v>
      </c>
      <c r="C202" s="5">
        <v>1957</v>
      </c>
      <c r="D202" s="5">
        <v>6</v>
      </c>
      <c r="E202" s="28">
        <v>0.407925381084</v>
      </c>
      <c r="F202" s="28">
        <v>4.231546039266</v>
      </c>
    </row>
    <row r="203" spans="1:6" ht="12.75">
      <c r="A203" s="30" t="s">
        <v>0</v>
      </c>
      <c r="B203" s="30">
        <v>2</v>
      </c>
      <c r="C203" s="5">
        <v>1957</v>
      </c>
      <c r="D203" s="5">
        <v>7</v>
      </c>
      <c r="E203" s="28">
        <v>0.22185731968</v>
      </c>
      <c r="F203" s="28">
        <v>2.9889111342400003</v>
      </c>
    </row>
    <row r="204" spans="1:6" ht="12.75">
      <c r="A204" s="30" t="s">
        <v>0</v>
      </c>
      <c r="B204" s="30">
        <v>2</v>
      </c>
      <c r="C204" s="5">
        <v>1957</v>
      </c>
      <c r="D204" s="5">
        <v>8</v>
      </c>
      <c r="E204" s="28">
        <v>0.134020273968</v>
      </c>
      <c r="F204" s="28">
        <v>2.176970416173</v>
      </c>
    </row>
    <row r="205" spans="1:6" ht="12.75">
      <c r="A205" s="30" t="s">
        <v>0</v>
      </c>
      <c r="B205" s="30">
        <v>2</v>
      </c>
      <c r="C205" s="5">
        <v>1957</v>
      </c>
      <c r="D205" s="5">
        <v>9</v>
      </c>
      <c r="E205" s="28">
        <v>0.095512752015</v>
      </c>
      <c r="F205" s="28">
        <v>1.79827455735</v>
      </c>
    </row>
    <row r="206" spans="1:6" ht="12.75">
      <c r="A206" s="30" t="s">
        <v>0</v>
      </c>
      <c r="B206" s="30">
        <v>2</v>
      </c>
      <c r="C206" s="5">
        <v>1957</v>
      </c>
      <c r="D206" s="5">
        <v>10</v>
      </c>
      <c r="E206" s="28">
        <v>0.147959562992</v>
      </c>
      <c r="F206" s="28">
        <v>2.6281631938739998</v>
      </c>
    </row>
    <row r="207" spans="1:6" ht="12.75">
      <c r="A207" s="30" t="s">
        <v>0</v>
      </c>
      <c r="B207" s="30">
        <v>2</v>
      </c>
      <c r="C207" s="5">
        <v>1957</v>
      </c>
      <c r="D207" s="5">
        <v>11</v>
      </c>
      <c r="E207" s="28">
        <v>0.107600505336</v>
      </c>
      <c r="F207" s="28">
        <v>2.005673371362</v>
      </c>
    </row>
    <row r="208" spans="1:6" ht="12.75">
      <c r="A208" s="30" t="s">
        <v>0</v>
      </c>
      <c r="B208" s="30">
        <v>2</v>
      </c>
      <c r="C208" s="5">
        <v>1957</v>
      </c>
      <c r="D208" s="5">
        <v>12</v>
      </c>
      <c r="E208" s="28">
        <v>0.091880078472</v>
      </c>
      <c r="F208" s="28">
        <v>1.778535782088</v>
      </c>
    </row>
    <row r="209" spans="1:6" ht="12.75">
      <c r="A209" s="30" t="s">
        <v>0</v>
      </c>
      <c r="B209" s="30">
        <v>2</v>
      </c>
      <c r="C209" s="5">
        <v>1958</v>
      </c>
      <c r="D209" s="5">
        <v>1</v>
      </c>
      <c r="E209" s="28">
        <v>0.106782757972</v>
      </c>
      <c r="F209" s="28">
        <v>0.9129925617119999</v>
      </c>
    </row>
    <row r="210" spans="1:6" ht="12.75">
      <c r="A210" s="30" t="s">
        <v>0</v>
      </c>
      <c r="B210" s="30">
        <v>2</v>
      </c>
      <c r="C210" s="5">
        <v>1958</v>
      </c>
      <c r="D210" s="5">
        <v>2</v>
      </c>
      <c r="E210" s="28">
        <v>0.213889411281</v>
      </c>
      <c r="F210" s="28">
        <v>1.9720872649269998</v>
      </c>
    </row>
    <row r="211" spans="1:6" ht="12.75">
      <c r="A211" s="30" t="s">
        <v>0</v>
      </c>
      <c r="B211" s="30">
        <v>2</v>
      </c>
      <c r="C211" s="5">
        <v>1958</v>
      </c>
      <c r="D211" s="5">
        <v>3</v>
      </c>
      <c r="E211" s="28">
        <v>0.36761692798</v>
      </c>
      <c r="F211" s="28">
        <v>3.590829739586</v>
      </c>
    </row>
    <row r="212" spans="1:6" ht="12.75">
      <c r="A212" s="30" t="s">
        <v>0</v>
      </c>
      <c r="B212" s="30">
        <v>2</v>
      </c>
      <c r="C212" s="5">
        <v>1958</v>
      </c>
      <c r="D212" s="5">
        <v>4</v>
      </c>
      <c r="E212" s="28">
        <v>0.224216573208</v>
      </c>
      <c r="F212" s="28">
        <v>2.35983313937</v>
      </c>
    </row>
    <row r="213" spans="1:6" ht="12.75">
      <c r="A213" s="30" t="s">
        <v>0</v>
      </c>
      <c r="B213" s="30">
        <v>2</v>
      </c>
      <c r="C213" s="5">
        <v>1958</v>
      </c>
      <c r="D213" s="5">
        <v>5</v>
      </c>
      <c r="E213" s="28">
        <v>0.16259601975</v>
      </c>
      <c r="F213" s="28">
        <v>2.3656126462500002</v>
      </c>
    </row>
    <row r="214" spans="1:6" ht="12.75">
      <c r="A214" s="30" t="s">
        <v>0</v>
      </c>
      <c r="B214" s="30">
        <v>2</v>
      </c>
      <c r="C214" s="5">
        <v>1958</v>
      </c>
      <c r="D214" s="5">
        <v>6</v>
      </c>
      <c r="E214" s="28">
        <v>0.274542579984</v>
      </c>
      <c r="F214" s="28">
        <v>2.8342140350680003</v>
      </c>
    </row>
    <row r="215" spans="1:6" ht="12.75">
      <c r="A215" s="30" t="s">
        <v>0</v>
      </c>
      <c r="B215" s="30">
        <v>2</v>
      </c>
      <c r="C215" s="5">
        <v>1958</v>
      </c>
      <c r="D215" s="5">
        <v>7</v>
      </c>
      <c r="E215" s="28">
        <v>0.11561745988</v>
      </c>
      <c r="F215" s="28">
        <v>1.386752624478</v>
      </c>
    </row>
    <row r="216" spans="1:6" ht="12.75">
      <c r="A216" s="30" t="s">
        <v>0</v>
      </c>
      <c r="B216" s="30">
        <v>2</v>
      </c>
      <c r="C216" s="5">
        <v>1958</v>
      </c>
      <c r="D216" s="5">
        <v>8</v>
      </c>
      <c r="E216" s="28">
        <v>0.065543055823</v>
      </c>
      <c r="F216" s="28">
        <v>1.1797750108549998</v>
      </c>
    </row>
    <row r="217" spans="1:6" ht="12.75">
      <c r="A217" s="30" t="s">
        <v>0</v>
      </c>
      <c r="B217" s="30">
        <v>2</v>
      </c>
      <c r="C217" s="5">
        <v>1958</v>
      </c>
      <c r="D217" s="5">
        <v>9</v>
      </c>
      <c r="E217" s="28">
        <v>0.048039042184</v>
      </c>
      <c r="F217" s="28">
        <v>0.966045383968</v>
      </c>
    </row>
    <row r="218" spans="1:6" ht="12.75">
      <c r="A218" s="30" t="s">
        <v>0</v>
      </c>
      <c r="B218" s="30">
        <v>2</v>
      </c>
      <c r="C218" s="5">
        <v>1958</v>
      </c>
      <c r="D218" s="5">
        <v>10</v>
      </c>
      <c r="E218" s="28">
        <v>0.05650932651</v>
      </c>
      <c r="F218" s="28">
        <v>1.0913890723000002</v>
      </c>
    </row>
    <row r="219" spans="1:6" ht="12.75">
      <c r="A219" s="30" t="s">
        <v>0</v>
      </c>
      <c r="B219" s="30">
        <v>2</v>
      </c>
      <c r="C219" s="5">
        <v>1958</v>
      </c>
      <c r="D219" s="5">
        <v>11</v>
      </c>
      <c r="E219" s="28">
        <v>0.03687284667</v>
      </c>
      <c r="F219" s="28">
        <v>0.74074914012</v>
      </c>
    </row>
    <row r="220" spans="1:6" ht="12.75">
      <c r="A220" s="30" t="s">
        <v>0</v>
      </c>
      <c r="B220" s="30">
        <v>2</v>
      </c>
      <c r="C220" s="5">
        <v>1958</v>
      </c>
      <c r="D220" s="5">
        <v>12</v>
      </c>
      <c r="E220" s="28">
        <v>0.753836884476</v>
      </c>
      <c r="F220" s="28">
        <v>6.8880996291339995</v>
      </c>
    </row>
    <row r="221" spans="1:6" ht="12.75">
      <c r="A221" s="30" t="s">
        <v>0</v>
      </c>
      <c r="B221" s="30">
        <v>2</v>
      </c>
      <c r="C221" s="5">
        <v>1959</v>
      </c>
      <c r="D221" s="5">
        <v>1</v>
      </c>
      <c r="E221" s="28">
        <v>0.364797727304</v>
      </c>
      <c r="F221" s="28">
        <v>3.245476994896</v>
      </c>
    </row>
    <row r="222" spans="1:6" ht="12.75">
      <c r="A222" s="30" t="s">
        <v>0</v>
      </c>
      <c r="B222" s="30">
        <v>2</v>
      </c>
      <c r="C222" s="5">
        <v>1959</v>
      </c>
      <c r="D222" s="5">
        <v>2</v>
      </c>
      <c r="E222" s="28">
        <v>0.175740428012</v>
      </c>
      <c r="F222" s="28">
        <v>2.6192691281319997</v>
      </c>
    </row>
    <row r="223" spans="1:6" ht="12.75">
      <c r="A223" s="30" t="s">
        <v>0</v>
      </c>
      <c r="B223" s="30">
        <v>2</v>
      </c>
      <c r="C223" s="5">
        <v>1959</v>
      </c>
      <c r="D223" s="5">
        <v>3</v>
      </c>
      <c r="E223" s="28">
        <v>0.4899665772</v>
      </c>
      <c r="F223" s="28">
        <v>6.58426993536</v>
      </c>
    </row>
    <row r="224" spans="1:6" ht="12.75">
      <c r="A224" s="30" t="s">
        <v>0</v>
      </c>
      <c r="B224" s="30">
        <v>2</v>
      </c>
      <c r="C224" s="5">
        <v>1959</v>
      </c>
      <c r="D224" s="5">
        <v>4</v>
      </c>
      <c r="E224" s="28">
        <v>0.48079159596</v>
      </c>
      <c r="F224" s="28">
        <v>4.660971474315</v>
      </c>
    </row>
    <row r="225" spans="1:6" ht="12.75">
      <c r="A225" s="30" t="s">
        <v>0</v>
      </c>
      <c r="B225" s="30">
        <v>2</v>
      </c>
      <c r="C225" s="5">
        <v>1959</v>
      </c>
      <c r="D225" s="5">
        <v>5</v>
      </c>
      <c r="E225" s="28">
        <v>0.476015011692</v>
      </c>
      <c r="F225" s="28">
        <v>4.95453202365</v>
      </c>
    </row>
    <row r="226" spans="1:6" ht="12.75">
      <c r="A226" s="30" t="s">
        <v>0</v>
      </c>
      <c r="B226" s="30">
        <v>2</v>
      </c>
      <c r="C226" s="5">
        <v>1959</v>
      </c>
      <c r="D226" s="5">
        <v>6</v>
      </c>
      <c r="E226" s="28">
        <v>0.30918813876</v>
      </c>
      <c r="F226" s="28">
        <v>3.6125663283600002</v>
      </c>
    </row>
    <row r="227" spans="1:6" ht="12.75">
      <c r="A227" s="30" t="s">
        <v>0</v>
      </c>
      <c r="B227" s="30">
        <v>2</v>
      </c>
      <c r="C227" s="5">
        <v>1959</v>
      </c>
      <c r="D227" s="5">
        <v>7</v>
      </c>
      <c r="E227" s="28">
        <v>0.17011706382</v>
      </c>
      <c r="F227" s="28">
        <v>2.88174206382</v>
      </c>
    </row>
    <row r="228" spans="1:6" ht="12.75">
      <c r="A228" s="30" t="s">
        <v>0</v>
      </c>
      <c r="B228" s="30">
        <v>2</v>
      </c>
      <c r="C228" s="5">
        <v>1959</v>
      </c>
      <c r="D228" s="5">
        <v>8</v>
      </c>
      <c r="E228" s="28">
        <v>0.084458732091</v>
      </c>
      <c r="F228" s="28">
        <v>1.9563399670419999</v>
      </c>
    </row>
    <row r="229" spans="1:6" ht="12.75">
      <c r="A229" s="30" t="s">
        <v>0</v>
      </c>
      <c r="B229" s="30">
        <v>2</v>
      </c>
      <c r="C229" s="5">
        <v>1959</v>
      </c>
      <c r="D229" s="5">
        <v>9</v>
      </c>
      <c r="E229" s="28">
        <v>0.198578823996</v>
      </c>
      <c r="F229" s="28">
        <v>2.2040376646259996</v>
      </c>
    </row>
    <row r="230" spans="1:6" ht="12.75">
      <c r="A230" s="30" t="s">
        <v>0</v>
      </c>
      <c r="B230" s="30">
        <v>2</v>
      </c>
      <c r="C230" s="5">
        <v>1959</v>
      </c>
      <c r="D230" s="5">
        <v>10</v>
      </c>
      <c r="E230" s="28">
        <v>0.330546232401</v>
      </c>
      <c r="F230" s="28">
        <v>3.710524784076</v>
      </c>
    </row>
    <row r="231" spans="1:6" ht="12.75">
      <c r="A231" s="30" t="s">
        <v>0</v>
      </c>
      <c r="B231" s="30">
        <v>2</v>
      </c>
      <c r="C231" s="5">
        <v>1959</v>
      </c>
      <c r="D231" s="5">
        <v>11</v>
      </c>
      <c r="E231" s="28">
        <v>0.560788306128</v>
      </c>
      <c r="F231" s="28">
        <v>4.9667086509119995</v>
      </c>
    </row>
    <row r="232" spans="1:6" ht="12.75">
      <c r="A232" s="30" t="s">
        <v>0</v>
      </c>
      <c r="B232" s="30">
        <v>2</v>
      </c>
      <c r="C232" s="5">
        <v>1959</v>
      </c>
      <c r="D232" s="5">
        <v>12</v>
      </c>
      <c r="E232" s="28">
        <v>1.487858138316</v>
      </c>
      <c r="F232" s="28">
        <v>7.4337252826319995</v>
      </c>
    </row>
    <row r="233" spans="1:6" ht="12.75">
      <c r="A233" s="30" t="s">
        <v>0</v>
      </c>
      <c r="B233" s="30">
        <v>2</v>
      </c>
      <c r="C233" s="5">
        <v>1960</v>
      </c>
      <c r="D233" s="5">
        <v>1</v>
      </c>
      <c r="E233" s="28">
        <v>1.24526042025</v>
      </c>
      <c r="F233" s="28">
        <v>5.66641763219</v>
      </c>
    </row>
    <row r="234" spans="1:6" ht="12.75">
      <c r="A234" s="30" t="s">
        <v>0</v>
      </c>
      <c r="B234" s="30">
        <v>2</v>
      </c>
      <c r="C234" s="5">
        <v>1960</v>
      </c>
      <c r="D234" s="5">
        <v>2</v>
      </c>
      <c r="E234" s="28">
        <v>1.878300568722</v>
      </c>
      <c r="F234" s="28">
        <v>8.605237313882</v>
      </c>
    </row>
    <row r="235" spans="1:6" ht="12.75">
      <c r="A235" s="30" t="s">
        <v>0</v>
      </c>
      <c r="B235" s="30">
        <v>2</v>
      </c>
      <c r="C235" s="5">
        <v>1960</v>
      </c>
      <c r="D235" s="5">
        <v>3</v>
      </c>
      <c r="E235" s="28">
        <v>1.945794955104</v>
      </c>
      <c r="F235" s="28">
        <v>10.704317068368</v>
      </c>
    </row>
    <row r="236" spans="1:6" ht="12.75">
      <c r="A236" s="30" t="s">
        <v>0</v>
      </c>
      <c r="B236" s="30">
        <v>2</v>
      </c>
      <c r="C236" s="5">
        <v>1960</v>
      </c>
      <c r="D236" s="5">
        <v>4</v>
      </c>
      <c r="E236" s="28">
        <v>1.087751748024</v>
      </c>
      <c r="F236" s="28">
        <v>7.324881229368</v>
      </c>
    </row>
    <row r="237" spans="1:6" ht="12.75">
      <c r="A237" s="30" t="s">
        <v>0</v>
      </c>
      <c r="B237" s="30">
        <v>2</v>
      </c>
      <c r="C237" s="5">
        <v>1960</v>
      </c>
      <c r="D237" s="5">
        <v>5</v>
      </c>
      <c r="E237" s="28">
        <v>0.832190863428</v>
      </c>
      <c r="F237" s="28">
        <v>9.10991242017</v>
      </c>
    </row>
    <row r="238" spans="1:6" ht="12.75">
      <c r="A238" s="30" t="s">
        <v>0</v>
      </c>
      <c r="B238" s="30">
        <v>2</v>
      </c>
      <c r="C238" s="5">
        <v>1960</v>
      </c>
      <c r="D238" s="5">
        <v>6</v>
      </c>
      <c r="E238" s="28">
        <v>0.350738063935</v>
      </c>
      <c r="F238" s="28">
        <v>5.5089066263</v>
      </c>
    </row>
    <row r="239" spans="1:6" ht="12.75">
      <c r="A239" s="30" t="s">
        <v>0</v>
      </c>
      <c r="B239" s="30">
        <v>2</v>
      </c>
      <c r="C239" s="5">
        <v>1960</v>
      </c>
      <c r="D239" s="5">
        <v>7</v>
      </c>
      <c r="E239" s="28">
        <v>0.16505083179</v>
      </c>
      <c r="F239" s="28">
        <v>3.9359297663099997</v>
      </c>
    </row>
    <row r="240" spans="1:6" ht="12.75">
      <c r="A240" s="30" t="s">
        <v>0</v>
      </c>
      <c r="B240" s="30">
        <v>2</v>
      </c>
      <c r="C240" s="5">
        <v>1960</v>
      </c>
      <c r="D240" s="5">
        <v>8</v>
      </c>
      <c r="E240" s="28">
        <v>0.087454395078</v>
      </c>
      <c r="F240" s="28">
        <v>2.59520916392</v>
      </c>
    </row>
    <row r="241" spans="1:6" ht="12.75">
      <c r="A241" s="30" t="s">
        <v>0</v>
      </c>
      <c r="B241" s="30">
        <v>2</v>
      </c>
      <c r="C241" s="5">
        <v>1960</v>
      </c>
      <c r="D241" s="5">
        <v>9</v>
      </c>
      <c r="E241" s="28">
        <v>0.08133066753</v>
      </c>
      <c r="F241" s="28">
        <v>2.59058188284</v>
      </c>
    </row>
    <row r="242" spans="1:6" ht="12.75">
      <c r="A242" s="30" t="s">
        <v>0</v>
      </c>
      <c r="B242" s="30">
        <v>2</v>
      </c>
      <c r="C242" s="5">
        <v>1960</v>
      </c>
      <c r="D242" s="5">
        <v>10</v>
      </c>
      <c r="E242" s="28">
        <v>2.425795319423</v>
      </c>
      <c r="F242" s="28">
        <v>14.312707794609</v>
      </c>
    </row>
    <row r="243" spans="1:6" ht="12.75">
      <c r="A243" s="30" t="s">
        <v>0</v>
      </c>
      <c r="B243" s="30">
        <v>2</v>
      </c>
      <c r="C243" s="5">
        <v>1960</v>
      </c>
      <c r="D243" s="5">
        <v>11</v>
      </c>
      <c r="E243" s="28">
        <v>1.55911341234</v>
      </c>
      <c r="F243" s="28">
        <v>8.99775129248</v>
      </c>
    </row>
    <row r="244" spans="1:6" ht="12.75">
      <c r="A244" s="30" t="s">
        <v>0</v>
      </c>
      <c r="B244" s="30">
        <v>2</v>
      </c>
      <c r="C244" s="5">
        <v>1960</v>
      </c>
      <c r="D244" s="5">
        <v>12</v>
      </c>
      <c r="E244" s="28">
        <v>0.827622993267</v>
      </c>
      <c r="F244" s="28">
        <v>4.258437326565</v>
      </c>
    </row>
    <row r="245" spans="1:6" ht="12.75">
      <c r="A245" s="30" t="s">
        <v>0</v>
      </c>
      <c r="B245" s="30">
        <v>2</v>
      </c>
      <c r="C245" s="5">
        <v>1961</v>
      </c>
      <c r="D245" s="5">
        <v>1</v>
      </c>
      <c r="E245" s="28">
        <v>0.542103852472</v>
      </c>
      <c r="F245" s="28">
        <v>3.029963342224</v>
      </c>
    </row>
    <row r="246" spans="1:6" ht="12.75">
      <c r="A246" s="30" t="s">
        <v>0</v>
      </c>
      <c r="B246" s="30">
        <v>2</v>
      </c>
      <c r="C246" s="5">
        <v>1961</v>
      </c>
      <c r="D246" s="5">
        <v>2</v>
      </c>
      <c r="E246" s="28">
        <v>0.76027506862</v>
      </c>
      <c r="F246" s="28">
        <v>5.3688873110160005</v>
      </c>
    </row>
    <row r="247" spans="1:6" ht="12.75">
      <c r="A247" s="30" t="s">
        <v>0</v>
      </c>
      <c r="B247" s="30">
        <v>2</v>
      </c>
      <c r="C247" s="5">
        <v>1961</v>
      </c>
      <c r="D247" s="5">
        <v>3</v>
      </c>
      <c r="E247" s="28">
        <v>0.400877608592</v>
      </c>
      <c r="F247" s="28">
        <v>4.557269315606001</v>
      </c>
    </row>
    <row r="248" spans="1:6" ht="12.75">
      <c r="A248" s="30" t="s">
        <v>0</v>
      </c>
      <c r="B248" s="30">
        <v>2</v>
      </c>
      <c r="C248" s="5">
        <v>1961</v>
      </c>
      <c r="D248" s="5">
        <v>4</v>
      </c>
      <c r="E248" s="28">
        <v>0.471253167674</v>
      </c>
      <c r="F248" s="28">
        <v>5.326474916662</v>
      </c>
    </row>
    <row r="249" spans="1:6" ht="12.75">
      <c r="A249" s="30" t="s">
        <v>0</v>
      </c>
      <c r="B249" s="30">
        <v>2</v>
      </c>
      <c r="C249" s="5">
        <v>1961</v>
      </c>
      <c r="D249" s="5">
        <v>5</v>
      </c>
      <c r="E249" s="28">
        <v>0.375455759208</v>
      </c>
      <c r="F249" s="28">
        <v>4.1057903701319995</v>
      </c>
    </row>
    <row r="250" spans="1:6" ht="12.75">
      <c r="A250" s="30" t="s">
        <v>0</v>
      </c>
      <c r="B250" s="30">
        <v>2</v>
      </c>
      <c r="C250" s="5">
        <v>1961</v>
      </c>
      <c r="D250" s="5">
        <v>6</v>
      </c>
      <c r="E250" s="28">
        <v>0.206684182593</v>
      </c>
      <c r="F250" s="28">
        <v>2.761845845729</v>
      </c>
    </row>
    <row r="251" spans="1:6" ht="12.75">
      <c r="A251" s="30" t="s">
        <v>0</v>
      </c>
      <c r="B251" s="30">
        <v>2</v>
      </c>
      <c r="C251" s="5">
        <v>1961</v>
      </c>
      <c r="D251" s="5">
        <v>7</v>
      </c>
      <c r="E251" s="28">
        <v>0.116047375095</v>
      </c>
      <c r="F251" s="28">
        <v>2.14208540581</v>
      </c>
    </row>
    <row r="252" spans="1:6" ht="12.75">
      <c r="A252" s="30" t="s">
        <v>0</v>
      </c>
      <c r="B252" s="30">
        <v>2</v>
      </c>
      <c r="C252" s="5">
        <v>1961</v>
      </c>
      <c r="D252" s="5">
        <v>8</v>
      </c>
      <c r="E252" s="28">
        <v>0.07441734225</v>
      </c>
      <c r="F252" s="28">
        <v>1.51461176075</v>
      </c>
    </row>
    <row r="253" spans="1:6" ht="12.75">
      <c r="A253" s="30" t="s">
        <v>0</v>
      </c>
      <c r="B253" s="30">
        <v>2</v>
      </c>
      <c r="C253" s="5">
        <v>1961</v>
      </c>
      <c r="D253" s="5">
        <v>9</v>
      </c>
      <c r="E253" s="28">
        <v>0.241542886512</v>
      </c>
      <c r="F253" s="28">
        <v>2.271332524476</v>
      </c>
    </row>
    <row r="254" spans="1:6" ht="12.75">
      <c r="A254" s="30" t="s">
        <v>0</v>
      </c>
      <c r="B254" s="30">
        <v>2</v>
      </c>
      <c r="C254" s="5">
        <v>1961</v>
      </c>
      <c r="D254" s="5">
        <v>10</v>
      </c>
      <c r="E254" s="28">
        <v>0.179338389929</v>
      </c>
      <c r="F254" s="28">
        <v>2.101167341199</v>
      </c>
    </row>
    <row r="255" spans="1:6" ht="12.75">
      <c r="A255" s="30" t="s">
        <v>0</v>
      </c>
      <c r="B255" s="30">
        <v>2</v>
      </c>
      <c r="C255" s="5">
        <v>1961</v>
      </c>
      <c r="D255" s="5">
        <v>11</v>
      </c>
      <c r="E255" s="28">
        <v>1.070167171615</v>
      </c>
      <c r="F255" s="28">
        <v>12.323186445354999</v>
      </c>
    </row>
    <row r="256" spans="1:6" ht="12.75">
      <c r="A256" s="30" t="s">
        <v>0</v>
      </c>
      <c r="B256" s="30">
        <v>2</v>
      </c>
      <c r="C256" s="5">
        <v>1961</v>
      </c>
      <c r="D256" s="5">
        <v>12</v>
      </c>
      <c r="E256" s="28">
        <v>1.014535577044</v>
      </c>
      <c r="F256" s="28">
        <v>6.753685301541999</v>
      </c>
    </row>
    <row r="257" spans="1:6" ht="12.75">
      <c r="A257" s="30" t="s">
        <v>0</v>
      </c>
      <c r="B257" s="30">
        <v>2</v>
      </c>
      <c r="C257" s="5">
        <v>1962</v>
      </c>
      <c r="D257" s="5">
        <v>1</v>
      </c>
      <c r="E257" s="28">
        <v>0.804521089134</v>
      </c>
      <c r="F257" s="28">
        <v>5.943765569526</v>
      </c>
    </row>
    <row r="258" spans="1:6" ht="12.75">
      <c r="A258" s="30" t="s">
        <v>0</v>
      </c>
      <c r="B258" s="30">
        <v>2</v>
      </c>
      <c r="C258" s="5">
        <v>1962</v>
      </c>
      <c r="D258" s="5">
        <v>2</v>
      </c>
      <c r="E258" s="28">
        <v>0.5372070214</v>
      </c>
      <c r="F258" s="28">
        <v>3.796854895427</v>
      </c>
    </row>
    <row r="259" spans="1:6" ht="12.75">
      <c r="A259" s="30" t="s">
        <v>0</v>
      </c>
      <c r="B259" s="30">
        <v>2</v>
      </c>
      <c r="C259" s="5">
        <v>1962</v>
      </c>
      <c r="D259" s="5">
        <v>3</v>
      </c>
      <c r="E259" s="28">
        <v>1.047328034192</v>
      </c>
      <c r="F259" s="28">
        <v>8.280846490279</v>
      </c>
    </row>
    <row r="260" spans="1:6" ht="12.75">
      <c r="A260" s="30" t="s">
        <v>0</v>
      </c>
      <c r="B260" s="30">
        <v>2</v>
      </c>
      <c r="C260" s="5">
        <v>1962</v>
      </c>
      <c r="D260" s="5">
        <v>4</v>
      </c>
      <c r="E260" s="28">
        <v>1.051569864792</v>
      </c>
      <c r="F260" s="28">
        <v>7.558116291768</v>
      </c>
    </row>
    <row r="261" spans="1:6" ht="12.75">
      <c r="A261" s="30" t="s">
        <v>0</v>
      </c>
      <c r="B261" s="30">
        <v>2</v>
      </c>
      <c r="C261" s="5">
        <v>1962</v>
      </c>
      <c r="D261" s="5">
        <v>5</v>
      </c>
      <c r="E261" s="28">
        <v>0.768768343252</v>
      </c>
      <c r="F261" s="28">
        <v>6.241553201247</v>
      </c>
    </row>
    <row r="262" spans="1:6" ht="12.75">
      <c r="A262" s="30" t="s">
        <v>0</v>
      </c>
      <c r="B262" s="30">
        <v>2</v>
      </c>
      <c r="C262" s="5">
        <v>1962</v>
      </c>
      <c r="D262" s="5">
        <v>6</v>
      </c>
      <c r="E262" s="28">
        <v>0.36889471403</v>
      </c>
      <c r="F262" s="28">
        <v>4.370377714601999</v>
      </c>
    </row>
    <row r="263" spans="1:6" ht="12.75">
      <c r="A263" s="30" t="s">
        <v>0</v>
      </c>
      <c r="B263" s="30">
        <v>2</v>
      </c>
      <c r="C263" s="5">
        <v>1962</v>
      </c>
      <c r="D263" s="5">
        <v>7</v>
      </c>
      <c r="E263" s="28">
        <v>0.16501865072</v>
      </c>
      <c r="F263" s="28">
        <v>3.280153341944</v>
      </c>
    </row>
    <row r="264" spans="1:6" ht="12.75">
      <c r="A264" s="30" t="s">
        <v>0</v>
      </c>
      <c r="B264" s="30">
        <v>2</v>
      </c>
      <c r="C264" s="5">
        <v>1962</v>
      </c>
      <c r="D264" s="5">
        <v>8</v>
      </c>
      <c r="E264" s="28">
        <v>0.082813062534</v>
      </c>
      <c r="F264" s="28">
        <v>2.285177279038</v>
      </c>
    </row>
    <row r="265" spans="1:6" ht="12.75">
      <c r="A265" s="30" t="s">
        <v>0</v>
      </c>
      <c r="B265" s="30">
        <v>2</v>
      </c>
      <c r="C265" s="5">
        <v>1962</v>
      </c>
      <c r="D265" s="5">
        <v>9</v>
      </c>
      <c r="E265" s="28">
        <v>0.061338278028</v>
      </c>
      <c r="F265" s="28">
        <v>1.742441257484</v>
      </c>
    </row>
    <row r="266" spans="1:6" ht="12.75">
      <c r="A266" s="30" t="s">
        <v>0</v>
      </c>
      <c r="B266" s="30">
        <v>2</v>
      </c>
      <c r="C266" s="5">
        <v>1962</v>
      </c>
      <c r="D266" s="5">
        <v>10</v>
      </c>
      <c r="E266" s="28">
        <v>0.04045397598</v>
      </c>
      <c r="F266" s="28">
        <v>1.35389473065</v>
      </c>
    </row>
    <row r="267" spans="1:6" ht="12.75">
      <c r="A267" s="30" t="s">
        <v>0</v>
      </c>
      <c r="B267" s="30">
        <v>2</v>
      </c>
      <c r="C267" s="5">
        <v>1962</v>
      </c>
      <c r="D267" s="5">
        <v>11</v>
      </c>
      <c r="E267" s="28">
        <v>0.05201788163</v>
      </c>
      <c r="F267" s="28">
        <v>1.84443055819</v>
      </c>
    </row>
    <row r="268" spans="1:6" ht="12.75">
      <c r="A268" s="30" t="s">
        <v>0</v>
      </c>
      <c r="B268" s="30">
        <v>2</v>
      </c>
      <c r="C268" s="5">
        <v>1962</v>
      </c>
      <c r="D268" s="5">
        <v>12</v>
      </c>
      <c r="E268" s="28">
        <v>0.048854890278</v>
      </c>
      <c r="F268" s="28">
        <v>1.466474677746</v>
      </c>
    </row>
    <row r="269" spans="1:6" ht="12.75">
      <c r="A269" s="30" t="s">
        <v>0</v>
      </c>
      <c r="B269" s="30">
        <v>2</v>
      </c>
      <c r="C269" s="5">
        <v>1963</v>
      </c>
      <c r="D269" s="5">
        <v>1</v>
      </c>
      <c r="E269" s="28">
        <v>0.222714277222</v>
      </c>
      <c r="F269" s="28">
        <v>3.516042394392</v>
      </c>
    </row>
    <row r="270" spans="1:6" ht="12.75">
      <c r="A270" s="30" t="s">
        <v>0</v>
      </c>
      <c r="B270" s="30">
        <v>2</v>
      </c>
      <c r="C270" s="5">
        <v>1963</v>
      </c>
      <c r="D270" s="5">
        <v>2</v>
      </c>
      <c r="E270" s="28">
        <v>0.246212805082</v>
      </c>
      <c r="F270" s="28">
        <v>2.099004548597</v>
      </c>
    </row>
    <row r="271" spans="1:6" ht="12.75">
      <c r="A271" s="30" t="s">
        <v>0</v>
      </c>
      <c r="B271" s="30">
        <v>2</v>
      </c>
      <c r="C271" s="5">
        <v>1963</v>
      </c>
      <c r="D271" s="5">
        <v>3</v>
      </c>
      <c r="E271" s="28">
        <v>0.990437461335</v>
      </c>
      <c r="F271" s="28">
        <v>9.942785056985</v>
      </c>
    </row>
    <row r="272" spans="1:6" ht="12.75">
      <c r="A272" s="30" t="s">
        <v>0</v>
      </c>
      <c r="B272" s="30">
        <v>2</v>
      </c>
      <c r="C272" s="5">
        <v>1963</v>
      </c>
      <c r="D272" s="5">
        <v>4</v>
      </c>
      <c r="E272" s="28">
        <v>0.83301626328</v>
      </c>
      <c r="F272" s="28">
        <v>8.571523754352</v>
      </c>
    </row>
    <row r="273" spans="1:6" ht="12.75">
      <c r="A273" s="30" t="s">
        <v>0</v>
      </c>
      <c r="B273" s="30">
        <v>2</v>
      </c>
      <c r="C273" s="5">
        <v>1963</v>
      </c>
      <c r="D273" s="5">
        <v>5</v>
      </c>
      <c r="E273" s="28">
        <v>0.394713041203</v>
      </c>
      <c r="F273" s="28">
        <v>4.818727116242</v>
      </c>
    </row>
    <row r="274" spans="1:6" ht="12.75">
      <c r="A274" s="30" t="s">
        <v>0</v>
      </c>
      <c r="B274" s="30">
        <v>2</v>
      </c>
      <c r="C274" s="5">
        <v>1963</v>
      </c>
      <c r="D274" s="5">
        <v>6</v>
      </c>
      <c r="E274" s="28">
        <v>0.499072279634</v>
      </c>
      <c r="F274" s="28">
        <v>6.024366362884001</v>
      </c>
    </row>
    <row r="275" spans="1:6" ht="12.75">
      <c r="A275" s="30" t="s">
        <v>0</v>
      </c>
      <c r="B275" s="30">
        <v>2</v>
      </c>
      <c r="C275" s="5">
        <v>1963</v>
      </c>
      <c r="D275" s="5">
        <v>7</v>
      </c>
      <c r="E275" s="28">
        <v>0.23089657168</v>
      </c>
      <c r="F275" s="28">
        <v>3.16239001664</v>
      </c>
    </row>
    <row r="276" spans="1:6" ht="12.75">
      <c r="A276" s="30" t="s">
        <v>0</v>
      </c>
      <c r="B276" s="30">
        <v>2</v>
      </c>
      <c r="C276" s="5">
        <v>1963</v>
      </c>
      <c r="D276" s="5">
        <v>8</v>
      </c>
      <c r="E276" s="28">
        <v>0.10766620251</v>
      </c>
      <c r="F276" s="28">
        <v>2.23070921391</v>
      </c>
    </row>
    <row r="277" spans="1:6" ht="12.75">
      <c r="A277" s="30" t="s">
        <v>0</v>
      </c>
      <c r="B277" s="30">
        <v>2</v>
      </c>
      <c r="C277" s="5">
        <v>1963</v>
      </c>
      <c r="D277" s="5">
        <v>9</v>
      </c>
      <c r="E277" s="28">
        <v>0.065613033695</v>
      </c>
      <c r="F277" s="28">
        <v>1.636522170484</v>
      </c>
    </row>
    <row r="278" spans="1:6" ht="12.75">
      <c r="A278" s="30" t="s">
        <v>0</v>
      </c>
      <c r="B278" s="30">
        <v>2</v>
      </c>
      <c r="C278" s="5">
        <v>1963</v>
      </c>
      <c r="D278" s="5">
        <v>10</v>
      </c>
      <c r="E278" s="28">
        <v>0.050093498576</v>
      </c>
      <c r="F278" s="28">
        <v>1.364084532547</v>
      </c>
    </row>
    <row r="279" spans="1:6" ht="12.75">
      <c r="A279" s="30" t="s">
        <v>0</v>
      </c>
      <c r="B279" s="30">
        <v>2</v>
      </c>
      <c r="C279" s="5">
        <v>1963</v>
      </c>
      <c r="D279" s="5">
        <v>11</v>
      </c>
      <c r="E279" s="28">
        <v>0.766800558</v>
      </c>
      <c r="F279" s="28">
        <v>18.99076174965</v>
      </c>
    </row>
    <row r="280" spans="1:6" ht="12.75">
      <c r="A280" s="30" t="s">
        <v>0</v>
      </c>
      <c r="B280" s="30">
        <v>2</v>
      </c>
      <c r="C280" s="5">
        <v>1963</v>
      </c>
      <c r="D280" s="5">
        <v>12</v>
      </c>
      <c r="E280" s="28">
        <v>0.265466687033</v>
      </c>
      <c r="F280" s="28">
        <v>3.0356995467449996</v>
      </c>
    </row>
    <row r="281" spans="1:6" ht="12.75">
      <c r="A281" s="30" t="s">
        <v>0</v>
      </c>
      <c r="B281" s="30">
        <v>2</v>
      </c>
      <c r="C281" s="5">
        <v>1964</v>
      </c>
      <c r="D281" s="5">
        <v>1</v>
      </c>
      <c r="E281" s="28">
        <v>0.14498840349</v>
      </c>
      <c r="F281" s="28">
        <v>2.2455521683560002</v>
      </c>
    </row>
    <row r="282" spans="1:6" ht="12.75">
      <c r="A282" s="30" t="s">
        <v>0</v>
      </c>
      <c r="B282" s="30">
        <v>2</v>
      </c>
      <c r="C282" s="5">
        <v>1964</v>
      </c>
      <c r="D282" s="5">
        <v>2</v>
      </c>
      <c r="E282" s="28">
        <v>0.99169288009</v>
      </c>
      <c r="F282" s="28">
        <v>9.21545747782</v>
      </c>
    </row>
    <row r="283" spans="1:6" ht="12.75">
      <c r="A283" s="30" t="s">
        <v>0</v>
      </c>
      <c r="B283" s="30">
        <v>2</v>
      </c>
      <c r="C283" s="5">
        <v>1964</v>
      </c>
      <c r="D283" s="5">
        <v>3</v>
      </c>
      <c r="E283" s="28">
        <v>0.962116545557</v>
      </c>
      <c r="F283" s="28">
        <v>8.30266751253</v>
      </c>
    </row>
    <row r="284" spans="1:6" ht="12.75">
      <c r="A284" s="30" t="s">
        <v>0</v>
      </c>
      <c r="B284" s="30">
        <v>2</v>
      </c>
      <c r="C284" s="5">
        <v>1964</v>
      </c>
      <c r="D284" s="5">
        <v>4</v>
      </c>
      <c r="E284" s="28">
        <v>0.581053230852</v>
      </c>
      <c r="F284" s="28">
        <v>6.337353826352</v>
      </c>
    </row>
    <row r="285" spans="1:6" ht="12.75">
      <c r="A285" s="30" t="s">
        <v>0</v>
      </c>
      <c r="B285" s="30">
        <v>2</v>
      </c>
      <c r="C285" s="5">
        <v>1964</v>
      </c>
      <c r="D285" s="5">
        <v>5</v>
      </c>
      <c r="E285" s="28">
        <v>0.340711871616</v>
      </c>
      <c r="F285" s="28">
        <v>5.606140923041999</v>
      </c>
    </row>
    <row r="286" spans="1:6" ht="12.75">
      <c r="A286" s="30" t="s">
        <v>0</v>
      </c>
      <c r="B286" s="30">
        <v>2</v>
      </c>
      <c r="C286" s="5">
        <v>1964</v>
      </c>
      <c r="D286" s="5">
        <v>6</v>
      </c>
      <c r="E286" s="28">
        <v>0.238629619515</v>
      </c>
      <c r="F286" s="28">
        <v>4.03305555975</v>
      </c>
    </row>
    <row r="287" spans="1:6" ht="12.75">
      <c r="A287" s="30" t="s">
        <v>0</v>
      </c>
      <c r="B287" s="30">
        <v>2</v>
      </c>
      <c r="C287" s="5">
        <v>1964</v>
      </c>
      <c r="D287" s="5">
        <v>7</v>
      </c>
      <c r="E287" s="28">
        <v>0.14886128546</v>
      </c>
      <c r="F287" s="28">
        <v>2.9604787755800004</v>
      </c>
    </row>
    <row r="288" spans="1:6" ht="12.75">
      <c r="A288" s="30" t="s">
        <v>0</v>
      </c>
      <c r="B288" s="30">
        <v>2</v>
      </c>
      <c r="C288" s="5">
        <v>1964</v>
      </c>
      <c r="D288" s="5">
        <v>8</v>
      </c>
      <c r="E288" s="28">
        <v>0.071437873215</v>
      </c>
      <c r="F288" s="28">
        <v>1.966461978489</v>
      </c>
    </row>
    <row r="289" spans="1:6" ht="12.75">
      <c r="A289" s="30" t="s">
        <v>0</v>
      </c>
      <c r="B289" s="30">
        <v>2</v>
      </c>
      <c r="C289" s="5">
        <v>1964</v>
      </c>
      <c r="D289" s="5">
        <v>9</v>
      </c>
      <c r="E289" s="28">
        <v>0.05602234778</v>
      </c>
      <c r="F289" s="28">
        <v>1.684672106012</v>
      </c>
    </row>
    <row r="290" spans="1:6" ht="12.75">
      <c r="A290" s="30" t="s">
        <v>0</v>
      </c>
      <c r="B290" s="30">
        <v>2</v>
      </c>
      <c r="C290" s="5">
        <v>1964</v>
      </c>
      <c r="D290" s="5">
        <v>10</v>
      </c>
      <c r="E290" s="28">
        <v>0.141731972913</v>
      </c>
      <c r="F290" s="28">
        <v>3.85729012398</v>
      </c>
    </row>
    <row r="291" spans="1:6" ht="12.75">
      <c r="A291" s="30" t="s">
        <v>0</v>
      </c>
      <c r="B291" s="30">
        <v>2</v>
      </c>
      <c r="C291" s="5">
        <v>1964</v>
      </c>
      <c r="D291" s="5">
        <v>11</v>
      </c>
      <c r="E291" s="28">
        <v>0.074176650914</v>
      </c>
      <c r="F291" s="28">
        <v>1.968330448718</v>
      </c>
    </row>
    <row r="292" spans="1:6" ht="12.75">
      <c r="A292" s="30" t="s">
        <v>0</v>
      </c>
      <c r="B292" s="30">
        <v>2</v>
      </c>
      <c r="C292" s="5">
        <v>1964</v>
      </c>
      <c r="D292" s="5">
        <v>12</v>
      </c>
      <c r="E292" s="28">
        <v>0.045352457293</v>
      </c>
      <c r="F292" s="28">
        <v>1.05930386067</v>
      </c>
    </row>
    <row r="293" spans="1:6" ht="12.75">
      <c r="A293" s="30" t="s">
        <v>0</v>
      </c>
      <c r="B293" s="30">
        <v>2</v>
      </c>
      <c r="C293" s="5">
        <v>1965</v>
      </c>
      <c r="D293" s="5">
        <v>1</v>
      </c>
      <c r="E293" s="28">
        <v>0.03581118714</v>
      </c>
      <c r="F293" s="28">
        <v>0.546794495052</v>
      </c>
    </row>
    <row r="294" spans="1:6" ht="12.75">
      <c r="A294" s="30" t="s">
        <v>0</v>
      </c>
      <c r="B294" s="30">
        <v>2</v>
      </c>
      <c r="C294" s="5">
        <v>1965</v>
      </c>
      <c r="D294" s="5">
        <v>2</v>
      </c>
      <c r="E294" s="28">
        <v>0.02974894451</v>
      </c>
      <c r="F294" s="28">
        <v>0.38806437016</v>
      </c>
    </row>
    <row r="295" spans="1:6" ht="12.75">
      <c r="A295" s="30" t="s">
        <v>0</v>
      </c>
      <c r="B295" s="30">
        <v>2</v>
      </c>
      <c r="C295" s="5">
        <v>1965</v>
      </c>
      <c r="D295" s="5">
        <v>3</v>
      </c>
      <c r="E295" s="28">
        <v>0.31558170694</v>
      </c>
      <c r="F295" s="28">
        <v>3.02778748132</v>
      </c>
    </row>
    <row r="296" spans="1:6" ht="12.75">
      <c r="A296" s="30" t="s">
        <v>0</v>
      </c>
      <c r="B296" s="30">
        <v>2</v>
      </c>
      <c r="C296" s="5">
        <v>1965</v>
      </c>
      <c r="D296" s="5">
        <v>4</v>
      </c>
      <c r="E296" s="28">
        <v>0.194851364382</v>
      </c>
      <c r="F296" s="28">
        <v>1.526220148962</v>
      </c>
    </row>
    <row r="297" spans="1:6" ht="12.75">
      <c r="A297" s="30" t="s">
        <v>0</v>
      </c>
      <c r="B297" s="30">
        <v>2</v>
      </c>
      <c r="C297" s="5">
        <v>1965</v>
      </c>
      <c r="D297" s="5">
        <v>5</v>
      </c>
      <c r="E297" s="28">
        <v>0.11628435663</v>
      </c>
      <c r="F297" s="28">
        <v>1.31963985342</v>
      </c>
    </row>
    <row r="298" spans="1:6" ht="12.75">
      <c r="A298" s="30" t="s">
        <v>0</v>
      </c>
      <c r="B298" s="30">
        <v>2</v>
      </c>
      <c r="C298" s="5">
        <v>1965</v>
      </c>
      <c r="D298" s="5">
        <v>6</v>
      </c>
      <c r="E298" s="28">
        <v>0.055091111523</v>
      </c>
      <c r="F298" s="28">
        <v>0.8927264377220001</v>
      </c>
    </row>
    <row r="299" spans="1:6" ht="12.75">
      <c r="A299" s="30" t="s">
        <v>0</v>
      </c>
      <c r="B299" s="30">
        <v>2</v>
      </c>
      <c r="C299" s="5">
        <v>1965</v>
      </c>
      <c r="D299" s="5">
        <v>7</v>
      </c>
      <c r="E299" s="28">
        <v>0.028823193252</v>
      </c>
      <c r="F299" s="28">
        <v>0.610527644433</v>
      </c>
    </row>
    <row r="300" spans="1:6" ht="12.75">
      <c r="A300" s="30" t="s">
        <v>0</v>
      </c>
      <c r="B300" s="30">
        <v>2</v>
      </c>
      <c r="C300" s="5">
        <v>1965</v>
      </c>
      <c r="D300" s="5">
        <v>8</v>
      </c>
      <c r="E300" s="28">
        <v>0.018028065843</v>
      </c>
      <c r="F300" s="28">
        <v>0.397018087262</v>
      </c>
    </row>
    <row r="301" spans="1:6" ht="12.75">
      <c r="A301" s="30" t="s">
        <v>0</v>
      </c>
      <c r="B301" s="30">
        <v>2</v>
      </c>
      <c r="C301" s="5">
        <v>1965</v>
      </c>
      <c r="D301" s="5">
        <v>9</v>
      </c>
      <c r="E301" s="28">
        <v>0.097964409564</v>
      </c>
      <c r="F301" s="28">
        <v>1.277508890448</v>
      </c>
    </row>
    <row r="302" spans="1:6" ht="12.75">
      <c r="A302" s="30" t="s">
        <v>0</v>
      </c>
      <c r="B302" s="30">
        <v>2</v>
      </c>
      <c r="C302" s="5">
        <v>1965</v>
      </c>
      <c r="D302" s="5">
        <v>10</v>
      </c>
      <c r="E302" s="28">
        <v>0.15868256217</v>
      </c>
      <c r="F302" s="28">
        <v>4.16541724852</v>
      </c>
    </row>
    <row r="303" spans="1:6" ht="12.75">
      <c r="A303" s="30" t="s">
        <v>0</v>
      </c>
      <c r="B303" s="30">
        <v>2</v>
      </c>
      <c r="C303" s="5">
        <v>1965</v>
      </c>
      <c r="D303" s="5">
        <v>11</v>
      </c>
      <c r="E303" s="28">
        <v>0.490226474142</v>
      </c>
      <c r="F303" s="28">
        <v>8.958912851157</v>
      </c>
    </row>
    <row r="304" spans="1:6" ht="12.75">
      <c r="A304" s="30" t="s">
        <v>0</v>
      </c>
      <c r="B304" s="30">
        <v>2</v>
      </c>
      <c r="C304" s="5">
        <v>1965</v>
      </c>
      <c r="D304" s="5">
        <v>12</v>
      </c>
      <c r="E304" s="28">
        <v>0.30110063844</v>
      </c>
      <c r="F304" s="28">
        <v>3.330441045064</v>
      </c>
    </row>
    <row r="305" spans="1:6" ht="12.75">
      <c r="A305" s="30" t="s">
        <v>0</v>
      </c>
      <c r="B305" s="30">
        <v>2</v>
      </c>
      <c r="C305" s="5">
        <v>1966</v>
      </c>
      <c r="D305" s="5">
        <v>1</v>
      </c>
      <c r="E305" s="28">
        <v>1.69007119722</v>
      </c>
      <c r="F305" s="28">
        <v>14.7372220513</v>
      </c>
    </row>
    <row r="306" spans="1:6" ht="12.75">
      <c r="A306" s="30" t="s">
        <v>0</v>
      </c>
      <c r="B306" s="30">
        <v>2</v>
      </c>
      <c r="C306" s="5">
        <v>1966</v>
      </c>
      <c r="D306" s="5">
        <v>2</v>
      </c>
      <c r="E306" s="28">
        <v>1.834671139938</v>
      </c>
      <c r="F306" s="28">
        <v>17.347904940366</v>
      </c>
    </row>
    <row r="307" spans="1:6" ht="12.75">
      <c r="A307" s="30" t="s">
        <v>0</v>
      </c>
      <c r="B307" s="30">
        <v>2</v>
      </c>
      <c r="C307" s="5">
        <v>1966</v>
      </c>
      <c r="D307" s="5">
        <v>3</v>
      </c>
      <c r="E307" s="28">
        <v>0.613816529326</v>
      </c>
      <c r="F307" s="28">
        <v>6.700570989904</v>
      </c>
    </row>
    <row r="308" spans="1:6" ht="12.75">
      <c r="A308" s="30" t="s">
        <v>0</v>
      </c>
      <c r="B308" s="30">
        <v>2</v>
      </c>
      <c r="C308" s="5">
        <v>1966</v>
      </c>
      <c r="D308" s="5">
        <v>4</v>
      </c>
      <c r="E308" s="28">
        <v>1.42705629997</v>
      </c>
      <c r="F308" s="28">
        <v>14.206522747691999</v>
      </c>
    </row>
    <row r="309" spans="1:6" ht="12.75">
      <c r="A309" s="30" t="s">
        <v>0</v>
      </c>
      <c r="B309" s="30">
        <v>2</v>
      </c>
      <c r="C309" s="5">
        <v>1966</v>
      </c>
      <c r="D309" s="5">
        <v>5</v>
      </c>
      <c r="E309" s="28">
        <v>0.621711178176</v>
      </c>
      <c r="F309" s="28">
        <v>7.309870171538</v>
      </c>
    </row>
    <row r="310" spans="1:6" ht="12.75">
      <c r="A310" s="30" t="s">
        <v>0</v>
      </c>
      <c r="B310" s="30">
        <v>2</v>
      </c>
      <c r="C310" s="5">
        <v>1966</v>
      </c>
      <c r="D310" s="5">
        <v>6</v>
      </c>
      <c r="E310" s="28">
        <v>0.368733648303</v>
      </c>
      <c r="F310" s="28">
        <v>6.247173275702</v>
      </c>
    </row>
    <row r="311" spans="1:6" ht="12.75">
      <c r="A311" s="30" t="s">
        <v>0</v>
      </c>
      <c r="B311" s="30">
        <v>2</v>
      </c>
      <c r="C311" s="5">
        <v>1966</v>
      </c>
      <c r="D311" s="5">
        <v>7</v>
      </c>
      <c r="E311" s="28">
        <v>0.170371016235</v>
      </c>
      <c r="F311" s="28">
        <v>4.461947064036</v>
      </c>
    </row>
    <row r="312" spans="1:6" ht="12.75">
      <c r="A312" s="30" t="s">
        <v>0</v>
      </c>
      <c r="B312" s="30">
        <v>2</v>
      </c>
      <c r="C312" s="5">
        <v>1966</v>
      </c>
      <c r="D312" s="5">
        <v>8</v>
      </c>
      <c r="E312" s="28">
        <v>0.083239255461</v>
      </c>
      <c r="F312" s="28">
        <v>3.0594671872470003</v>
      </c>
    </row>
    <row r="313" spans="1:6" ht="12.75">
      <c r="A313" s="30" t="s">
        <v>0</v>
      </c>
      <c r="B313" s="30">
        <v>2</v>
      </c>
      <c r="C313" s="5">
        <v>1966</v>
      </c>
      <c r="D313" s="5">
        <v>9</v>
      </c>
      <c r="E313" s="28">
        <v>0.048422577632</v>
      </c>
      <c r="F313" s="28">
        <v>2.07189925514</v>
      </c>
    </row>
    <row r="314" spans="1:6" ht="12.75">
      <c r="A314" s="30" t="s">
        <v>0</v>
      </c>
      <c r="B314" s="30">
        <v>2</v>
      </c>
      <c r="C314" s="5">
        <v>1966</v>
      </c>
      <c r="D314" s="5">
        <v>10</v>
      </c>
      <c r="E314" s="28">
        <v>0.492703611435</v>
      </c>
      <c r="F314" s="28">
        <v>10.659290892145</v>
      </c>
    </row>
    <row r="315" spans="1:6" ht="12.75">
      <c r="A315" s="30" t="s">
        <v>0</v>
      </c>
      <c r="B315" s="30">
        <v>2</v>
      </c>
      <c r="C315" s="5">
        <v>1966</v>
      </c>
      <c r="D315" s="5">
        <v>11</v>
      </c>
      <c r="E315" s="28">
        <v>0.57988686682</v>
      </c>
      <c r="F315" s="28">
        <v>10.49993583726</v>
      </c>
    </row>
    <row r="316" spans="1:6" ht="12.75">
      <c r="A316" s="30" t="s">
        <v>0</v>
      </c>
      <c r="B316" s="30">
        <v>2</v>
      </c>
      <c r="C316" s="5">
        <v>1966</v>
      </c>
      <c r="D316" s="5">
        <v>12</v>
      </c>
      <c r="E316" s="28">
        <v>0.207156694308</v>
      </c>
      <c r="F316" s="28">
        <v>3.9273458082959998</v>
      </c>
    </row>
    <row r="317" spans="1:6" ht="12.75">
      <c r="A317" s="30" t="s">
        <v>0</v>
      </c>
      <c r="B317" s="30">
        <v>2</v>
      </c>
      <c r="C317" s="5">
        <v>1967</v>
      </c>
      <c r="D317" s="5">
        <v>1</v>
      </c>
      <c r="E317" s="28">
        <v>0.20180846951</v>
      </c>
      <c r="F317" s="28">
        <v>4.339676384174</v>
      </c>
    </row>
    <row r="318" spans="1:6" ht="12.75">
      <c r="A318" s="30" t="s">
        <v>0</v>
      </c>
      <c r="B318" s="30">
        <v>2</v>
      </c>
      <c r="C318" s="5">
        <v>1967</v>
      </c>
      <c r="D318" s="5">
        <v>2</v>
      </c>
      <c r="E318" s="28">
        <v>0.310430933869</v>
      </c>
      <c r="F318" s="28">
        <v>4.1132098102759995</v>
      </c>
    </row>
    <row r="319" spans="1:6" ht="12.75">
      <c r="A319" s="30" t="s">
        <v>0</v>
      </c>
      <c r="B319" s="30">
        <v>2</v>
      </c>
      <c r="C319" s="5">
        <v>1967</v>
      </c>
      <c r="D319" s="5">
        <v>3</v>
      </c>
      <c r="E319" s="28">
        <v>0.331688790784</v>
      </c>
      <c r="F319" s="28">
        <v>4.988230683904</v>
      </c>
    </row>
    <row r="320" spans="1:6" ht="12.75">
      <c r="A320" s="30" t="s">
        <v>0</v>
      </c>
      <c r="B320" s="30">
        <v>2</v>
      </c>
      <c r="C320" s="5">
        <v>1967</v>
      </c>
      <c r="D320" s="5">
        <v>4</v>
      </c>
      <c r="E320" s="28">
        <v>0.213425268738</v>
      </c>
      <c r="F320" s="28">
        <v>4.319237466714</v>
      </c>
    </row>
    <row r="321" spans="1:6" ht="12.75">
      <c r="A321" s="30" t="s">
        <v>0</v>
      </c>
      <c r="B321" s="30">
        <v>2</v>
      </c>
      <c r="C321" s="5">
        <v>1967</v>
      </c>
      <c r="D321" s="5">
        <v>5</v>
      </c>
      <c r="E321" s="28">
        <v>0.210725179848</v>
      </c>
      <c r="F321" s="28">
        <v>4.381565054988</v>
      </c>
    </row>
    <row r="322" spans="1:6" ht="12.75">
      <c r="A322" s="30" t="s">
        <v>0</v>
      </c>
      <c r="B322" s="30">
        <v>2</v>
      </c>
      <c r="C322" s="5">
        <v>1967</v>
      </c>
      <c r="D322" s="5">
        <v>6</v>
      </c>
      <c r="E322" s="28">
        <v>0.126124143136</v>
      </c>
      <c r="F322" s="28">
        <v>2.911121342928</v>
      </c>
    </row>
    <row r="323" spans="1:6" ht="12.75">
      <c r="A323" s="30" t="s">
        <v>0</v>
      </c>
      <c r="B323" s="30">
        <v>2</v>
      </c>
      <c r="C323" s="5">
        <v>1967</v>
      </c>
      <c r="D323" s="5">
        <v>7</v>
      </c>
      <c r="E323" s="28">
        <v>0.078164556</v>
      </c>
      <c r="F323" s="28">
        <v>2.02506328656</v>
      </c>
    </row>
    <row r="324" spans="1:6" ht="12.75">
      <c r="A324" s="30" t="s">
        <v>0</v>
      </c>
      <c r="B324" s="30">
        <v>2</v>
      </c>
      <c r="C324" s="5">
        <v>1967</v>
      </c>
      <c r="D324" s="5">
        <v>8</v>
      </c>
      <c r="E324" s="28">
        <v>0.050983039596</v>
      </c>
      <c r="F324" s="28">
        <v>1.277213052492</v>
      </c>
    </row>
    <row r="325" spans="1:6" ht="12.75">
      <c r="A325" s="30" t="s">
        <v>0</v>
      </c>
      <c r="B325" s="30">
        <v>2</v>
      </c>
      <c r="C325" s="5">
        <v>1967</v>
      </c>
      <c r="D325" s="5">
        <v>9</v>
      </c>
      <c r="E325" s="28">
        <v>0.03430899395</v>
      </c>
      <c r="F325" s="28">
        <v>0.93549185496</v>
      </c>
    </row>
    <row r="326" spans="1:6" ht="12.75">
      <c r="A326" s="30" t="s">
        <v>0</v>
      </c>
      <c r="B326" s="30">
        <v>2</v>
      </c>
      <c r="C326" s="5">
        <v>1967</v>
      </c>
      <c r="D326" s="5">
        <v>10</v>
      </c>
      <c r="E326" s="28">
        <v>0.09216780132</v>
      </c>
      <c r="F326" s="28">
        <v>2.360394827064</v>
      </c>
    </row>
    <row r="327" spans="1:6" ht="12.75">
      <c r="A327" s="30" t="s">
        <v>0</v>
      </c>
      <c r="B327" s="30">
        <v>2</v>
      </c>
      <c r="C327" s="5">
        <v>1967</v>
      </c>
      <c r="D327" s="5">
        <v>11</v>
      </c>
      <c r="E327" s="28">
        <v>1.727913552924</v>
      </c>
      <c r="F327" s="28">
        <v>33.142824224601</v>
      </c>
    </row>
    <row r="328" spans="1:6" ht="12.75">
      <c r="A328" s="30" t="s">
        <v>0</v>
      </c>
      <c r="B328" s="30">
        <v>2</v>
      </c>
      <c r="C328" s="5">
        <v>1967</v>
      </c>
      <c r="D328" s="5">
        <v>12</v>
      </c>
      <c r="E328" s="28">
        <v>0.22571778072</v>
      </c>
      <c r="F328" s="28">
        <v>2.5614542475</v>
      </c>
    </row>
    <row r="329" spans="1:6" ht="12.75">
      <c r="A329" s="30" t="s">
        <v>0</v>
      </c>
      <c r="B329" s="30">
        <v>2</v>
      </c>
      <c r="C329" s="5">
        <v>1968</v>
      </c>
      <c r="D329" s="5">
        <v>1</v>
      </c>
      <c r="E329" s="28">
        <v>0.29673472898</v>
      </c>
      <c r="F329" s="28">
        <v>6.103495665655</v>
      </c>
    </row>
    <row r="330" spans="1:6" ht="12.75">
      <c r="A330" s="30" t="s">
        <v>0</v>
      </c>
      <c r="B330" s="30">
        <v>2</v>
      </c>
      <c r="C330" s="5">
        <v>1968</v>
      </c>
      <c r="D330" s="5">
        <v>2</v>
      </c>
      <c r="E330" s="28">
        <v>0.835242564519</v>
      </c>
      <c r="F330" s="28">
        <v>16.02375170823</v>
      </c>
    </row>
    <row r="331" spans="1:6" ht="12.75">
      <c r="A331" s="30" t="s">
        <v>0</v>
      </c>
      <c r="B331" s="30">
        <v>2</v>
      </c>
      <c r="C331" s="5">
        <v>1968</v>
      </c>
      <c r="D331" s="5">
        <v>3</v>
      </c>
      <c r="E331" s="28">
        <v>0.996366955919</v>
      </c>
      <c r="F331" s="28">
        <v>13.423815640141001</v>
      </c>
    </row>
    <row r="332" spans="1:6" ht="12.75">
      <c r="A332" s="30" t="s">
        <v>0</v>
      </c>
      <c r="B332" s="30">
        <v>2</v>
      </c>
      <c r="C332" s="5">
        <v>1968</v>
      </c>
      <c r="D332" s="5">
        <v>4</v>
      </c>
      <c r="E332" s="28">
        <v>1.41200404191</v>
      </c>
      <c r="F332" s="28">
        <v>17.759485616775</v>
      </c>
    </row>
    <row r="333" spans="1:6" ht="12.75">
      <c r="A333" s="30" t="s">
        <v>0</v>
      </c>
      <c r="B333" s="30">
        <v>2</v>
      </c>
      <c r="C333" s="5">
        <v>1968</v>
      </c>
      <c r="D333" s="5">
        <v>5</v>
      </c>
      <c r="E333" s="28">
        <v>1.158995491209</v>
      </c>
      <c r="F333" s="28">
        <v>10.906814154681</v>
      </c>
    </row>
    <row r="334" spans="1:6" ht="12.75">
      <c r="A334" s="30" t="s">
        <v>0</v>
      </c>
      <c r="B334" s="30">
        <v>2</v>
      </c>
      <c r="C334" s="5">
        <v>1968</v>
      </c>
      <c r="D334" s="5">
        <v>6</v>
      </c>
      <c r="E334" s="28">
        <v>0.526112840276</v>
      </c>
      <c r="F334" s="28">
        <v>7.332697721851</v>
      </c>
    </row>
    <row r="335" spans="1:6" ht="12.75">
      <c r="A335" s="30" t="s">
        <v>0</v>
      </c>
      <c r="B335" s="30">
        <v>2</v>
      </c>
      <c r="C335" s="5">
        <v>1968</v>
      </c>
      <c r="D335" s="5">
        <v>7</v>
      </c>
      <c r="E335" s="28">
        <v>0.235533443676</v>
      </c>
      <c r="F335" s="28">
        <v>5.619606842148</v>
      </c>
    </row>
    <row r="336" spans="1:6" ht="12.75">
      <c r="A336" s="30" t="s">
        <v>0</v>
      </c>
      <c r="B336" s="30">
        <v>2</v>
      </c>
      <c r="C336" s="5">
        <v>1968</v>
      </c>
      <c r="D336" s="5">
        <v>8</v>
      </c>
      <c r="E336" s="28">
        <v>0.127268779932</v>
      </c>
      <c r="F336" s="28">
        <v>3.8573272152179996</v>
      </c>
    </row>
    <row r="337" spans="1:6" ht="12.75">
      <c r="A337" s="30" t="s">
        <v>0</v>
      </c>
      <c r="B337" s="30">
        <v>2</v>
      </c>
      <c r="C337" s="5">
        <v>1968</v>
      </c>
      <c r="D337" s="5">
        <v>9</v>
      </c>
      <c r="E337" s="28">
        <v>0.11332428426</v>
      </c>
      <c r="F337" s="28">
        <v>4.06019673774</v>
      </c>
    </row>
    <row r="338" spans="1:6" ht="12.75">
      <c r="A338" s="30" t="s">
        <v>0</v>
      </c>
      <c r="B338" s="30">
        <v>2</v>
      </c>
      <c r="C338" s="5">
        <v>1968</v>
      </c>
      <c r="D338" s="5">
        <v>10</v>
      </c>
      <c r="E338" s="28">
        <v>0.07774809378</v>
      </c>
      <c r="F338" s="28">
        <v>2.957600873535</v>
      </c>
    </row>
    <row r="339" spans="1:6" ht="12.75">
      <c r="A339" s="30" t="s">
        <v>0</v>
      </c>
      <c r="B339" s="30">
        <v>2</v>
      </c>
      <c r="C339" s="5">
        <v>1968</v>
      </c>
      <c r="D339" s="5">
        <v>11</v>
      </c>
      <c r="E339" s="28">
        <v>0.30432956528</v>
      </c>
      <c r="F339" s="28">
        <v>5.9628527801499995</v>
      </c>
    </row>
    <row r="340" spans="1:6" ht="12.75">
      <c r="A340" s="30" t="s">
        <v>0</v>
      </c>
      <c r="B340" s="30">
        <v>2</v>
      </c>
      <c r="C340" s="5">
        <v>1968</v>
      </c>
      <c r="D340" s="5">
        <v>12</v>
      </c>
      <c r="E340" s="28">
        <v>1.140079775469</v>
      </c>
      <c r="F340" s="28">
        <v>9.503742038106</v>
      </c>
    </row>
    <row r="341" spans="1:6" ht="12.75">
      <c r="A341" s="30" t="s">
        <v>0</v>
      </c>
      <c r="B341" s="30">
        <v>2</v>
      </c>
      <c r="C341" s="5">
        <v>1969</v>
      </c>
      <c r="D341" s="5">
        <v>1</v>
      </c>
      <c r="E341" s="28">
        <v>0.344337059996</v>
      </c>
      <c r="F341" s="28">
        <v>2.869056665142</v>
      </c>
    </row>
    <row r="342" spans="1:6" ht="12.75">
      <c r="A342" s="30" t="s">
        <v>0</v>
      </c>
      <c r="B342" s="30">
        <v>2</v>
      </c>
      <c r="C342" s="5">
        <v>1969</v>
      </c>
      <c r="D342" s="5">
        <v>2</v>
      </c>
      <c r="E342" s="28">
        <v>0.17663322448</v>
      </c>
      <c r="F342" s="28">
        <v>2.282705921088</v>
      </c>
    </row>
    <row r="343" spans="1:6" ht="12.75">
      <c r="A343" s="30" t="s">
        <v>0</v>
      </c>
      <c r="B343" s="30">
        <v>2</v>
      </c>
      <c r="C343" s="5">
        <v>1969</v>
      </c>
      <c r="D343" s="5">
        <v>3</v>
      </c>
      <c r="E343" s="28">
        <v>1.17953437002</v>
      </c>
      <c r="F343" s="28">
        <v>13.48559248791</v>
      </c>
    </row>
    <row r="344" spans="1:6" ht="12.75">
      <c r="A344" s="30" t="s">
        <v>0</v>
      </c>
      <c r="B344" s="30">
        <v>2</v>
      </c>
      <c r="C344" s="5">
        <v>1969</v>
      </c>
      <c r="D344" s="5">
        <v>4</v>
      </c>
      <c r="E344" s="28">
        <v>0.781488862952</v>
      </c>
      <c r="F344" s="28">
        <v>7.022165520692</v>
      </c>
    </row>
    <row r="345" spans="1:6" ht="12.75">
      <c r="A345" s="30" t="s">
        <v>0</v>
      </c>
      <c r="B345" s="30">
        <v>2</v>
      </c>
      <c r="C345" s="5">
        <v>1969</v>
      </c>
      <c r="D345" s="5">
        <v>5</v>
      </c>
      <c r="E345" s="28">
        <v>0.74303238192</v>
      </c>
      <c r="F345" s="28">
        <v>9.130741425419998</v>
      </c>
    </row>
    <row r="346" spans="1:6" ht="12.75">
      <c r="A346" s="30" t="s">
        <v>0</v>
      </c>
      <c r="B346" s="30">
        <v>2</v>
      </c>
      <c r="C346" s="5">
        <v>1969</v>
      </c>
      <c r="D346" s="5">
        <v>6</v>
      </c>
      <c r="E346" s="28">
        <v>0.379628448914</v>
      </c>
      <c r="F346" s="28">
        <v>5.191659173272</v>
      </c>
    </row>
    <row r="347" spans="1:6" ht="12.75">
      <c r="A347" s="30" t="s">
        <v>0</v>
      </c>
      <c r="B347" s="30">
        <v>2</v>
      </c>
      <c r="C347" s="5">
        <v>1969</v>
      </c>
      <c r="D347" s="5">
        <v>7</v>
      </c>
      <c r="E347" s="28">
        <v>0.193285150566</v>
      </c>
      <c r="F347" s="28">
        <v>3.680495530206</v>
      </c>
    </row>
    <row r="348" spans="1:6" ht="12.75">
      <c r="A348" s="30" t="s">
        <v>0</v>
      </c>
      <c r="B348" s="30">
        <v>2</v>
      </c>
      <c r="C348" s="5">
        <v>1969</v>
      </c>
      <c r="D348" s="5">
        <v>8</v>
      </c>
      <c r="E348" s="28">
        <v>0.092370320691</v>
      </c>
      <c r="F348" s="28">
        <v>2.579886913611</v>
      </c>
    </row>
    <row r="349" spans="1:6" ht="12.75">
      <c r="A349" s="30" t="s">
        <v>0</v>
      </c>
      <c r="B349" s="30">
        <v>2</v>
      </c>
      <c r="C349" s="5">
        <v>1969</v>
      </c>
      <c r="D349" s="5">
        <v>9</v>
      </c>
      <c r="E349" s="28">
        <v>0.17273641896</v>
      </c>
      <c r="F349" s="28">
        <v>3.788621065152</v>
      </c>
    </row>
    <row r="350" spans="1:6" ht="12.75">
      <c r="A350" s="30" t="s">
        <v>0</v>
      </c>
      <c r="B350" s="30">
        <v>2</v>
      </c>
      <c r="C350" s="5">
        <v>1969</v>
      </c>
      <c r="D350" s="5">
        <v>10</v>
      </c>
      <c r="E350" s="28">
        <v>0.09644942032</v>
      </c>
      <c r="F350" s="28">
        <v>2.311840993554</v>
      </c>
    </row>
    <row r="351" spans="1:6" ht="12.75">
      <c r="A351" s="30" t="s">
        <v>0</v>
      </c>
      <c r="B351" s="30">
        <v>2</v>
      </c>
      <c r="C351" s="5">
        <v>1969</v>
      </c>
      <c r="D351" s="5">
        <v>11</v>
      </c>
      <c r="E351" s="28">
        <v>0.148514281272</v>
      </c>
      <c r="F351" s="28">
        <v>4.716971428992</v>
      </c>
    </row>
    <row r="352" spans="1:6" ht="12.75">
      <c r="A352" s="30" t="s">
        <v>0</v>
      </c>
      <c r="B352" s="30">
        <v>2</v>
      </c>
      <c r="C352" s="5">
        <v>1969</v>
      </c>
      <c r="D352" s="5">
        <v>12</v>
      </c>
      <c r="E352" s="28">
        <v>0.065280929837</v>
      </c>
      <c r="F352" s="28">
        <v>2.033034608141</v>
      </c>
    </row>
    <row r="353" spans="1:6" ht="12.75">
      <c r="A353" s="30" t="s">
        <v>0</v>
      </c>
      <c r="B353" s="30">
        <v>2</v>
      </c>
      <c r="C353" s="5">
        <v>1970</v>
      </c>
      <c r="D353" s="5">
        <v>1</v>
      </c>
      <c r="E353" s="28">
        <v>0.934022271762</v>
      </c>
      <c r="F353" s="28">
        <v>24.448749403284</v>
      </c>
    </row>
    <row r="354" spans="1:6" ht="12.75">
      <c r="A354" s="30" t="s">
        <v>0</v>
      </c>
      <c r="B354" s="30">
        <v>2</v>
      </c>
      <c r="C354" s="5">
        <v>1970</v>
      </c>
      <c r="D354" s="5">
        <v>2</v>
      </c>
      <c r="E354" s="28">
        <v>0.35030947742</v>
      </c>
      <c r="F354" s="28">
        <v>6.035504330799999</v>
      </c>
    </row>
    <row r="355" spans="1:6" ht="12.75">
      <c r="A355" s="30" t="s">
        <v>0</v>
      </c>
      <c r="B355" s="30">
        <v>2</v>
      </c>
      <c r="C355" s="5">
        <v>1970</v>
      </c>
      <c r="D355" s="5">
        <v>3</v>
      </c>
      <c r="E355" s="28">
        <v>0.227635489536</v>
      </c>
      <c r="F355" s="28">
        <v>6.524450893828</v>
      </c>
    </row>
    <row r="356" spans="1:6" ht="12.75">
      <c r="A356" s="30" t="s">
        <v>0</v>
      </c>
      <c r="B356" s="30">
        <v>2</v>
      </c>
      <c r="C356" s="5">
        <v>1970</v>
      </c>
      <c r="D356" s="5">
        <v>4</v>
      </c>
      <c r="E356" s="28">
        <v>0.181980080154</v>
      </c>
      <c r="F356" s="28">
        <v>6.448301531496</v>
      </c>
    </row>
    <row r="357" spans="1:6" ht="12.75">
      <c r="A357" s="30" t="s">
        <v>0</v>
      </c>
      <c r="B357" s="30">
        <v>2</v>
      </c>
      <c r="C357" s="5">
        <v>1970</v>
      </c>
      <c r="D357" s="5">
        <v>5</v>
      </c>
      <c r="E357" s="28">
        <v>0.168171480612</v>
      </c>
      <c r="F357" s="28">
        <v>6.489648542304</v>
      </c>
    </row>
    <row r="358" spans="1:6" ht="12.75">
      <c r="A358" s="30" t="s">
        <v>0</v>
      </c>
      <c r="B358" s="30">
        <v>2</v>
      </c>
      <c r="C358" s="5">
        <v>1970</v>
      </c>
      <c r="D358" s="5">
        <v>6</v>
      </c>
      <c r="E358" s="28">
        <v>0.094515662675</v>
      </c>
      <c r="F358" s="28">
        <v>3.579631132616</v>
      </c>
    </row>
    <row r="359" spans="1:6" ht="12.75">
      <c r="A359" s="30" t="s">
        <v>0</v>
      </c>
      <c r="B359" s="30">
        <v>2</v>
      </c>
      <c r="C359" s="5">
        <v>1970</v>
      </c>
      <c r="D359" s="5">
        <v>7</v>
      </c>
      <c r="E359" s="28">
        <v>0.057917130942</v>
      </c>
      <c r="F359" s="28">
        <v>2.005074821814</v>
      </c>
    </row>
    <row r="360" spans="1:6" ht="12.75">
      <c r="A360" s="30" t="s">
        <v>0</v>
      </c>
      <c r="B360" s="30">
        <v>2</v>
      </c>
      <c r="C360" s="5">
        <v>1970</v>
      </c>
      <c r="D360" s="5">
        <v>8</v>
      </c>
      <c r="E360" s="28">
        <v>0.039604796119</v>
      </c>
      <c r="F360" s="28">
        <v>1.299931596362</v>
      </c>
    </row>
    <row r="361" spans="1:6" ht="12.75">
      <c r="A361" s="30" t="s">
        <v>0</v>
      </c>
      <c r="B361" s="30">
        <v>2</v>
      </c>
      <c r="C361" s="5">
        <v>1970</v>
      </c>
      <c r="D361" s="5">
        <v>9</v>
      </c>
      <c r="E361" s="28">
        <v>0.02513596765</v>
      </c>
      <c r="F361" s="28">
        <v>0.8856417695500001</v>
      </c>
    </row>
    <row r="362" spans="1:6" ht="12.75">
      <c r="A362" s="30" t="s">
        <v>0</v>
      </c>
      <c r="B362" s="30">
        <v>2</v>
      </c>
      <c r="C362" s="5">
        <v>1970</v>
      </c>
      <c r="D362" s="5">
        <v>10</v>
      </c>
      <c r="E362" s="28">
        <v>0.016749825107</v>
      </c>
      <c r="F362" s="28">
        <v>0.6248615565019999</v>
      </c>
    </row>
    <row r="363" spans="1:6" ht="12.75">
      <c r="A363" s="30" t="s">
        <v>0</v>
      </c>
      <c r="B363" s="30">
        <v>2</v>
      </c>
      <c r="C363" s="5">
        <v>1970</v>
      </c>
      <c r="D363" s="5">
        <v>11</v>
      </c>
      <c r="E363" s="28">
        <v>0.20333816025</v>
      </c>
      <c r="F363" s="28">
        <v>4.3790327350450005</v>
      </c>
    </row>
    <row r="364" spans="1:6" ht="12.75">
      <c r="A364" s="30" t="s">
        <v>0</v>
      </c>
      <c r="B364" s="30">
        <v>2</v>
      </c>
      <c r="C364" s="5">
        <v>1970</v>
      </c>
      <c r="D364" s="5">
        <v>12</v>
      </c>
      <c r="E364" s="28">
        <v>0.049617971455</v>
      </c>
      <c r="F364" s="28">
        <v>1.001901312035</v>
      </c>
    </row>
    <row r="365" spans="1:6" ht="12.75">
      <c r="A365" s="30" t="s">
        <v>0</v>
      </c>
      <c r="B365" s="30">
        <v>2</v>
      </c>
      <c r="C365" s="5">
        <v>1971</v>
      </c>
      <c r="D365" s="5">
        <v>1</v>
      </c>
      <c r="E365" s="28">
        <v>0.237010171939</v>
      </c>
      <c r="F365" s="28">
        <v>1.5929058722240002</v>
      </c>
    </row>
    <row r="366" spans="1:6" ht="12.75">
      <c r="A366" s="30" t="s">
        <v>0</v>
      </c>
      <c r="B366" s="30">
        <v>2</v>
      </c>
      <c r="C366" s="5">
        <v>1971</v>
      </c>
      <c r="D366" s="5">
        <v>2</v>
      </c>
      <c r="E366" s="28">
        <v>0.193905578976</v>
      </c>
      <c r="F366" s="28">
        <v>1.72599899727</v>
      </c>
    </row>
    <row r="367" spans="1:6" ht="12.75">
      <c r="A367" s="30" t="s">
        <v>0</v>
      </c>
      <c r="B367" s="30">
        <v>2</v>
      </c>
      <c r="C367" s="5">
        <v>1971</v>
      </c>
      <c r="D367" s="5">
        <v>3</v>
      </c>
      <c r="E367" s="28">
        <v>0.20109892798</v>
      </c>
      <c r="F367" s="28">
        <v>2.720127571928</v>
      </c>
    </row>
    <row r="368" spans="1:6" ht="12.75">
      <c r="A368" s="30" t="s">
        <v>0</v>
      </c>
      <c r="B368" s="30">
        <v>2</v>
      </c>
      <c r="C368" s="5">
        <v>1971</v>
      </c>
      <c r="D368" s="5">
        <v>4</v>
      </c>
      <c r="E368" s="28">
        <v>0.465272820828</v>
      </c>
      <c r="F368" s="28">
        <v>4.78542344078</v>
      </c>
    </row>
    <row r="369" spans="1:6" ht="12.75">
      <c r="A369" s="30" t="s">
        <v>0</v>
      </c>
      <c r="B369" s="30">
        <v>2</v>
      </c>
      <c r="C369" s="5">
        <v>1971</v>
      </c>
      <c r="D369" s="5">
        <v>5</v>
      </c>
      <c r="E369" s="28">
        <v>0.90461412562</v>
      </c>
      <c r="F369" s="28">
        <v>5.80181526137</v>
      </c>
    </row>
    <row r="370" spans="1:6" ht="12.75">
      <c r="A370" s="30" t="s">
        <v>0</v>
      </c>
      <c r="B370" s="30">
        <v>2</v>
      </c>
      <c r="C370" s="5">
        <v>1971</v>
      </c>
      <c r="D370" s="5">
        <v>6</v>
      </c>
      <c r="E370" s="28">
        <v>0.490804251057</v>
      </c>
      <c r="F370" s="28">
        <v>3.9487782439259997</v>
      </c>
    </row>
    <row r="371" spans="1:6" ht="12.75">
      <c r="A371" s="30" t="s">
        <v>0</v>
      </c>
      <c r="B371" s="30">
        <v>2</v>
      </c>
      <c r="C371" s="5">
        <v>1971</v>
      </c>
      <c r="D371" s="5">
        <v>7</v>
      </c>
      <c r="E371" s="28">
        <v>0.27200314302</v>
      </c>
      <c r="F371" s="28">
        <v>3.307076096316</v>
      </c>
    </row>
    <row r="372" spans="1:6" ht="12.75">
      <c r="A372" s="30" t="s">
        <v>0</v>
      </c>
      <c r="B372" s="30">
        <v>2</v>
      </c>
      <c r="C372" s="5">
        <v>1971</v>
      </c>
      <c r="D372" s="5">
        <v>8</v>
      </c>
      <c r="E372" s="28">
        <v>0.14357753122</v>
      </c>
      <c r="F372" s="28">
        <v>2.423686531695</v>
      </c>
    </row>
    <row r="373" spans="1:6" ht="12.75">
      <c r="A373" s="30" t="s">
        <v>0</v>
      </c>
      <c r="B373" s="30">
        <v>2</v>
      </c>
      <c r="C373" s="5">
        <v>1971</v>
      </c>
      <c r="D373" s="5">
        <v>9</v>
      </c>
      <c r="E373" s="28">
        <v>0.084038336789</v>
      </c>
      <c r="F373" s="28">
        <v>1.9092204003950002</v>
      </c>
    </row>
    <row r="374" spans="1:6" ht="12.75">
      <c r="A374" s="30" t="s">
        <v>0</v>
      </c>
      <c r="B374" s="30">
        <v>2</v>
      </c>
      <c r="C374" s="5">
        <v>1971</v>
      </c>
      <c r="D374" s="5">
        <v>10</v>
      </c>
      <c r="E374" s="28">
        <v>0.061253892522</v>
      </c>
      <c r="F374" s="28">
        <v>1.826571025602</v>
      </c>
    </row>
    <row r="375" spans="1:6" ht="12.75">
      <c r="A375" s="30" t="s">
        <v>0</v>
      </c>
      <c r="B375" s="30">
        <v>2</v>
      </c>
      <c r="C375" s="5">
        <v>1971</v>
      </c>
      <c r="D375" s="5">
        <v>11</v>
      </c>
      <c r="E375" s="28">
        <v>0.067716151314</v>
      </c>
      <c r="F375" s="28">
        <v>1.846804092028</v>
      </c>
    </row>
    <row r="376" spans="1:6" ht="12.75">
      <c r="A376" s="30" t="s">
        <v>0</v>
      </c>
      <c r="B376" s="30">
        <v>2</v>
      </c>
      <c r="C376" s="5">
        <v>1971</v>
      </c>
      <c r="D376" s="5">
        <v>12</v>
      </c>
      <c r="E376" s="28">
        <v>0.16142368893</v>
      </c>
      <c r="F376" s="28">
        <v>3.1063713673169997</v>
      </c>
    </row>
    <row r="377" spans="1:6" ht="12.75">
      <c r="A377" s="30" t="s">
        <v>0</v>
      </c>
      <c r="B377" s="30">
        <v>2</v>
      </c>
      <c r="C377" s="5">
        <v>1972</v>
      </c>
      <c r="D377" s="5">
        <v>1</v>
      </c>
      <c r="E377" s="28">
        <v>0.05779500678</v>
      </c>
      <c r="F377" s="28">
        <v>1.08032203146</v>
      </c>
    </row>
    <row r="378" spans="1:6" ht="12.75">
      <c r="A378" s="30" t="s">
        <v>0</v>
      </c>
      <c r="B378" s="30">
        <v>2</v>
      </c>
      <c r="C378" s="5">
        <v>1972</v>
      </c>
      <c r="D378" s="5">
        <v>2</v>
      </c>
      <c r="E378" s="28">
        <v>0.761261829188</v>
      </c>
      <c r="F378" s="28">
        <v>7.033582592568</v>
      </c>
    </row>
    <row r="379" spans="1:6" ht="12.75">
      <c r="A379" s="30" t="s">
        <v>0</v>
      </c>
      <c r="B379" s="30">
        <v>2</v>
      </c>
      <c r="C379" s="5">
        <v>1972</v>
      </c>
      <c r="D379" s="5">
        <v>3</v>
      </c>
      <c r="E379" s="28">
        <v>0.771877498359</v>
      </c>
      <c r="F379" s="28">
        <v>5.220427667888</v>
      </c>
    </row>
    <row r="380" spans="1:6" ht="12.75">
      <c r="A380" s="30" t="s">
        <v>0</v>
      </c>
      <c r="B380" s="30">
        <v>2</v>
      </c>
      <c r="C380" s="5">
        <v>1972</v>
      </c>
      <c r="D380" s="5">
        <v>4</v>
      </c>
      <c r="E380" s="28">
        <v>0.312157822243</v>
      </c>
      <c r="F380" s="28">
        <v>2.612729055966</v>
      </c>
    </row>
    <row r="381" spans="1:6" ht="12.75">
      <c r="A381" s="30" t="s">
        <v>0</v>
      </c>
      <c r="B381" s="30">
        <v>2</v>
      </c>
      <c r="C381" s="5">
        <v>1972</v>
      </c>
      <c r="D381" s="5">
        <v>5</v>
      </c>
      <c r="E381" s="28">
        <v>0.201711210498</v>
      </c>
      <c r="F381" s="28">
        <v>2.9485433289059997</v>
      </c>
    </row>
    <row r="382" spans="1:6" ht="12.75">
      <c r="A382" s="30" t="s">
        <v>0</v>
      </c>
      <c r="B382" s="30">
        <v>2</v>
      </c>
      <c r="C382" s="5">
        <v>1972</v>
      </c>
      <c r="D382" s="5">
        <v>6</v>
      </c>
      <c r="E382" s="28">
        <v>0.15670581766</v>
      </c>
      <c r="F382" s="28">
        <v>3.1203703097739997</v>
      </c>
    </row>
    <row r="383" spans="1:6" ht="12.75">
      <c r="A383" s="30" t="s">
        <v>0</v>
      </c>
      <c r="B383" s="30">
        <v>2</v>
      </c>
      <c r="C383" s="5">
        <v>1972</v>
      </c>
      <c r="D383" s="5">
        <v>7</v>
      </c>
      <c r="E383" s="28">
        <v>0.066137258069</v>
      </c>
      <c r="F383" s="28">
        <v>1.753116626746</v>
      </c>
    </row>
    <row r="384" spans="1:6" ht="12.75">
      <c r="A384" s="30" t="s">
        <v>0</v>
      </c>
      <c r="B384" s="30">
        <v>2</v>
      </c>
      <c r="C384" s="5">
        <v>1972</v>
      </c>
      <c r="D384" s="5">
        <v>8</v>
      </c>
      <c r="E384" s="28">
        <v>0.042139363952</v>
      </c>
      <c r="F384" s="28">
        <v>1.115966621084</v>
      </c>
    </row>
    <row r="385" spans="1:6" ht="12.75">
      <c r="A385" s="30" t="s">
        <v>0</v>
      </c>
      <c r="B385" s="30">
        <v>2</v>
      </c>
      <c r="C385" s="5">
        <v>1972</v>
      </c>
      <c r="D385" s="5">
        <v>9</v>
      </c>
      <c r="E385" s="28">
        <v>0.15205072146</v>
      </c>
      <c r="F385" s="28">
        <v>1.7203226205</v>
      </c>
    </row>
    <row r="386" spans="1:6" ht="12.75">
      <c r="A386" s="30" t="s">
        <v>0</v>
      </c>
      <c r="B386" s="30">
        <v>2</v>
      </c>
      <c r="C386" s="5">
        <v>1972</v>
      </c>
      <c r="D386" s="5">
        <v>10</v>
      </c>
      <c r="E386" s="28">
        <v>0.152878659598</v>
      </c>
      <c r="F386" s="28">
        <v>1.732624817</v>
      </c>
    </row>
    <row r="387" spans="1:6" ht="12.75">
      <c r="A387" s="30" t="s">
        <v>0</v>
      </c>
      <c r="B387" s="30">
        <v>2</v>
      </c>
      <c r="C387" s="5">
        <v>1972</v>
      </c>
      <c r="D387" s="5">
        <v>11</v>
      </c>
      <c r="E387" s="28">
        <v>0.348697821639</v>
      </c>
      <c r="F387" s="28">
        <v>3.400490215689</v>
      </c>
    </row>
    <row r="388" spans="1:6" ht="12.75">
      <c r="A388" s="30" t="s">
        <v>0</v>
      </c>
      <c r="B388" s="30">
        <v>2</v>
      </c>
      <c r="C388" s="5">
        <v>1972</v>
      </c>
      <c r="D388" s="5">
        <v>12</v>
      </c>
      <c r="E388" s="28">
        <v>0.364957252926</v>
      </c>
      <c r="F388" s="28">
        <v>3.562678039914</v>
      </c>
    </row>
    <row r="389" spans="1:6" ht="12.75">
      <c r="A389" s="30" t="s">
        <v>0</v>
      </c>
      <c r="B389" s="30">
        <v>2</v>
      </c>
      <c r="C389" s="5">
        <v>1973</v>
      </c>
      <c r="D389" s="5">
        <v>1</v>
      </c>
      <c r="E389" s="28">
        <v>0.252646016742</v>
      </c>
      <c r="F389" s="28">
        <v>3.059823994458</v>
      </c>
    </row>
    <row r="390" spans="1:6" ht="12.75">
      <c r="A390" s="30" t="s">
        <v>0</v>
      </c>
      <c r="B390" s="30">
        <v>2</v>
      </c>
      <c r="C390" s="5">
        <v>1973</v>
      </c>
      <c r="D390" s="5">
        <v>2</v>
      </c>
      <c r="E390" s="28">
        <v>0.151155951471</v>
      </c>
      <c r="F390" s="28">
        <v>2.4411234114269997</v>
      </c>
    </row>
    <row r="391" spans="1:6" ht="12.75">
      <c r="A391" s="30" t="s">
        <v>0</v>
      </c>
      <c r="B391" s="30">
        <v>2</v>
      </c>
      <c r="C391" s="5">
        <v>1973</v>
      </c>
      <c r="D391" s="5">
        <v>3</v>
      </c>
      <c r="E391" s="28">
        <v>0.093066567644</v>
      </c>
      <c r="F391" s="28">
        <v>2.327746272448</v>
      </c>
    </row>
    <row r="392" spans="1:6" ht="12.75">
      <c r="A392" s="30" t="s">
        <v>0</v>
      </c>
      <c r="B392" s="30">
        <v>2</v>
      </c>
      <c r="C392" s="5">
        <v>1973</v>
      </c>
      <c r="D392" s="5">
        <v>4</v>
      </c>
      <c r="E392" s="28">
        <v>0.068590291</v>
      </c>
      <c r="F392" s="28">
        <v>1.889350777</v>
      </c>
    </row>
    <row r="393" spans="1:6" ht="12.75">
      <c r="A393" s="30" t="s">
        <v>0</v>
      </c>
      <c r="B393" s="30">
        <v>2</v>
      </c>
      <c r="C393" s="5">
        <v>1973</v>
      </c>
      <c r="D393" s="5">
        <v>5</v>
      </c>
      <c r="E393" s="28">
        <v>0.111220016482</v>
      </c>
      <c r="F393" s="28">
        <v>2.577403003388</v>
      </c>
    </row>
    <row r="394" spans="1:6" ht="12.75">
      <c r="A394" s="30" t="s">
        <v>0</v>
      </c>
      <c r="B394" s="30">
        <v>2</v>
      </c>
      <c r="C394" s="5">
        <v>1973</v>
      </c>
      <c r="D394" s="5">
        <v>6</v>
      </c>
      <c r="E394" s="28">
        <v>0.146699028608</v>
      </c>
      <c r="F394" s="28">
        <v>2.2660825419</v>
      </c>
    </row>
    <row r="395" spans="1:6" ht="12.75">
      <c r="A395" s="30" t="s">
        <v>0</v>
      </c>
      <c r="B395" s="30">
        <v>2</v>
      </c>
      <c r="C395" s="5">
        <v>1973</v>
      </c>
      <c r="D395" s="5">
        <v>7</v>
      </c>
      <c r="E395" s="28">
        <v>0.081663181707</v>
      </c>
      <c r="F395" s="28">
        <v>1.3975349012559999</v>
      </c>
    </row>
    <row r="396" spans="1:6" ht="12.75">
      <c r="A396" s="30" t="s">
        <v>0</v>
      </c>
      <c r="B396" s="30">
        <v>2</v>
      </c>
      <c r="C396" s="5">
        <v>1973</v>
      </c>
      <c r="D396" s="5">
        <v>8</v>
      </c>
      <c r="E396" s="28">
        <v>0.062453016813</v>
      </c>
      <c r="F396" s="28">
        <v>0.964198085218</v>
      </c>
    </row>
    <row r="397" spans="1:6" ht="12.75">
      <c r="A397" s="30" t="s">
        <v>0</v>
      </c>
      <c r="B397" s="30">
        <v>2</v>
      </c>
      <c r="C397" s="5">
        <v>1973</v>
      </c>
      <c r="D397" s="5">
        <v>9</v>
      </c>
      <c r="E397" s="28">
        <v>0.03927421896</v>
      </c>
      <c r="F397" s="28">
        <v>0.6963212895</v>
      </c>
    </row>
    <row r="398" spans="1:6" ht="12.75">
      <c r="A398" s="30" t="s">
        <v>0</v>
      </c>
      <c r="B398" s="30">
        <v>2</v>
      </c>
      <c r="C398" s="5">
        <v>1973</v>
      </c>
      <c r="D398" s="5">
        <v>10</v>
      </c>
      <c r="E398" s="28">
        <v>0.054060159146</v>
      </c>
      <c r="F398" s="28">
        <v>1.228430907396</v>
      </c>
    </row>
    <row r="399" spans="1:6" ht="12.75">
      <c r="A399" s="30" t="s">
        <v>0</v>
      </c>
      <c r="B399" s="30">
        <v>2</v>
      </c>
      <c r="C399" s="5">
        <v>1973</v>
      </c>
      <c r="D399" s="5">
        <v>11</v>
      </c>
      <c r="E399" s="28">
        <v>0.054546611652</v>
      </c>
      <c r="F399" s="28">
        <v>0.7770915922320001</v>
      </c>
    </row>
    <row r="400" spans="1:6" ht="12.75">
      <c r="A400" s="30" t="s">
        <v>0</v>
      </c>
      <c r="B400" s="30">
        <v>2</v>
      </c>
      <c r="C400" s="5">
        <v>1973</v>
      </c>
      <c r="D400" s="5">
        <v>12</v>
      </c>
      <c r="E400" s="28">
        <v>0.109876797654</v>
      </c>
      <c r="F400" s="28">
        <v>1.152015976527</v>
      </c>
    </row>
    <row r="401" spans="1:6" ht="12.75">
      <c r="A401" s="30" t="s">
        <v>0</v>
      </c>
      <c r="B401" s="30">
        <v>2</v>
      </c>
      <c r="C401" s="5">
        <v>1974</v>
      </c>
      <c r="D401" s="5">
        <v>1</v>
      </c>
      <c r="E401" s="28">
        <v>0.14061843068</v>
      </c>
      <c r="F401" s="28">
        <v>1.806884666574</v>
      </c>
    </row>
    <row r="402" spans="1:6" ht="12.75">
      <c r="A402" s="30" t="s">
        <v>0</v>
      </c>
      <c r="B402" s="30">
        <v>2</v>
      </c>
      <c r="C402" s="5">
        <v>1974</v>
      </c>
      <c r="D402" s="5">
        <v>2</v>
      </c>
      <c r="E402" s="28">
        <v>0.116243246416</v>
      </c>
      <c r="F402" s="28">
        <v>1.252008115787</v>
      </c>
    </row>
    <row r="403" spans="1:6" ht="12.75">
      <c r="A403" s="30" t="s">
        <v>0</v>
      </c>
      <c r="B403" s="30">
        <v>2</v>
      </c>
      <c r="C403" s="5">
        <v>1974</v>
      </c>
      <c r="D403" s="5">
        <v>3</v>
      </c>
      <c r="E403" s="28">
        <v>0.261412144686</v>
      </c>
      <c r="F403" s="28">
        <v>2.361974605914</v>
      </c>
    </row>
    <row r="404" spans="1:6" ht="12.75">
      <c r="A404" s="30" t="s">
        <v>0</v>
      </c>
      <c r="B404" s="30">
        <v>2</v>
      </c>
      <c r="C404" s="5">
        <v>1974</v>
      </c>
      <c r="D404" s="5">
        <v>4</v>
      </c>
      <c r="E404" s="28">
        <v>0.13867774248</v>
      </c>
      <c r="F404" s="28">
        <v>1.5847784704080001</v>
      </c>
    </row>
    <row r="405" spans="1:6" ht="12.75">
      <c r="A405" s="30" t="s">
        <v>0</v>
      </c>
      <c r="B405" s="30">
        <v>2</v>
      </c>
      <c r="C405" s="5">
        <v>1974</v>
      </c>
      <c r="D405" s="5">
        <v>5</v>
      </c>
      <c r="E405" s="28">
        <v>0.097104486066</v>
      </c>
      <c r="F405" s="28">
        <v>1.423187673551</v>
      </c>
    </row>
    <row r="406" spans="1:6" ht="12.75">
      <c r="A406" s="30" t="s">
        <v>0</v>
      </c>
      <c r="B406" s="30">
        <v>2</v>
      </c>
      <c r="C406" s="5">
        <v>1974</v>
      </c>
      <c r="D406" s="5">
        <v>6</v>
      </c>
      <c r="E406" s="28">
        <v>0.13609614866</v>
      </c>
      <c r="F406" s="28">
        <v>1.897642541545</v>
      </c>
    </row>
    <row r="407" spans="1:6" ht="12.75">
      <c r="A407" s="30" t="s">
        <v>0</v>
      </c>
      <c r="B407" s="30">
        <v>2</v>
      </c>
      <c r="C407" s="5">
        <v>1974</v>
      </c>
      <c r="D407" s="5">
        <v>7</v>
      </c>
      <c r="E407" s="28">
        <v>0.075288089548</v>
      </c>
      <c r="F407" s="28">
        <v>1.21604556304</v>
      </c>
    </row>
    <row r="408" spans="1:6" ht="12.75">
      <c r="A408" s="30" t="s">
        <v>0</v>
      </c>
      <c r="B408" s="30">
        <v>2</v>
      </c>
      <c r="C408" s="5">
        <v>1974</v>
      </c>
      <c r="D408" s="5">
        <v>8</v>
      </c>
      <c r="E408" s="28">
        <v>0.041784075568</v>
      </c>
      <c r="F408" s="28">
        <v>0.907814010136</v>
      </c>
    </row>
    <row r="409" spans="1:6" ht="12.75">
      <c r="A409" s="30" t="s">
        <v>0</v>
      </c>
      <c r="B409" s="30">
        <v>2</v>
      </c>
      <c r="C409" s="5">
        <v>1974</v>
      </c>
      <c r="D409" s="5">
        <v>9</v>
      </c>
      <c r="E409" s="28">
        <v>0.0245580888</v>
      </c>
      <c r="F409" s="28">
        <v>0.6400215892</v>
      </c>
    </row>
    <row r="410" spans="1:6" ht="12.75">
      <c r="A410" s="30" t="s">
        <v>0</v>
      </c>
      <c r="B410" s="30">
        <v>2</v>
      </c>
      <c r="C410" s="5">
        <v>1974</v>
      </c>
      <c r="D410" s="5">
        <v>10</v>
      </c>
      <c r="E410" s="28">
        <v>0.0177931728</v>
      </c>
      <c r="F410" s="28">
        <v>0.46822406084999996</v>
      </c>
    </row>
    <row r="411" spans="1:6" ht="12.75">
      <c r="A411" s="30" t="s">
        <v>0</v>
      </c>
      <c r="B411" s="30">
        <v>2</v>
      </c>
      <c r="C411" s="5">
        <v>1974</v>
      </c>
      <c r="D411" s="5">
        <v>11</v>
      </c>
      <c r="E411" s="28">
        <v>0.059344852209</v>
      </c>
      <c r="F411" s="28">
        <v>1.117522050974</v>
      </c>
    </row>
    <row r="412" spans="1:6" ht="12.75">
      <c r="A412" s="30" t="s">
        <v>0</v>
      </c>
      <c r="B412" s="30">
        <v>2</v>
      </c>
      <c r="C412" s="5">
        <v>1974</v>
      </c>
      <c r="D412" s="5">
        <v>12</v>
      </c>
      <c r="E412" s="28">
        <v>0.026336769822</v>
      </c>
      <c r="F412" s="28">
        <v>0.5333195867399999</v>
      </c>
    </row>
    <row r="413" spans="1:6" ht="12.75">
      <c r="A413" s="30" t="s">
        <v>0</v>
      </c>
      <c r="B413" s="30">
        <v>2</v>
      </c>
      <c r="C413" s="5">
        <v>1975</v>
      </c>
      <c r="D413" s="5">
        <v>1</v>
      </c>
      <c r="E413" s="28">
        <v>0.10117387273</v>
      </c>
      <c r="F413" s="28">
        <v>2.0983460454880003</v>
      </c>
    </row>
    <row r="414" spans="1:6" ht="12.75">
      <c r="A414" s="30" t="s">
        <v>0</v>
      </c>
      <c r="B414" s="30">
        <v>2</v>
      </c>
      <c r="C414" s="5">
        <v>1975</v>
      </c>
      <c r="D414" s="5">
        <v>2</v>
      </c>
      <c r="E414" s="28">
        <v>0.104035174848</v>
      </c>
      <c r="F414" s="28">
        <v>2.1058731766600003</v>
      </c>
    </row>
    <row r="415" spans="1:6" ht="12.75">
      <c r="A415" s="30" t="s">
        <v>0</v>
      </c>
      <c r="B415" s="30">
        <v>2</v>
      </c>
      <c r="C415" s="5">
        <v>1975</v>
      </c>
      <c r="D415" s="5">
        <v>3</v>
      </c>
      <c r="E415" s="28">
        <v>0.13837608344</v>
      </c>
      <c r="F415" s="28">
        <v>2.881114109186</v>
      </c>
    </row>
    <row r="416" spans="1:6" ht="12.75">
      <c r="A416" s="30" t="s">
        <v>0</v>
      </c>
      <c r="B416" s="30">
        <v>2</v>
      </c>
      <c r="C416" s="5">
        <v>1975</v>
      </c>
      <c r="D416" s="5">
        <v>4</v>
      </c>
      <c r="E416" s="28">
        <v>0.613546480974</v>
      </c>
      <c r="F416" s="28">
        <v>6.220296118399999</v>
      </c>
    </row>
    <row r="417" spans="1:6" ht="12.75">
      <c r="A417" s="30" t="s">
        <v>0</v>
      </c>
      <c r="B417" s="30">
        <v>2</v>
      </c>
      <c r="C417" s="5">
        <v>1975</v>
      </c>
      <c r="D417" s="5">
        <v>5</v>
      </c>
      <c r="E417" s="28">
        <v>0.677786104569</v>
      </c>
      <c r="F417" s="28">
        <v>6.369111086511</v>
      </c>
    </row>
    <row r="418" spans="1:6" ht="12.75">
      <c r="A418" s="30" t="s">
        <v>0</v>
      </c>
      <c r="B418" s="30">
        <v>2</v>
      </c>
      <c r="C418" s="5">
        <v>1975</v>
      </c>
      <c r="D418" s="5">
        <v>6</v>
      </c>
      <c r="E418" s="28">
        <v>0.2568577594</v>
      </c>
      <c r="F418" s="28">
        <v>3.2348886240879997</v>
      </c>
    </row>
    <row r="419" spans="1:6" ht="12.75">
      <c r="A419" s="30" t="s">
        <v>0</v>
      </c>
      <c r="B419" s="30">
        <v>2</v>
      </c>
      <c r="C419" s="5">
        <v>1975</v>
      </c>
      <c r="D419" s="5">
        <v>7</v>
      </c>
      <c r="E419" s="28">
        <v>0.123379596648</v>
      </c>
      <c r="F419" s="28">
        <v>2.5245364679919997</v>
      </c>
    </row>
    <row r="420" spans="1:6" ht="12.75">
      <c r="A420" s="30" t="s">
        <v>0</v>
      </c>
      <c r="B420" s="30">
        <v>2</v>
      </c>
      <c r="C420" s="5">
        <v>1975</v>
      </c>
      <c r="D420" s="5">
        <v>8</v>
      </c>
      <c r="E420" s="28">
        <v>0.09561157632</v>
      </c>
      <c r="F420" s="28">
        <v>2.43968876544</v>
      </c>
    </row>
    <row r="421" spans="1:6" ht="12.75">
      <c r="A421" s="30" t="s">
        <v>0</v>
      </c>
      <c r="B421" s="30">
        <v>2</v>
      </c>
      <c r="C421" s="5">
        <v>1975</v>
      </c>
      <c r="D421" s="5">
        <v>9</v>
      </c>
      <c r="E421" s="28">
        <v>0.087123169107</v>
      </c>
      <c r="F421" s="28">
        <v>2.036013531165</v>
      </c>
    </row>
    <row r="422" spans="1:6" ht="12.75">
      <c r="A422" s="30" t="s">
        <v>0</v>
      </c>
      <c r="B422" s="30">
        <v>2</v>
      </c>
      <c r="C422" s="5">
        <v>1975</v>
      </c>
      <c r="D422" s="5">
        <v>10</v>
      </c>
      <c r="E422" s="28">
        <v>0.043627326271</v>
      </c>
      <c r="F422" s="28">
        <v>1.559102829213</v>
      </c>
    </row>
    <row r="423" spans="1:6" ht="12.75">
      <c r="A423" s="30" t="s">
        <v>0</v>
      </c>
      <c r="B423" s="30">
        <v>2</v>
      </c>
      <c r="C423" s="5">
        <v>1975</v>
      </c>
      <c r="D423" s="5">
        <v>11</v>
      </c>
      <c r="E423" s="28">
        <v>0.091972540506</v>
      </c>
      <c r="F423" s="28">
        <v>3.329006111046</v>
      </c>
    </row>
    <row r="424" spans="1:6" ht="12.75">
      <c r="A424" s="30" t="s">
        <v>0</v>
      </c>
      <c r="B424" s="30">
        <v>2</v>
      </c>
      <c r="C424" s="5">
        <v>1975</v>
      </c>
      <c r="D424" s="5">
        <v>12</v>
      </c>
      <c r="E424" s="28">
        <v>0.056853910773</v>
      </c>
      <c r="F424" s="28">
        <v>1.426248978823</v>
      </c>
    </row>
    <row r="425" spans="1:6" ht="12.75">
      <c r="A425" s="30" t="s">
        <v>0</v>
      </c>
      <c r="B425" s="30">
        <v>2</v>
      </c>
      <c r="C425" s="5">
        <v>1976</v>
      </c>
      <c r="D425" s="5">
        <v>1</v>
      </c>
      <c r="E425" s="28">
        <v>0.021714791973</v>
      </c>
      <c r="F425" s="28">
        <v>0.6006114361379999</v>
      </c>
    </row>
    <row r="426" spans="1:6" ht="12.75">
      <c r="A426" s="30" t="s">
        <v>0</v>
      </c>
      <c r="B426" s="30">
        <v>2</v>
      </c>
      <c r="C426" s="5">
        <v>1976</v>
      </c>
      <c r="D426" s="5">
        <v>2</v>
      </c>
      <c r="E426" s="28">
        <v>0.029821815712</v>
      </c>
      <c r="F426" s="28">
        <v>0.686550027776</v>
      </c>
    </row>
    <row r="427" spans="1:6" ht="12.75">
      <c r="A427" s="30" t="s">
        <v>0</v>
      </c>
      <c r="B427" s="30">
        <v>2</v>
      </c>
      <c r="C427" s="5">
        <v>1976</v>
      </c>
      <c r="D427" s="5">
        <v>3</v>
      </c>
      <c r="E427" s="28">
        <v>0.029693567358</v>
      </c>
      <c r="F427" s="28">
        <v>0.593252745813</v>
      </c>
    </row>
    <row r="428" spans="1:6" ht="12.75">
      <c r="A428" s="30" t="s">
        <v>0</v>
      </c>
      <c r="B428" s="30">
        <v>2</v>
      </c>
      <c r="C428" s="5">
        <v>1976</v>
      </c>
      <c r="D428" s="5">
        <v>4</v>
      </c>
      <c r="E428" s="28">
        <v>0.068078843363</v>
      </c>
      <c r="F428" s="28">
        <v>0.6685691740599999</v>
      </c>
    </row>
    <row r="429" spans="1:6" ht="12.75">
      <c r="A429" s="30" t="s">
        <v>0</v>
      </c>
      <c r="B429" s="30">
        <v>2</v>
      </c>
      <c r="C429" s="5">
        <v>1976</v>
      </c>
      <c r="D429" s="5">
        <v>5</v>
      </c>
      <c r="E429" s="28">
        <v>0.037132438272</v>
      </c>
      <c r="F429" s="28">
        <v>0.51462423068</v>
      </c>
    </row>
    <row r="430" spans="1:6" ht="12.75">
      <c r="A430" s="30" t="s">
        <v>0</v>
      </c>
      <c r="B430" s="30">
        <v>2</v>
      </c>
      <c r="C430" s="5">
        <v>1976</v>
      </c>
      <c r="D430" s="5">
        <v>6</v>
      </c>
      <c r="E430" s="28">
        <v>0.034026360489</v>
      </c>
      <c r="F430" s="28">
        <v>0.47527143417</v>
      </c>
    </row>
    <row r="431" spans="1:6" ht="12.75">
      <c r="A431" s="30" t="s">
        <v>0</v>
      </c>
      <c r="B431" s="30">
        <v>2</v>
      </c>
      <c r="C431" s="5">
        <v>1976</v>
      </c>
      <c r="D431" s="5">
        <v>7</v>
      </c>
      <c r="E431" s="28">
        <v>0.04632343188</v>
      </c>
      <c r="F431" s="28">
        <v>0.525199433352</v>
      </c>
    </row>
    <row r="432" spans="1:6" ht="12.75">
      <c r="A432" s="30" t="s">
        <v>0</v>
      </c>
      <c r="B432" s="30">
        <v>2</v>
      </c>
      <c r="C432" s="5">
        <v>1976</v>
      </c>
      <c r="D432" s="5">
        <v>8</v>
      </c>
      <c r="E432" s="28">
        <v>0.037082188556</v>
      </c>
      <c r="F432" s="28">
        <v>0.36707201213199997</v>
      </c>
    </row>
    <row r="433" spans="1:6" ht="12.75">
      <c r="A433" s="30" t="s">
        <v>0</v>
      </c>
      <c r="B433" s="30">
        <v>2</v>
      </c>
      <c r="C433" s="5">
        <v>1976</v>
      </c>
      <c r="D433" s="5">
        <v>9</v>
      </c>
      <c r="E433" s="28">
        <v>0.036164281593</v>
      </c>
      <c r="F433" s="28">
        <v>0.419220163791</v>
      </c>
    </row>
    <row r="434" spans="1:6" ht="12.75">
      <c r="A434" s="30" t="s">
        <v>0</v>
      </c>
      <c r="B434" s="30">
        <v>2</v>
      </c>
      <c r="C434" s="5">
        <v>1976</v>
      </c>
      <c r="D434" s="5">
        <v>10</v>
      </c>
      <c r="E434" s="28">
        <v>0.145229528197</v>
      </c>
      <c r="F434" s="28">
        <v>1.278293843255</v>
      </c>
    </row>
    <row r="435" spans="1:6" ht="12.75">
      <c r="A435" s="30" t="s">
        <v>0</v>
      </c>
      <c r="B435" s="30">
        <v>2</v>
      </c>
      <c r="C435" s="5">
        <v>1976</v>
      </c>
      <c r="D435" s="5">
        <v>11</v>
      </c>
      <c r="E435" s="28">
        <v>0.159847923942</v>
      </c>
      <c r="F435" s="28">
        <v>1.60513956792</v>
      </c>
    </row>
    <row r="436" spans="1:6" ht="12.75">
      <c r="A436" s="30" t="s">
        <v>0</v>
      </c>
      <c r="B436" s="30">
        <v>2</v>
      </c>
      <c r="C436" s="5">
        <v>1976</v>
      </c>
      <c r="D436" s="5">
        <v>12</v>
      </c>
      <c r="E436" s="28">
        <v>0.298520144088</v>
      </c>
      <c r="F436" s="28">
        <v>3.293988248692</v>
      </c>
    </row>
    <row r="437" spans="1:6" ht="12.75">
      <c r="A437" s="30" t="s">
        <v>0</v>
      </c>
      <c r="B437" s="30">
        <v>2</v>
      </c>
      <c r="C437" s="5">
        <v>1977</v>
      </c>
      <c r="D437" s="5">
        <v>1</v>
      </c>
      <c r="E437" s="28">
        <v>1.43938848759</v>
      </c>
      <c r="F437" s="28">
        <v>16.762636607839</v>
      </c>
    </row>
    <row r="438" spans="1:6" ht="12.75">
      <c r="A438" s="30" t="s">
        <v>0</v>
      </c>
      <c r="B438" s="30">
        <v>2</v>
      </c>
      <c r="C438" s="5">
        <v>1977</v>
      </c>
      <c r="D438" s="5">
        <v>2</v>
      </c>
      <c r="E438" s="28">
        <v>2.770075224912</v>
      </c>
      <c r="F438" s="28">
        <v>24.313915842975998</v>
      </c>
    </row>
    <row r="439" spans="1:6" ht="12.75">
      <c r="A439" s="30" t="s">
        <v>0</v>
      </c>
      <c r="B439" s="30">
        <v>2</v>
      </c>
      <c r="C439" s="5">
        <v>1977</v>
      </c>
      <c r="D439" s="5">
        <v>3</v>
      </c>
      <c r="E439" s="28">
        <v>1.235190594182</v>
      </c>
      <c r="F439" s="28">
        <v>12.761409091886001</v>
      </c>
    </row>
    <row r="440" spans="1:6" ht="12.75">
      <c r="A440" s="30" t="s">
        <v>0</v>
      </c>
      <c r="B440" s="30">
        <v>2</v>
      </c>
      <c r="C440" s="5">
        <v>1977</v>
      </c>
      <c r="D440" s="5">
        <v>4</v>
      </c>
      <c r="E440" s="28">
        <v>0.790409514565</v>
      </c>
      <c r="F440" s="28">
        <v>11.697587916049</v>
      </c>
    </row>
    <row r="441" spans="1:6" ht="12.75">
      <c r="A441" s="30" t="s">
        <v>0</v>
      </c>
      <c r="B441" s="30">
        <v>2</v>
      </c>
      <c r="C441" s="5">
        <v>1977</v>
      </c>
      <c r="D441" s="5">
        <v>5</v>
      </c>
      <c r="E441" s="28">
        <v>1.400782435616</v>
      </c>
      <c r="F441" s="28">
        <v>15.642683613996999</v>
      </c>
    </row>
    <row r="442" spans="1:6" ht="12.75">
      <c r="A442" s="30" t="s">
        <v>0</v>
      </c>
      <c r="B442" s="30">
        <v>2</v>
      </c>
      <c r="C442" s="5">
        <v>1977</v>
      </c>
      <c r="D442" s="5">
        <v>6</v>
      </c>
      <c r="E442" s="28">
        <v>1.102245045048</v>
      </c>
      <c r="F442" s="28">
        <v>12.311366128488</v>
      </c>
    </row>
    <row r="443" spans="1:6" ht="12.75">
      <c r="A443" s="30" t="s">
        <v>0</v>
      </c>
      <c r="B443" s="30">
        <v>2</v>
      </c>
      <c r="C443" s="5">
        <v>1977</v>
      </c>
      <c r="D443" s="5">
        <v>7</v>
      </c>
      <c r="E443" s="28">
        <v>0.503601404204</v>
      </c>
      <c r="F443" s="28">
        <v>8.141395790992</v>
      </c>
    </row>
    <row r="444" spans="1:6" ht="12.75">
      <c r="A444" s="30" t="s">
        <v>0</v>
      </c>
      <c r="B444" s="30">
        <v>2</v>
      </c>
      <c r="C444" s="5">
        <v>1977</v>
      </c>
      <c r="D444" s="5">
        <v>8</v>
      </c>
      <c r="E444" s="28">
        <v>0.224074882368</v>
      </c>
      <c r="F444" s="28">
        <v>6.091552657728</v>
      </c>
    </row>
    <row r="445" spans="1:6" ht="12.75">
      <c r="A445" s="30" t="s">
        <v>0</v>
      </c>
      <c r="B445" s="30">
        <v>2</v>
      </c>
      <c r="C445" s="5">
        <v>1977</v>
      </c>
      <c r="D445" s="5">
        <v>9</v>
      </c>
      <c r="E445" s="28">
        <v>0.109217982394</v>
      </c>
      <c r="F445" s="28">
        <v>4.19449054743</v>
      </c>
    </row>
    <row r="446" spans="1:6" ht="12.75">
      <c r="A446" s="30" t="s">
        <v>0</v>
      </c>
      <c r="B446" s="30">
        <v>2</v>
      </c>
      <c r="C446" s="5">
        <v>1977</v>
      </c>
      <c r="D446" s="5">
        <v>10</v>
      </c>
      <c r="E446" s="28">
        <v>0.428227648225</v>
      </c>
      <c r="F446" s="28">
        <v>11.133918426540001</v>
      </c>
    </row>
    <row r="447" spans="1:6" ht="12.75">
      <c r="A447" s="30" t="s">
        <v>0</v>
      </c>
      <c r="B447" s="30">
        <v>2</v>
      </c>
      <c r="C447" s="5">
        <v>1977</v>
      </c>
      <c r="D447" s="5">
        <v>11</v>
      </c>
      <c r="E447" s="28">
        <v>0.147656697928</v>
      </c>
      <c r="F447" s="28">
        <v>4.832680559897001</v>
      </c>
    </row>
    <row r="448" spans="1:6" ht="12.75">
      <c r="A448" s="30" t="s">
        <v>0</v>
      </c>
      <c r="B448" s="30">
        <v>2</v>
      </c>
      <c r="C448" s="5">
        <v>1977</v>
      </c>
      <c r="D448" s="5">
        <v>12</v>
      </c>
      <c r="E448" s="28">
        <v>0.866093584434</v>
      </c>
      <c r="F448" s="28">
        <v>14.9322882105</v>
      </c>
    </row>
    <row r="449" spans="1:6" ht="12.75">
      <c r="A449" s="30" t="s">
        <v>0</v>
      </c>
      <c r="B449" s="30">
        <v>2</v>
      </c>
      <c r="C449" s="5">
        <v>1978</v>
      </c>
      <c r="D449" s="5">
        <v>1</v>
      </c>
      <c r="E449" s="28">
        <v>0.235620099948</v>
      </c>
      <c r="F449" s="28">
        <v>2.726871743664</v>
      </c>
    </row>
    <row r="450" spans="1:6" ht="12.75">
      <c r="A450" s="30" t="s">
        <v>0</v>
      </c>
      <c r="B450" s="30">
        <v>2</v>
      </c>
      <c r="C450" s="5">
        <v>1978</v>
      </c>
      <c r="D450" s="5">
        <v>2</v>
      </c>
      <c r="E450" s="28">
        <v>1.009646782032</v>
      </c>
      <c r="F450" s="28">
        <v>7.97352226626</v>
      </c>
    </row>
    <row r="451" spans="1:6" ht="12.75">
      <c r="A451" s="30" t="s">
        <v>0</v>
      </c>
      <c r="B451" s="30">
        <v>2</v>
      </c>
      <c r="C451" s="5">
        <v>1978</v>
      </c>
      <c r="D451" s="5">
        <v>3</v>
      </c>
      <c r="E451" s="28">
        <v>0.701774772048</v>
      </c>
      <c r="F451" s="28">
        <v>5.298351482328</v>
      </c>
    </row>
    <row r="452" spans="1:6" ht="12.75">
      <c r="A452" s="30" t="s">
        <v>0</v>
      </c>
      <c r="B452" s="30">
        <v>2</v>
      </c>
      <c r="C452" s="5">
        <v>1978</v>
      </c>
      <c r="D452" s="5">
        <v>4</v>
      </c>
      <c r="E452" s="28">
        <v>0.681966335718</v>
      </c>
      <c r="F452" s="28">
        <v>7.344977837612</v>
      </c>
    </row>
    <row r="453" spans="1:6" ht="12.75">
      <c r="A453" s="30" t="s">
        <v>0</v>
      </c>
      <c r="B453" s="30">
        <v>2</v>
      </c>
      <c r="C453" s="5">
        <v>1978</v>
      </c>
      <c r="D453" s="5">
        <v>5</v>
      </c>
      <c r="E453" s="28">
        <v>0.441620681645</v>
      </c>
      <c r="F453" s="28">
        <v>5.394299652918001</v>
      </c>
    </row>
    <row r="454" spans="1:6" ht="12.75">
      <c r="A454" s="30" t="s">
        <v>0</v>
      </c>
      <c r="B454" s="30">
        <v>2</v>
      </c>
      <c r="C454" s="5">
        <v>1978</v>
      </c>
      <c r="D454" s="5">
        <v>6</v>
      </c>
      <c r="E454" s="28">
        <v>0.287855819904</v>
      </c>
      <c r="F454" s="28">
        <v>4.6957176007040005</v>
      </c>
    </row>
    <row r="455" spans="1:6" ht="12.75">
      <c r="A455" s="30" t="s">
        <v>0</v>
      </c>
      <c r="B455" s="30">
        <v>2</v>
      </c>
      <c r="C455" s="5">
        <v>1978</v>
      </c>
      <c r="D455" s="5">
        <v>7</v>
      </c>
      <c r="E455" s="28">
        <v>0.14593194074</v>
      </c>
      <c r="F455" s="28">
        <v>3.3949443764300002</v>
      </c>
    </row>
    <row r="456" spans="1:6" ht="12.75">
      <c r="A456" s="30" t="s">
        <v>0</v>
      </c>
      <c r="B456" s="30">
        <v>2</v>
      </c>
      <c r="C456" s="5">
        <v>1978</v>
      </c>
      <c r="D456" s="5">
        <v>8</v>
      </c>
      <c r="E456" s="28">
        <v>0.074784431405</v>
      </c>
      <c r="F456" s="28">
        <v>2.301795257545</v>
      </c>
    </row>
    <row r="457" spans="1:6" ht="12.75">
      <c r="A457" s="30" t="s">
        <v>0</v>
      </c>
      <c r="B457" s="30">
        <v>2</v>
      </c>
      <c r="C457" s="5">
        <v>1978</v>
      </c>
      <c r="D457" s="5">
        <v>9</v>
      </c>
      <c r="E457" s="28">
        <v>0.04453263503</v>
      </c>
      <c r="F457" s="28">
        <v>1.49114751929</v>
      </c>
    </row>
    <row r="458" spans="1:6" ht="12.75">
      <c r="A458" s="30" t="s">
        <v>0</v>
      </c>
      <c r="B458" s="30">
        <v>2</v>
      </c>
      <c r="C458" s="5">
        <v>1978</v>
      </c>
      <c r="D458" s="5">
        <v>10</v>
      </c>
      <c r="E458" s="28">
        <v>0.029033643866</v>
      </c>
      <c r="F458" s="28">
        <v>0.9945446373300001</v>
      </c>
    </row>
    <row r="459" spans="1:6" ht="12.75">
      <c r="A459" s="30" t="s">
        <v>0</v>
      </c>
      <c r="B459" s="30">
        <v>2</v>
      </c>
      <c r="C459" s="5">
        <v>1978</v>
      </c>
      <c r="D459" s="5">
        <v>11</v>
      </c>
      <c r="E459" s="28">
        <v>0.023041700565</v>
      </c>
      <c r="F459" s="28">
        <v>0.837772650268</v>
      </c>
    </row>
    <row r="460" spans="1:6" ht="12.75">
      <c r="A460" s="30" t="s">
        <v>0</v>
      </c>
      <c r="B460" s="30">
        <v>2</v>
      </c>
      <c r="C460" s="5">
        <v>1978</v>
      </c>
      <c r="D460" s="5">
        <v>12</v>
      </c>
      <c r="E460" s="28">
        <v>0.76538972269</v>
      </c>
      <c r="F460" s="28">
        <v>6.020479248618</v>
      </c>
    </row>
    <row r="461" spans="1:6" ht="12.75">
      <c r="A461" s="30" t="s">
        <v>0</v>
      </c>
      <c r="B461" s="30">
        <v>2</v>
      </c>
      <c r="C461" s="5">
        <v>1979</v>
      </c>
      <c r="D461" s="5">
        <v>1</v>
      </c>
      <c r="E461" s="28">
        <v>0.978168724885</v>
      </c>
      <c r="F461" s="28">
        <v>7.511222585299</v>
      </c>
    </row>
    <row r="462" spans="1:6" ht="12.75">
      <c r="A462" s="30" t="s">
        <v>0</v>
      </c>
      <c r="B462" s="30">
        <v>2</v>
      </c>
      <c r="C462" s="5">
        <v>1979</v>
      </c>
      <c r="D462" s="5">
        <v>2</v>
      </c>
      <c r="E462" s="28">
        <v>1.543642159488</v>
      </c>
      <c r="F462" s="28">
        <v>10.150022466024</v>
      </c>
    </row>
    <row r="463" spans="1:6" ht="12.75">
      <c r="A463" s="30" t="s">
        <v>0</v>
      </c>
      <c r="B463" s="30">
        <v>2</v>
      </c>
      <c r="C463" s="5">
        <v>1979</v>
      </c>
      <c r="D463" s="5">
        <v>3</v>
      </c>
      <c r="E463" s="28">
        <v>1.272270541536</v>
      </c>
      <c r="F463" s="28">
        <v>10.075221002752</v>
      </c>
    </row>
    <row r="464" spans="1:6" ht="12.75">
      <c r="A464" s="30" t="s">
        <v>0</v>
      </c>
      <c r="B464" s="30">
        <v>2</v>
      </c>
      <c r="C464" s="5">
        <v>1979</v>
      </c>
      <c r="D464" s="5">
        <v>4</v>
      </c>
      <c r="E464" s="28">
        <v>0.792102723775</v>
      </c>
      <c r="F464" s="28">
        <v>8.044260594073</v>
      </c>
    </row>
    <row r="465" spans="1:6" ht="12.75">
      <c r="A465" s="30" t="s">
        <v>0</v>
      </c>
      <c r="B465" s="30">
        <v>2</v>
      </c>
      <c r="C465" s="5">
        <v>1979</v>
      </c>
      <c r="D465" s="5">
        <v>5</v>
      </c>
      <c r="E465" s="28">
        <v>0.637581458355</v>
      </c>
      <c r="F465" s="28">
        <v>8.577849940385999</v>
      </c>
    </row>
    <row r="466" spans="1:6" ht="12.75">
      <c r="A466" s="30" t="s">
        <v>0</v>
      </c>
      <c r="B466" s="30">
        <v>2</v>
      </c>
      <c r="C466" s="5">
        <v>1979</v>
      </c>
      <c r="D466" s="5">
        <v>6</v>
      </c>
      <c r="E466" s="28">
        <v>0.292166045952</v>
      </c>
      <c r="F466" s="28">
        <v>5.16339884898</v>
      </c>
    </row>
    <row r="467" spans="1:6" ht="12.75">
      <c r="A467" s="30" t="s">
        <v>0</v>
      </c>
      <c r="B467" s="30">
        <v>2</v>
      </c>
      <c r="C467" s="5">
        <v>1979</v>
      </c>
      <c r="D467" s="5">
        <v>7</v>
      </c>
      <c r="E467" s="28">
        <v>0.148968260131</v>
      </c>
      <c r="F467" s="28">
        <v>3.9121716965449997</v>
      </c>
    </row>
    <row r="468" spans="1:6" ht="12.75">
      <c r="A468" s="30" t="s">
        <v>0</v>
      </c>
      <c r="B468" s="30">
        <v>2</v>
      </c>
      <c r="C468" s="5">
        <v>1979</v>
      </c>
      <c r="D468" s="5">
        <v>8</v>
      </c>
      <c r="E468" s="28">
        <v>0.077106345589</v>
      </c>
      <c r="F468" s="28">
        <v>2.484751984637</v>
      </c>
    </row>
    <row r="469" spans="1:6" ht="12.75">
      <c r="A469" s="30" t="s">
        <v>0</v>
      </c>
      <c r="B469" s="30">
        <v>2</v>
      </c>
      <c r="C469" s="5">
        <v>1979</v>
      </c>
      <c r="D469" s="5">
        <v>9</v>
      </c>
      <c r="E469" s="28">
        <v>0.058990626688</v>
      </c>
      <c r="F469" s="28">
        <v>2.3254724864</v>
      </c>
    </row>
    <row r="470" spans="1:6" ht="12.75">
      <c r="A470" s="30" t="s">
        <v>0</v>
      </c>
      <c r="B470" s="30">
        <v>2</v>
      </c>
      <c r="C470" s="5">
        <v>1979</v>
      </c>
      <c r="D470" s="5">
        <v>10</v>
      </c>
      <c r="E470" s="28">
        <v>0.253994376363</v>
      </c>
      <c r="F470" s="28">
        <v>5.186034493878</v>
      </c>
    </row>
    <row r="471" spans="1:6" ht="12.75">
      <c r="A471" s="30" t="s">
        <v>0</v>
      </c>
      <c r="B471" s="30">
        <v>2</v>
      </c>
      <c r="C471" s="5">
        <v>1979</v>
      </c>
      <c r="D471" s="5">
        <v>11</v>
      </c>
      <c r="E471" s="28">
        <v>0.185456989152</v>
      </c>
      <c r="F471" s="28">
        <v>3.543444556398</v>
      </c>
    </row>
    <row r="472" spans="1:6" ht="12.75">
      <c r="A472" s="30" t="s">
        <v>0</v>
      </c>
      <c r="B472" s="30">
        <v>2</v>
      </c>
      <c r="C472" s="5">
        <v>1979</v>
      </c>
      <c r="D472" s="5">
        <v>12</v>
      </c>
      <c r="E472" s="28">
        <v>0.209414345256</v>
      </c>
      <c r="F472" s="28">
        <v>3.829829961486</v>
      </c>
    </row>
    <row r="473" spans="1:6" ht="12.75">
      <c r="A473" s="30" t="s">
        <v>0</v>
      </c>
      <c r="B473" s="30">
        <v>2</v>
      </c>
      <c r="C473" s="5">
        <v>1980</v>
      </c>
      <c r="D473" s="5">
        <v>1</v>
      </c>
      <c r="E473" s="28">
        <v>0.318600660456</v>
      </c>
      <c r="F473" s="28">
        <v>4.904773155516</v>
      </c>
    </row>
    <row r="474" spans="1:6" ht="12.75">
      <c r="A474" s="30" t="s">
        <v>0</v>
      </c>
      <c r="B474" s="30">
        <v>2</v>
      </c>
      <c r="C474" s="5">
        <v>1980</v>
      </c>
      <c r="D474" s="5">
        <v>2</v>
      </c>
      <c r="E474" s="28">
        <v>0.51027082678</v>
      </c>
      <c r="F474" s="28">
        <v>6.106700491463</v>
      </c>
    </row>
    <row r="475" spans="1:6" ht="12.75">
      <c r="A475" s="30" t="s">
        <v>0</v>
      </c>
      <c r="B475" s="30">
        <v>2</v>
      </c>
      <c r="C475" s="5">
        <v>1980</v>
      </c>
      <c r="D475" s="5">
        <v>3</v>
      </c>
      <c r="E475" s="28">
        <v>1.04155942338</v>
      </c>
      <c r="F475" s="28">
        <v>10.0936065006</v>
      </c>
    </row>
    <row r="476" spans="1:6" ht="12.75">
      <c r="A476" s="30" t="s">
        <v>0</v>
      </c>
      <c r="B476" s="30">
        <v>2</v>
      </c>
      <c r="C476" s="5">
        <v>1980</v>
      </c>
      <c r="D476" s="5">
        <v>4</v>
      </c>
      <c r="E476" s="28">
        <v>0.647706937823</v>
      </c>
      <c r="F476" s="28">
        <v>5.743135193059</v>
      </c>
    </row>
    <row r="477" spans="1:6" ht="12.75">
      <c r="A477" s="30" t="s">
        <v>0</v>
      </c>
      <c r="B477" s="30">
        <v>2</v>
      </c>
      <c r="C477" s="5">
        <v>1980</v>
      </c>
      <c r="D477" s="5">
        <v>5</v>
      </c>
      <c r="E477" s="28">
        <v>0.998789439557</v>
      </c>
      <c r="F477" s="28">
        <v>7.207247368064</v>
      </c>
    </row>
    <row r="478" spans="1:6" ht="12.75">
      <c r="A478" s="30" t="s">
        <v>0</v>
      </c>
      <c r="B478" s="30">
        <v>2</v>
      </c>
      <c r="C478" s="5">
        <v>1980</v>
      </c>
      <c r="D478" s="5">
        <v>6</v>
      </c>
      <c r="E478" s="28">
        <v>0.688581508846</v>
      </c>
      <c r="F478" s="28">
        <v>5.055816341114</v>
      </c>
    </row>
    <row r="479" spans="1:6" ht="12.75">
      <c r="A479" s="30" t="s">
        <v>0</v>
      </c>
      <c r="B479" s="30">
        <v>2</v>
      </c>
      <c r="C479" s="5">
        <v>1980</v>
      </c>
      <c r="D479" s="5">
        <v>7</v>
      </c>
      <c r="E479" s="28">
        <v>0.379254884352</v>
      </c>
      <c r="F479" s="28">
        <v>3.871488849168</v>
      </c>
    </row>
    <row r="480" spans="1:6" ht="12.75">
      <c r="A480" s="30" t="s">
        <v>0</v>
      </c>
      <c r="B480" s="30">
        <v>2</v>
      </c>
      <c r="C480" s="5">
        <v>1980</v>
      </c>
      <c r="D480" s="5">
        <v>8</v>
      </c>
      <c r="E480" s="28">
        <v>0.212651588694</v>
      </c>
      <c r="F480" s="28">
        <v>3.109171958397</v>
      </c>
    </row>
    <row r="481" spans="1:6" ht="12.75">
      <c r="A481" s="30" t="s">
        <v>0</v>
      </c>
      <c r="B481" s="30">
        <v>2</v>
      </c>
      <c r="C481" s="5">
        <v>1980</v>
      </c>
      <c r="D481" s="5">
        <v>9</v>
      </c>
      <c r="E481" s="28">
        <v>0.139545121221</v>
      </c>
      <c r="F481" s="28">
        <v>2.435696587929</v>
      </c>
    </row>
    <row r="482" spans="1:6" ht="12.75">
      <c r="A482" s="30" t="s">
        <v>0</v>
      </c>
      <c r="B482" s="30">
        <v>2</v>
      </c>
      <c r="C482" s="5">
        <v>1980</v>
      </c>
      <c r="D482" s="5">
        <v>10</v>
      </c>
      <c r="E482" s="28">
        <v>0.172269803007</v>
      </c>
      <c r="F482" s="28">
        <v>3.204218293194</v>
      </c>
    </row>
    <row r="483" spans="1:6" ht="12.75">
      <c r="A483" s="30" t="s">
        <v>0</v>
      </c>
      <c r="B483" s="30">
        <v>2</v>
      </c>
      <c r="C483" s="5">
        <v>1980</v>
      </c>
      <c r="D483" s="5">
        <v>11</v>
      </c>
      <c r="E483" s="28">
        <v>0.359211681279</v>
      </c>
      <c r="F483" s="28">
        <v>5.226529992694999</v>
      </c>
    </row>
    <row r="484" spans="1:6" ht="12.75">
      <c r="A484" s="30" t="s">
        <v>0</v>
      </c>
      <c r="B484" s="30">
        <v>2</v>
      </c>
      <c r="C484" s="5">
        <v>1980</v>
      </c>
      <c r="D484" s="5">
        <v>12</v>
      </c>
      <c r="E484" s="28">
        <v>0.151159421478</v>
      </c>
      <c r="F484" s="28">
        <v>2.42098884728</v>
      </c>
    </row>
    <row r="485" spans="1:6" ht="12.75">
      <c r="A485" s="30" t="s">
        <v>0</v>
      </c>
      <c r="B485" s="30">
        <v>2</v>
      </c>
      <c r="C485" s="5">
        <v>1981</v>
      </c>
      <c r="D485" s="5">
        <v>1</v>
      </c>
      <c r="E485" s="28">
        <v>0.07247936862</v>
      </c>
      <c r="F485" s="28">
        <v>1.2780035505760001</v>
      </c>
    </row>
    <row r="486" spans="1:6" ht="12.75">
      <c r="A486" s="30" t="s">
        <v>0</v>
      </c>
      <c r="B486" s="30">
        <v>2</v>
      </c>
      <c r="C486" s="5">
        <v>1981</v>
      </c>
      <c r="D486" s="5">
        <v>2</v>
      </c>
      <c r="E486" s="28">
        <v>0.08902310812</v>
      </c>
      <c r="F486" s="28">
        <v>1.3712983084049999</v>
      </c>
    </row>
    <row r="487" spans="1:6" ht="12.75">
      <c r="A487" s="30" t="s">
        <v>0</v>
      </c>
      <c r="B487" s="30">
        <v>2</v>
      </c>
      <c r="C487" s="5">
        <v>1981</v>
      </c>
      <c r="D487" s="5">
        <v>3</v>
      </c>
      <c r="E487" s="28">
        <v>0.18739884974</v>
      </c>
      <c r="F487" s="28">
        <v>2.00612865668</v>
      </c>
    </row>
    <row r="488" spans="1:6" ht="12.75">
      <c r="A488" s="30" t="s">
        <v>0</v>
      </c>
      <c r="B488" s="30">
        <v>2</v>
      </c>
      <c r="C488" s="5">
        <v>1981</v>
      </c>
      <c r="D488" s="5">
        <v>4</v>
      </c>
      <c r="E488" s="28">
        <v>0.563167260765</v>
      </c>
      <c r="F488" s="28">
        <v>3.6022011009300003</v>
      </c>
    </row>
    <row r="489" spans="1:6" ht="12.75">
      <c r="A489" s="30" t="s">
        <v>0</v>
      </c>
      <c r="B489" s="30">
        <v>2</v>
      </c>
      <c r="C489" s="5">
        <v>1981</v>
      </c>
      <c r="D489" s="5">
        <v>5</v>
      </c>
      <c r="E489" s="28">
        <v>0.260560979328</v>
      </c>
      <c r="F489" s="28">
        <v>2.44182865264</v>
      </c>
    </row>
    <row r="490" spans="1:6" ht="12.75">
      <c r="A490" s="30" t="s">
        <v>0</v>
      </c>
      <c r="B490" s="30">
        <v>2</v>
      </c>
      <c r="C490" s="5">
        <v>1981</v>
      </c>
      <c r="D490" s="5">
        <v>6</v>
      </c>
      <c r="E490" s="28">
        <v>0.133460478018</v>
      </c>
      <c r="F490" s="28">
        <v>1.846586736876</v>
      </c>
    </row>
    <row r="491" spans="1:6" ht="12.75">
      <c r="A491" s="30" t="s">
        <v>0</v>
      </c>
      <c r="B491" s="30">
        <v>2</v>
      </c>
      <c r="C491" s="5">
        <v>1981</v>
      </c>
      <c r="D491" s="5">
        <v>7</v>
      </c>
      <c r="E491" s="28">
        <v>0.075371795667</v>
      </c>
      <c r="F491" s="28">
        <v>1.40803258194</v>
      </c>
    </row>
    <row r="492" spans="1:6" ht="12.75">
      <c r="A492" s="30" t="s">
        <v>0</v>
      </c>
      <c r="B492" s="30">
        <v>2</v>
      </c>
      <c r="C492" s="5">
        <v>1981</v>
      </c>
      <c r="D492" s="5">
        <v>8</v>
      </c>
      <c r="E492" s="28">
        <v>0.0555355185</v>
      </c>
      <c r="F492" s="28">
        <v>1.0660836615</v>
      </c>
    </row>
    <row r="493" spans="1:6" ht="12.75">
      <c r="A493" s="30" t="s">
        <v>0</v>
      </c>
      <c r="B493" s="30">
        <v>2</v>
      </c>
      <c r="C493" s="5">
        <v>1981</v>
      </c>
      <c r="D493" s="5">
        <v>9</v>
      </c>
      <c r="E493" s="28">
        <v>0.05457399336</v>
      </c>
      <c r="F493" s="28">
        <v>1.036905863168</v>
      </c>
    </row>
    <row r="494" spans="1:6" ht="12.75">
      <c r="A494" s="30" t="s">
        <v>0</v>
      </c>
      <c r="B494" s="30">
        <v>2</v>
      </c>
      <c r="C494" s="5">
        <v>1981</v>
      </c>
      <c r="D494" s="5">
        <v>10</v>
      </c>
      <c r="E494" s="28">
        <v>0.03670588416</v>
      </c>
      <c r="F494" s="28">
        <v>0.73882353024</v>
      </c>
    </row>
    <row r="495" spans="1:6" ht="12.75">
      <c r="A495" s="30" t="s">
        <v>0</v>
      </c>
      <c r="B495" s="30">
        <v>2</v>
      </c>
      <c r="C495" s="5">
        <v>1981</v>
      </c>
      <c r="D495" s="5">
        <v>11</v>
      </c>
      <c r="E495" s="28">
        <v>0.024653205465</v>
      </c>
      <c r="F495" s="28">
        <v>0.47897657245999997</v>
      </c>
    </row>
    <row r="496" spans="1:6" ht="12.75">
      <c r="A496" s="30" t="s">
        <v>0</v>
      </c>
      <c r="B496" s="30">
        <v>2</v>
      </c>
      <c r="C496" s="5">
        <v>1981</v>
      </c>
      <c r="D496" s="5">
        <v>12</v>
      </c>
      <c r="E496" s="28">
        <v>1.553234720505</v>
      </c>
      <c r="F496" s="28">
        <v>7.84256230344</v>
      </c>
    </row>
    <row r="497" spans="1:6" ht="12.75">
      <c r="A497" s="30" t="s">
        <v>0</v>
      </c>
      <c r="B497" s="30">
        <v>2</v>
      </c>
      <c r="C497" s="5">
        <v>1982</v>
      </c>
      <c r="D497" s="5">
        <v>1</v>
      </c>
      <c r="E497" s="28">
        <v>0.177471916875</v>
      </c>
      <c r="F497" s="28">
        <v>1.028671006125</v>
      </c>
    </row>
    <row r="498" spans="1:6" ht="12.75">
      <c r="A498" s="30" t="s">
        <v>0</v>
      </c>
      <c r="B498" s="30">
        <v>2</v>
      </c>
      <c r="C498" s="5">
        <v>1982</v>
      </c>
      <c r="D498" s="5">
        <v>2</v>
      </c>
      <c r="E498" s="28">
        <v>0.102037382784</v>
      </c>
      <c r="F498" s="28">
        <v>1.026715173732</v>
      </c>
    </row>
    <row r="499" spans="1:6" ht="12.75">
      <c r="A499" s="30" t="s">
        <v>0</v>
      </c>
      <c r="B499" s="30">
        <v>2</v>
      </c>
      <c r="C499" s="5">
        <v>1982</v>
      </c>
      <c r="D499" s="5">
        <v>3</v>
      </c>
      <c r="E499" s="28">
        <v>0.067588260335</v>
      </c>
      <c r="F499" s="28">
        <v>1.0425990788950001</v>
      </c>
    </row>
    <row r="500" spans="1:6" ht="12.75">
      <c r="A500" s="30" t="s">
        <v>0</v>
      </c>
      <c r="B500" s="30">
        <v>2</v>
      </c>
      <c r="C500" s="5">
        <v>1982</v>
      </c>
      <c r="D500" s="5">
        <v>4</v>
      </c>
      <c r="E500" s="28">
        <v>0.04704414762</v>
      </c>
      <c r="F500" s="28">
        <v>0.9517393385549999</v>
      </c>
    </row>
    <row r="501" spans="1:6" ht="12.75">
      <c r="A501" s="30" t="s">
        <v>0</v>
      </c>
      <c r="B501" s="30">
        <v>2</v>
      </c>
      <c r="C501" s="5">
        <v>1982</v>
      </c>
      <c r="D501" s="5">
        <v>5</v>
      </c>
      <c r="E501" s="28">
        <v>0.070459827696</v>
      </c>
      <c r="F501" s="28">
        <v>0.992594289528</v>
      </c>
    </row>
    <row r="502" spans="1:6" ht="12.75">
      <c r="A502" s="30" t="s">
        <v>0</v>
      </c>
      <c r="B502" s="30">
        <v>2</v>
      </c>
      <c r="C502" s="5">
        <v>1982</v>
      </c>
      <c r="D502" s="5">
        <v>6</v>
      </c>
      <c r="E502" s="28">
        <v>0.04697130893</v>
      </c>
      <c r="F502" s="28">
        <v>0.686580636998</v>
      </c>
    </row>
    <row r="503" spans="1:6" ht="12.75">
      <c r="A503" s="30" t="s">
        <v>0</v>
      </c>
      <c r="B503" s="30">
        <v>2</v>
      </c>
      <c r="C503" s="5">
        <v>1982</v>
      </c>
      <c r="D503" s="5">
        <v>7</v>
      </c>
      <c r="E503" s="28">
        <v>0.024845480055</v>
      </c>
      <c r="F503" s="28">
        <v>0.47285286110999997</v>
      </c>
    </row>
    <row r="504" spans="1:6" ht="12.75">
      <c r="A504" s="30" t="s">
        <v>0</v>
      </c>
      <c r="B504" s="30">
        <v>2</v>
      </c>
      <c r="C504" s="5">
        <v>1982</v>
      </c>
      <c r="D504" s="5">
        <v>8</v>
      </c>
      <c r="E504" s="28">
        <v>0.02354255932</v>
      </c>
      <c r="F504" s="28">
        <v>0.32076736876</v>
      </c>
    </row>
    <row r="505" spans="1:6" ht="12.75">
      <c r="A505" s="30" t="s">
        <v>0</v>
      </c>
      <c r="B505" s="30">
        <v>2</v>
      </c>
      <c r="C505" s="5">
        <v>1982</v>
      </c>
      <c r="D505" s="5">
        <v>9</v>
      </c>
      <c r="E505" s="28">
        <v>0.031404725359</v>
      </c>
      <c r="F505" s="28">
        <v>0.441217012523</v>
      </c>
    </row>
    <row r="506" spans="1:6" ht="12.75">
      <c r="A506" s="30" t="s">
        <v>0</v>
      </c>
      <c r="B506" s="30">
        <v>2</v>
      </c>
      <c r="C506" s="5">
        <v>1982</v>
      </c>
      <c r="D506" s="5">
        <v>10</v>
      </c>
      <c r="E506" s="28">
        <v>0.034787372936</v>
      </c>
      <c r="F506" s="28">
        <v>0.590164732696</v>
      </c>
    </row>
    <row r="507" spans="1:6" ht="12.75">
      <c r="A507" s="30" t="s">
        <v>0</v>
      </c>
      <c r="B507" s="30">
        <v>2</v>
      </c>
      <c r="C507" s="5">
        <v>1982</v>
      </c>
      <c r="D507" s="5">
        <v>11</v>
      </c>
      <c r="E507" s="28">
        <v>0.11552603055</v>
      </c>
      <c r="F507" s="28">
        <v>1.9694966418900002</v>
      </c>
    </row>
    <row r="508" spans="1:6" ht="12.75">
      <c r="A508" s="30" t="s">
        <v>0</v>
      </c>
      <c r="B508" s="30">
        <v>2</v>
      </c>
      <c r="C508" s="5">
        <v>1982</v>
      </c>
      <c r="D508" s="5">
        <v>12</v>
      </c>
      <c r="E508" s="28">
        <v>0.111149806335</v>
      </c>
      <c r="F508" s="28">
        <v>1.927438744998</v>
      </c>
    </row>
    <row r="509" spans="1:6" ht="12.75">
      <c r="A509" s="30" t="s">
        <v>0</v>
      </c>
      <c r="B509" s="30">
        <v>2</v>
      </c>
      <c r="C509" s="5">
        <v>1983</v>
      </c>
      <c r="D509" s="5">
        <v>1</v>
      </c>
      <c r="E509" s="28">
        <v>0.086825036168</v>
      </c>
      <c r="F509" s="28">
        <v>1.77784603438</v>
      </c>
    </row>
    <row r="510" spans="1:6" ht="12.75">
      <c r="A510" s="30" t="s">
        <v>0</v>
      </c>
      <c r="B510" s="30">
        <v>2</v>
      </c>
      <c r="C510" s="5">
        <v>1983</v>
      </c>
      <c r="D510" s="5">
        <v>2</v>
      </c>
      <c r="E510" s="28">
        <v>0.085123010714</v>
      </c>
      <c r="F510" s="28">
        <v>1.6320135042119999</v>
      </c>
    </row>
    <row r="511" spans="1:6" ht="12.75">
      <c r="A511" s="30" t="s">
        <v>0</v>
      </c>
      <c r="B511" s="30">
        <v>2</v>
      </c>
      <c r="C511" s="5">
        <v>1983</v>
      </c>
      <c r="D511" s="5">
        <v>3</v>
      </c>
      <c r="E511" s="28">
        <v>0.102586438332</v>
      </c>
      <c r="F511" s="28">
        <v>1.770500477844</v>
      </c>
    </row>
    <row r="512" spans="1:6" ht="12.75">
      <c r="A512" s="30" t="s">
        <v>0</v>
      </c>
      <c r="B512" s="30">
        <v>2</v>
      </c>
      <c r="C512" s="5">
        <v>1983</v>
      </c>
      <c r="D512" s="5">
        <v>4</v>
      </c>
      <c r="E512" s="28">
        <v>0.365146208512</v>
      </c>
      <c r="F512" s="28">
        <v>3.870549730304</v>
      </c>
    </row>
    <row r="513" spans="1:6" ht="12.75">
      <c r="A513" s="30" t="s">
        <v>0</v>
      </c>
      <c r="B513" s="30">
        <v>2</v>
      </c>
      <c r="C513" s="5">
        <v>1983</v>
      </c>
      <c r="D513" s="5">
        <v>5</v>
      </c>
      <c r="E513" s="28">
        <v>0.19605435332</v>
      </c>
      <c r="F513" s="28">
        <v>2.61522509668</v>
      </c>
    </row>
    <row r="514" spans="1:6" ht="12.75">
      <c r="A514" s="30" t="s">
        <v>0</v>
      </c>
      <c r="B514" s="30">
        <v>2</v>
      </c>
      <c r="C514" s="5">
        <v>1983</v>
      </c>
      <c r="D514" s="5">
        <v>6</v>
      </c>
      <c r="E514" s="28">
        <v>0.1153988125</v>
      </c>
      <c r="F514" s="28">
        <v>1.9725504625</v>
      </c>
    </row>
    <row r="515" spans="1:6" ht="12.75">
      <c r="A515" s="30" t="s">
        <v>0</v>
      </c>
      <c r="B515" s="30">
        <v>2</v>
      </c>
      <c r="C515" s="5">
        <v>1983</v>
      </c>
      <c r="D515" s="5">
        <v>7</v>
      </c>
      <c r="E515" s="28">
        <v>0.094447513954</v>
      </c>
      <c r="F515" s="28">
        <v>1.496048679674</v>
      </c>
    </row>
    <row r="516" spans="1:6" ht="12.75">
      <c r="A516" s="30" t="s">
        <v>0</v>
      </c>
      <c r="B516" s="30">
        <v>2</v>
      </c>
      <c r="C516" s="5">
        <v>1983</v>
      </c>
      <c r="D516" s="5">
        <v>8</v>
      </c>
      <c r="E516" s="28">
        <v>0.150181512422</v>
      </c>
      <c r="F516" s="28">
        <v>1.449578104538</v>
      </c>
    </row>
    <row r="517" spans="1:6" ht="12.75">
      <c r="A517" s="30" t="s">
        <v>0</v>
      </c>
      <c r="B517" s="30">
        <v>2</v>
      </c>
      <c r="C517" s="5">
        <v>1983</v>
      </c>
      <c r="D517" s="5">
        <v>9</v>
      </c>
      <c r="E517" s="28">
        <v>0.08555252301</v>
      </c>
      <c r="F517" s="28">
        <v>1.050760504602</v>
      </c>
    </row>
    <row r="518" spans="1:6" ht="12.75">
      <c r="A518" s="30" t="s">
        <v>0</v>
      </c>
      <c r="B518" s="30">
        <v>2</v>
      </c>
      <c r="C518" s="5">
        <v>1983</v>
      </c>
      <c r="D518" s="5">
        <v>10</v>
      </c>
      <c r="E518" s="28">
        <v>0.041169501913</v>
      </c>
      <c r="F518" s="28">
        <v>0.7872764704999999</v>
      </c>
    </row>
    <row r="519" spans="1:6" ht="12.75">
      <c r="A519" s="30" t="s">
        <v>0</v>
      </c>
      <c r="B519" s="30">
        <v>2</v>
      </c>
      <c r="C519" s="5">
        <v>1983</v>
      </c>
      <c r="D519" s="5">
        <v>11</v>
      </c>
      <c r="E519" s="28">
        <v>0.080860790032</v>
      </c>
      <c r="F519" s="28">
        <v>1.479752433808</v>
      </c>
    </row>
    <row r="520" spans="1:6" ht="12.75">
      <c r="A520" s="30" t="s">
        <v>0</v>
      </c>
      <c r="B520" s="30">
        <v>2</v>
      </c>
      <c r="C520" s="5">
        <v>1983</v>
      </c>
      <c r="D520" s="5">
        <v>12</v>
      </c>
      <c r="E520" s="28">
        <v>0.241696626847</v>
      </c>
      <c r="F520" s="28">
        <v>3.4314113055039996</v>
      </c>
    </row>
    <row r="521" spans="1:6" ht="12.75">
      <c r="A521" s="30" t="s">
        <v>0</v>
      </c>
      <c r="B521" s="30">
        <v>2</v>
      </c>
      <c r="C521" s="5">
        <v>1984</v>
      </c>
      <c r="D521" s="5">
        <v>1</v>
      </c>
      <c r="E521" s="28">
        <v>0.09954677038</v>
      </c>
      <c r="F521" s="28">
        <v>0.998020215085</v>
      </c>
    </row>
    <row r="522" spans="1:6" ht="12.75">
      <c r="A522" s="30" t="s">
        <v>0</v>
      </c>
      <c r="B522" s="30">
        <v>2</v>
      </c>
      <c r="C522" s="5">
        <v>1984</v>
      </c>
      <c r="D522" s="5">
        <v>2</v>
      </c>
      <c r="E522" s="28">
        <v>0.100409087696</v>
      </c>
      <c r="F522" s="28">
        <v>0.929544761264</v>
      </c>
    </row>
    <row r="523" spans="1:6" ht="12.75">
      <c r="A523" s="30" t="s">
        <v>0</v>
      </c>
      <c r="B523" s="30">
        <v>2</v>
      </c>
      <c r="C523" s="5">
        <v>1984</v>
      </c>
      <c r="D523" s="5">
        <v>3</v>
      </c>
      <c r="E523" s="28">
        <v>0.23007033406</v>
      </c>
      <c r="F523" s="28">
        <v>1.83461989228</v>
      </c>
    </row>
    <row r="524" spans="1:6" ht="12.75">
      <c r="A524" s="30" t="s">
        <v>0</v>
      </c>
      <c r="B524" s="30">
        <v>2</v>
      </c>
      <c r="C524" s="5">
        <v>1984</v>
      </c>
      <c r="D524" s="5">
        <v>4</v>
      </c>
      <c r="E524" s="28">
        <v>0.15733448172</v>
      </c>
      <c r="F524" s="28">
        <v>1.49209833656</v>
      </c>
    </row>
    <row r="525" spans="1:6" ht="12.75">
      <c r="A525" s="30" t="s">
        <v>0</v>
      </c>
      <c r="B525" s="30">
        <v>2</v>
      </c>
      <c r="C525" s="5">
        <v>1984</v>
      </c>
      <c r="D525" s="5">
        <v>5</v>
      </c>
      <c r="E525" s="28">
        <v>0.34630398176</v>
      </c>
      <c r="F525" s="28">
        <v>3.4984474024320003</v>
      </c>
    </row>
    <row r="526" spans="1:6" ht="12.75">
      <c r="A526" s="30" t="s">
        <v>0</v>
      </c>
      <c r="B526" s="30">
        <v>2</v>
      </c>
      <c r="C526" s="5">
        <v>1984</v>
      </c>
      <c r="D526" s="5">
        <v>6</v>
      </c>
      <c r="E526" s="28">
        <v>0.253800939864</v>
      </c>
      <c r="F526" s="28">
        <v>2.597985421584</v>
      </c>
    </row>
    <row r="527" spans="1:6" ht="12.75">
      <c r="A527" s="30" t="s">
        <v>0</v>
      </c>
      <c r="B527" s="30">
        <v>2</v>
      </c>
      <c r="C527" s="5">
        <v>1984</v>
      </c>
      <c r="D527" s="5">
        <v>7</v>
      </c>
      <c r="E527" s="28">
        <v>0.119080497536</v>
      </c>
      <c r="F527" s="28">
        <v>1.737447434788</v>
      </c>
    </row>
    <row r="528" spans="1:6" ht="12.75">
      <c r="A528" s="30" t="s">
        <v>0</v>
      </c>
      <c r="B528" s="30">
        <v>2</v>
      </c>
      <c r="C528" s="5">
        <v>1984</v>
      </c>
      <c r="D528" s="5">
        <v>8</v>
      </c>
      <c r="E528" s="28">
        <v>0.052691102656</v>
      </c>
      <c r="F528" s="28">
        <v>1.33800272712</v>
      </c>
    </row>
    <row r="529" spans="1:6" ht="12.75">
      <c r="A529" s="30" t="s">
        <v>0</v>
      </c>
      <c r="B529" s="30">
        <v>2</v>
      </c>
      <c r="C529" s="5">
        <v>1984</v>
      </c>
      <c r="D529" s="5">
        <v>9</v>
      </c>
      <c r="E529" s="28">
        <v>0.025546512186</v>
      </c>
      <c r="F529" s="28">
        <v>0.941945735952</v>
      </c>
    </row>
    <row r="530" spans="1:6" ht="12.75">
      <c r="A530" s="30" t="s">
        <v>0</v>
      </c>
      <c r="B530" s="30">
        <v>2</v>
      </c>
      <c r="C530" s="5">
        <v>1984</v>
      </c>
      <c r="D530" s="5">
        <v>10</v>
      </c>
      <c r="E530" s="28">
        <v>0.05447923503</v>
      </c>
      <c r="F530" s="28">
        <v>1.90677319366</v>
      </c>
    </row>
    <row r="531" spans="1:6" ht="12.75">
      <c r="A531" s="30" t="s">
        <v>0</v>
      </c>
      <c r="B531" s="30">
        <v>2</v>
      </c>
      <c r="C531" s="5">
        <v>1984</v>
      </c>
      <c r="D531" s="5">
        <v>11</v>
      </c>
      <c r="E531" s="28">
        <v>0.746052275736</v>
      </c>
      <c r="F531" s="28">
        <v>6.860940078168</v>
      </c>
    </row>
    <row r="532" spans="1:6" ht="12.75">
      <c r="A532" s="30" t="s">
        <v>0</v>
      </c>
      <c r="B532" s="30">
        <v>2</v>
      </c>
      <c r="C532" s="5">
        <v>1984</v>
      </c>
      <c r="D532" s="5">
        <v>12</v>
      </c>
      <c r="E532" s="28">
        <v>0.1574654548</v>
      </c>
      <c r="F532" s="28">
        <v>1.5867171202</v>
      </c>
    </row>
    <row r="533" spans="1:6" ht="12.75">
      <c r="A533" s="30" t="s">
        <v>0</v>
      </c>
      <c r="B533" s="30">
        <v>2</v>
      </c>
      <c r="C533" s="5">
        <v>1985</v>
      </c>
      <c r="D533" s="5">
        <v>1</v>
      </c>
      <c r="E533" s="28">
        <v>0.167801936175</v>
      </c>
      <c r="F533" s="28">
        <v>2.166705662688</v>
      </c>
    </row>
    <row r="534" spans="1:6" ht="12.75">
      <c r="A534" s="30" t="s">
        <v>0</v>
      </c>
      <c r="B534" s="30">
        <v>2</v>
      </c>
      <c r="C534" s="5">
        <v>1985</v>
      </c>
      <c r="D534" s="5">
        <v>2</v>
      </c>
      <c r="E534" s="28">
        <v>0.794068203471</v>
      </c>
      <c r="F534" s="28">
        <v>5.3261482797070006</v>
      </c>
    </row>
    <row r="535" spans="1:6" ht="12.75">
      <c r="A535" s="30" t="s">
        <v>0</v>
      </c>
      <c r="B535" s="30">
        <v>2</v>
      </c>
      <c r="C535" s="5">
        <v>1985</v>
      </c>
      <c r="D535" s="5">
        <v>3</v>
      </c>
      <c r="E535" s="28">
        <v>0.561454891382</v>
      </c>
      <c r="F535" s="28">
        <v>4.174141286227</v>
      </c>
    </row>
    <row r="536" spans="1:6" ht="12.75">
      <c r="A536" s="30" t="s">
        <v>0</v>
      </c>
      <c r="B536" s="30">
        <v>2</v>
      </c>
      <c r="C536" s="5">
        <v>1985</v>
      </c>
      <c r="D536" s="5">
        <v>4</v>
      </c>
      <c r="E536" s="28">
        <v>0.781732622706</v>
      </c>
      <c r="F536" s="28">
        <v>4.54419134904</v>
      </c>
    </row>
    <row r="537" spans="1:6" ht="12.75">
      <c r="A537" s="30" t="s">
        <v>0</v>
      </c>
      <c r="B537" s="30">
        <v>2</v>
      </c>
      <c r="C537" s="5">
        <v>1985</v>
      </c>
      <c r="D537" s="5">
        <v>5</v>
      </c>
      <c r="E537" s="28">
        <v>0.447316325496</v>
      </c>
      <c r="F537" s="28">
        <v>3.836980048329</v>
      </c>
    </row>
    <row r="538" spans="1:6" ht="12.75">
      <c r="A538" s="30" t="s">
        <v>0</v>
      </c>
      <c r="B538" s="30">
        <v>2</v>
      </c>
      <c r="C538" s="5">
        <v>1985</v>
      </c>
      <c r="D538" s="5">
        <v>6</v>
      </c>
      <c r="E538" s="28">
        <v>0.230627301297</v>
      </c>
      <c r="F538" s="28">
        <v>3.294397198065</v>
      </c>
    </row>
    <row r="539" spans="1:6" ht="12.75">
      <c r="A539" s="30" t="s">
        <v>0</v>
      </c>
      <c r="B539" s="30">
        <v>2</v>
      </c>
      <c r="C539" s="5">
        <v>1985</v>
      </c>
      <c r="D539" s="5">
        <v>7</v>
      </c>
      <c r="E539" s="28">
        <v>0.11261358801</v>
      </c>
      <c r="F539" s="28">
        <v>2.6575417443959997</v>
      </c>
    </row>
    <row r="540" spans="1:6" ht="12.75">
      <c r="A540" s="30" t="s">
        <v>0</v>
      </c>
      <c r="B540" s="30">
        <v>2</v>
      </c>
      <c r="C540" s="5">
        <v>1985</v>
      </c>
      <c r="D540" s="5">
        <v>8</v>
      </c>
      <c r="E540" s="28">
        <v>0.06263516644</v>
      </c>
      <c r="F540" s="28">
        <v>1.808738067205</v>
      </c>
    </row>
    <row r="541" spans="1:6" ht="12.75">
      <c r="A541" s="30" t="s">
        <v>0</v>
      </c>
      <c r="B541" s="30">
        <v>2</v>
      </c>
      <c r="C541" s="5">
        <v>1985</v>
      </c>
      <c r="D541" s="5">
        <v>9</v>
      </c>
      <c r="E541" s="28">
        <v>0.03759859818</v>
      </c>
      <c r="F541" s="28">
        <v>1.173546231</v>
      </c>
    </row>
    <row r="542" spans="1:6" ht="12.75">
      <c r="A542" s="30" t="s">
        <v>0</v>
      </c>
      <c r="B542" s="30">
        <v>2</v>
      </c>
      <c r="C542" s="5">
        <v>1985</v>
      </c>
      <c r="D542" s="5">
        <v>10</v>
      </c>
      <c r="E542" s="28">
        <v>0.019908484015</v>
      </c>
      <c r="F542" s="28">
        <v>0.785986970475</v>
      </c>
    </row>
    <row r="543" spans="1:6" ht="12.75">
      <c r="A543" s="30" t="s">
        <v>0</v>
      </c>
      <c r="B543" s="30">
        <v>2</v>
      </c>
      <c r="C543" s="5">
        <v>1985</v>
      </c>
      <c r="D543" s="5">
        <v>11</v>
      </c>
      <c r="E543" s="28">
        <v>0.078579786339</v>
      </c>
      <c r="F543" s="28">
        <v>2.2956522607350003</v>
      </c>
    </row>
    <row r="544" spans="1:6" ht="12.75">
      <c r="A544" s="30" t="s">
        <v>0</v>
      </c>
      <c r="B544" s="30">
        <v>2</v>
      </c>
      <c r="C544" s="5">
        <v>1985</v>
      </c>
      <c r="D544" s="5">
        <v>12</v>
      </c>
      <c r="E544" s="28">
        <v>0.326109619214</v>
      </c>
      <c r="F544" s="28">
        <v>3.158025226121</v>
      </c>
    </row>
    <row r="545" spans="1:6" ht="12.75">
      <c r="A545" s="30" t="s">
        <v>0</v>
      </c>
      <c r="B545" s="30">
        <v>2</v>
      </c>
      <c r="C545" s="5">
        <v>1986</v>
      </c>
      <c r="D545" s="5">
        <v>1</v>
      </c>
      <c r="E545" s="28">
        <v>0.243124973148</v>
      </c>
      <c r="F545" s="28">
        <v>3.05447154819</v>
      </c>
    </row>
    <row r="546" spans="1:6" ht="12.75">
      <c r="A546" s="30" t="s">
        <v>0</v>
      </c>
      <c r="B546" s="30">
        <v>2</v>
      </c>
      <c r="C546" s="5">
        <v>1986</v>
      </c>
      <c r="D546" s="5">
        <v>2</v>
      </c>
      <c r="E546" s="28">
        <v>0.576495104724</v>
      </c>
      <c r="F546" s="28">
        <v>4.023308733513</v>
      </c>
    </row>
    <row r="547" spans="1:6" ht="12.75">
      <c r="A547" s="30" t="s">
        <v>0</v>
      </c>
      <c r="B547" s="30">
        <v>2</v>
      </c>
      <c r="C547" s="5">
        <v>1986</v>
      </c>
      <c r="D547" s="5">
        <v>3</v>
      </c>
      <c r="E547" s="28">
        <v>0.401699343212</v>
      </c>
      <c r="F547" s="28">
        <v>4.098639599178</v>
      </c>
    </row>
    <row r="548" spans="1:6" ht="12.75">
      <c r="A548" s="30" t="s">
        <v>0</v>
      </c>
      <c r="B548" s="30">
        <v>2</v>
      </c>
      <c r="C548" s="5">
        <v>1986</v>
      </c>
      <c r="D548" s="5">
        <v>4</v>
      </c>
      <c r="E548" s="28">
        <v>0.673024217909</v>
      </c>
      <c r="F548" s="28">
        <v>5.763664952161</v>
      </c>
    </row>
    <row r="549" spans="1:6" ht="12.75">
      <c r="A549" s="30" t="s">
        <v>0</v>
      </c>
      <c r="B549" s="30">
        <v>2</v>
      </c>
      <c r="C549" s="5">
        <v>1986</v>
      </c>
      <c r="D549" s="5">
        <v>5</v>
      </c>
      <c r="E549" s="28">
        <v>0.374735360809</v>
      </c>
      <c r="F549" s="28">
        <v>4.552667253561</v>
      </c>
    </row>
    <row r="550" spans="1:6" ht="12.75">
      <c r="A550" s="30" t="s">
        <v>0</v>
      </c>
      <c r="B550" s="30">
        <v>2</v>
      </c>
      <c r="C550" s="5">
        <v>1986</v>
      </c>
      <c r="D550" s="5">
        <v>6</v>
      </c>
      <c r="E550" s="28">
        <v>0.182193020816</v>
      </c>
      <c r="F550" s="28">
        <v>3.430715740642</v>
      </c>
    </row>
    <row r="551" spans="1:6" ht="12.75">
      <c r="A551" s="30" t="s">
        <v>0</v>
      </c>
      <c r="B551" s="30">
        <v>2</v>
      </c>
      <c r="C551" s="5">
        <v>1986</v>
      </c>
      <c r="D551" s="5">
        <v>7</v>
      </c>
      <c r="E551" s="28">
        <v>0.078854317864</v>
      </c>
      <c r="F551" s="28">
        <v>2.445140890864</v>
      </c>
    </row>
    <row r="552" spans="1:6" ht="12.75">
      <c r="A552" s="30" t="s">
        <v>0</v>
      </c>
      <c r="B552" s="30">
        <v>2</v>
      </c>
      <c r="C552" s="5">
        <v>1986</v>
      </c>
      <c r="D552" s="5">
        <v>8</v>
      </c>
      <c r="E552" s="28">
        <v>0.04557044394</v>
      </c>
      <c r="F552" s="28">
        <v>1.584897571404</v>
      </c>
    </row>
    <row r="553" spans="1:6" ht="12.75">
      <c r="A553" s="30" t="s">
        <v>0</v>
      </c>
      <c r="B553" s="30">
        <v>2</v>
      </c>
      <c r="C553" s="5">
        <v>1986</v>
      </c>
      <c r="D553" s="5">
        <v>9</v>
      </c>
      <c r="E553" s="28">
        <v>0.086652639006</v>
      </c>
      <c r="F553" s="28">
        <v>1.61913185187</v>
      </c>
    </row>
    <row r="554" spans="1:6" ht="12.75">
      <c r="A554" s="30" t="s">
        <v>0</v>
      </c>
      <c r="B554" s="30">
        <v>2</v>
      </c>
      <c r="C554" s="5">
        <v>1986</v>
      </c>
      <c r="D554" s="5">
        <v>10</v>
      </c>
      <c r="E554" s="28">
        <v>0.077685876989</v>
      </c>
      <c r="F554" s="28">
        <v>1.827270952843</v>
      </c>
    </row>
    <row r="555" spans="1:6" ht="12.75">
      <c r="A555" s="30" t="s">
        <v>0</v>
      </c>
      <c r="B555" s="30">
        <v>2</v>
      </c>
      <c r="C555" s="5">
        <v>1986</v>
      </c>
      <c r="D555" s="5">
        <v>11</v>
      </c>
      <c r="E555" s="28">
        <v>0.046727998464</v>
      </c>
      <c r="F555" s="28">
        <v>1.434066113298</v>
      </c>
    </row>
    <row r="556" spans="1:6" ht="12.75">
      <c r="A556" s="30" t="s">
        <v>0</v>
      </c>
      <c r="B556" s="30">
        <v>2</v>
      </c>
      <c r="C556" s="5">
        <v>1986</v>
      </c>
      <c r="D556" s="5">
        <v>12</v>
      </c>
      <c r="E556" s="28">
        <v>0.05383340731</v>
      </c>
      <c r="F556" s="28">
        <v>1.61390364353</v>
      </c>
    </row>
    <row r="557" spans="1:6" ht="12.75">
      <c r="A557" s="30" t="s">
        <v>0</v>
      </c>
      <c r="B557" s="30">
        <v>2</v>
      </c>
      <c r="C557" s="5">
        <v>1987</v>
      </c>
      <c r="D557" s="5">
        <v>1</v>
      </c>
      <c r="E557" s="28">
        <v>0.17294069592</v>
      </c>
      <c r="F557" s="28">
        <v>2.219878145385</v>
      </c>
    </row>
    <row r="558" spans="1:6" ht="12.75">
      <c r="A558" s="30" t="s">
        <v>0</v>
      </c>
      <c r="B558" s="30">
        <v>2</v>
      </c>
      <c r="C558" s="5">
        <v>1987</v>
      </c>
      <c r="D558" s="5">
        <v>2</v>
      </c>
      <c r="E558" s="28">
        <v>0.433804989228</v>
      </c>
      <c r="F558" s="28">
        <v>3.5630356509029997</v>
      </c>
    </row>
    <row r="559" spans="1:6" ht="12.75">
      <c r="A559" s="30" t="s">
        <v>0</v>
      </c>
      <c r="B559" s="30">
        <v>2</v>
      </c>
      <c r="C559" s="5">
        <v>1987</v>
      </c>
      <c r="D559" s="5">
        <v>3</v>
      </c>
      <c r="E559" s="28">
        <v>0.32127637986</v>
      </c>
      <c r="F559" s="28">
        <v>4.0789500885</v>
      </c>
    </row>
    <row r="560" spans="1:6" ht="12.75">
      <c r="A560" s="30" t="s">
        <v>0</v>
      </c>
      <c r="B560" s="30">
        <v>2</v>
      </c>
      <c r="C560" s="5">
        <v>1987</v>
      </c>
      <c r="D560" s="5">
        <v>4</v>
      </c>
      <c r="E560" s="28">
        <v>0.489117445586</v>
      </c>
      <c r="F560" s="28">
        <v>6.64170020217</v>
      </c>
    </row>
    <row r="561" spans="1:6" ht="12.75">
      <c r="A561" s="30" t="s">
        <v>0</v>
      </c>
      <c r="B561" s="30">
        <v>2</v>
      </c>
      <c r="C561" s="5">
        <v>1987</v>
      </c>
      <c r="D561" s="5">
        <v>5</v>
      </c>
      <c r="E561" s="28">
        <v>0.245964054484</v>
      </c>
      <c r="F561" s="28">
        <v>4.308042150602001</v>
      </c>
    </row>
    <row r="562" spans="1:6" ht="12.75">
      <c r="A562" s="30" t="s">
        <v>0</v>
      </c>
      <c r="B562" s="30">
        <v>2</v>
      </c>
      <c r="C562" s="5">
        <v>1987</v>
      </c>
      <c r="D562" s="5">
        <v>6</v>
      </c>
      <c r="E562" s="28">
        <v>0.148557670898</v>
      </c>
      <c r="F562" s="28">
        <v>3.666929840581</v>
      </c>
    </row>
    <row r="563" spans="1:6" ht="12.75">
      <c r="A563" s="30" t="s">
        <v>0</v>
      </c>
      <c r="B563" s="30">
        <v>2</v>
      </c>
      <c r="C563" s="5">
        <v>1987</v>
      </c>
      <c r="D563" s="5">
        <v>7</v>
      </c>
      <c r="E563" s="28">
        <v>0.442991436912</v>
      </c>
      <c r="F563" s="28">
        <v>4.327524903167999</v>
      </c>
    </row>
    <row r="564" spans="1:6" ht="12.75">
      <c r="A564" s="30" t="s">
        <v>0</v>
      </c>
      <c r="B564" s="30">
        <v>2</v>
      </c>
      <c r="C564" s="5">
        <v>1987</v>
      </c>
      <c r="D564" s="5">
        <v>8</v>
      </c>
      <c r="E564" s="28">
        <v>0.154923233831</v>
      </c>
      <c r="F564" s="28">
        <v>2.424942569414</v>
      </c>
    </row>
    <row r="565" spans="1:6" ht="12.75">
      <c r="A565" s="30" t="s">
        <v>0</v>
      </c>
      <c r="B565" s="30">
        <v>2</v>
      </c>
      <c r="C565" s="5">
        <v>1987</v>
      </c>
      <c r="D565" s="5">
        <v>9</v>
      </c>
      <c r="E565" s="28">
        <v>0.103376056014</v>
      </c>
      <c r="F565" s="28">
        <v>1.933378439016</v>
      </c>
    </row>
    <row r="566" spans="1:6" ht="12.75">
      <c r="A566" s="30" t="s">
        <v>0</v>
      </c>
      <c r="B566" s="30">
        <v>2</v>
      </c>
      <c r="C566" s="5">
        <v>1987</v>
      </c>
      <c r="D566" s="5">
        <v>10</v>
      </c>
      <c r="E566" s="28">
        <v>0.57063167616</v>
      </c>
      <c r="F566" s="28">
        <v>4.3748429424</v>
      </c>
    </row>
    <row r="567" spans="1:6" ht="12.75">
      <c r="A567" s="30" t="s">
        <v>0</v>
      </c>
      <c r="B567" s="30">
        <v>2</v>
      </c>
      <c r="C567" s="5">
        <v>1987</v>
      </c>
      <c r="D567" s="5">
        <v>11</v>
      </c>
      <c r="E567" s="28">
        <v>0.220122003304</v>
      </c>
      <c r="F567" s="28">
        <v>2.728069499365</v>
      </c>
    </row>
    <row r="568" spans="1:6" ht="12.75">
      <c r="A568" s="30" t="s">
        <v>0</v>
      </c>
      <c r="B568" s="30">
        <v>2</v>
      </c>
      <c r="C568" s="5">
        <v>1987</v>
      </c>
      <c r="D568" s="5">
        <v>12</v>
      </c>
      <c r="E568" s="28">
        <v>0.50860230257</v>
      </c>
      <c r="F568" s="28">
        <v>4.410887299824</v>
      </c>
    </row>
    <row r="569" spans="1:6" ht="12.75">
      <c r="A569" s="30" t="s">
        <v>0</v>
      </c>
      <c r="B569" s="30">
        <v>2</v>
      </c>
      <c r="C569" s="5">
        <v>1988</v>
      </c>
      <c r="D569" s="5">
        <v>1</v>
      </c>
      <c r="E569" s="28">
        <v>1.120627729833</v>
      </c>
      <c r="F569" s="28">
        <v>9.75707707293</v>
      </c>
    </row>
    <row r="570" spans="1:6" ht="12.75">
      <c r="A570" s="30" t="s">
        <v>0</v>
      </c>
      <c r="B570" s="30">
        <v>2</v>
      </c>
      <c r="C570" s="5">
        <v>1988</v>
      </c>
      <c r="D570" s="5">
        <v>2</v>
      </c>
      <c r="E570" s="28">
        <v>0.672824119848</v>
      </c>
      <c r="F570" s="28">
        <v>5.8423562982520005</v>
      </c>
    </row>
    <row r="571" spans="1:6" ht="12.75">
      <c r="A571" s="30" t="s">
        <v>0</v>
      </c>
      <c r="B571" s="30">
        <v>2</v>
      </c>
      <c r="C571" s="5">
        <v>1988</v>
      </c>
      <c r="D571" s="5">
        <v>3</v>
      </c>
      <c r="E571" s="28">
        <v>0.392652705852</v>
      </c>
      <c r="F571" s="28">
        <v>4.634972816584</v>
      </c>
    </row>
    <row r="572" spans="1:6" ht="12.75">
      <c r="A572" s="30" t="s">
        <v>0</v>
      </c>
      <c r="B572" s="30">
        <v>2</v>
      </c>
      <c r="C572" s="5">
        <v>1988</v>
      </c>
      <c r="D572" s="5">
        <v>4</v>
      </c>
      <c r="E572" s="28">
        <v>2.30881001976</v>
      </c>
      <c r="F572" s="28">
        <v>14.760369394320001</v>
      </c>
    </row>
    <row r="573" spans="1:6" ht="12.75">
      <c r="A573" s="30" t="s">
        <v>0</v>
      </c>
      <c r="B573" s="30">
        <v>2</v>
      </c>
      <c r="C573" s="5">
        <v>1988</v>
      </c>
      <c r="D573" s="5">
        <v>5</v>
      </c>
      <c r="E573" s="28">
        <v>1.338880305282</v>
      </c>
      <c r="F573" s="28">
        <v>8.590317295599</v>
      </c>
    </row>
    <row r="574" spans="1:6" ht="12.75">
      <c r="A574" s="30" t="s">
        <v>0</v>
      </c>
      <c r="B574" s="30">
        <v>2</v>
      </c>
      <c r="C574" s="5">
        <v>1988</v>
      </c>
      <c r="D574" s="5">
        <v>6</v>
      </c>
      <c r="E574" s="28">
        <v>1.333097945785</v>
      </c>
      <c r="F574" s="28">
        <v>10.63817383804</v>
      </c>
    </row>
    <row r="575" spans="1:6" ht="12.75">
      <c r="A575" s="30" t="s">
        <v>0</v>
      </c>
      <c r="B575" s="30">
        <v>2</v>
      </c>
      <c r="C575" s="5">
        <v>1988</v>
      </c>
      <c r="D575" s="5">
        <v>7</v>
      </c>
      <c r="E575" s="28">
        <v>0.526373671812</v>
      </c>
      <c r="F575" s="28">
        <v>5.911064164728001</v>
      </c>
    </row>
    <row r="576" spans="1:6" ht="12.75">
      <c r="A576" s="30" t="s">
        <v>0</v>
      </c>
      <c r="B576" s="30">
        <v>2</v>
      </c>
      <c r="C576" s="5">
        <v>1988</v>
      </c>
      <c r="D576" s="5">
        <v>8</v>
      </c>
      <c r="E576" s="28">
        <v>0.229678560644</v>
      </c>
      <c r="F576" s="28">
        <v>4.766460938083</v>
      </c>
    </row>
    <row r="577" spans="1:6" ht="12.75">
      <c r="A577" s="30" t="s">
        <v>0</v>
      </c>
      <c r="B577" s="30">
        <v>2</v>
      </c>
      <c r="C577" s="5">
        <v>1988</v>
      </c>
      <c r="D577" s="5">
        <v>9</v>
      </c>
      <c r="E577" s="28">
        <v>0.103694321025</v>
      </c>
      <c r="F577" s="28">
        <v>3.447987827616</v>
      </c>
    </row>
    <row r="578" spans="1:6" ht="12.75">
      <c r="A578" s="30" t="s">
        <v>0</v>
      </c>
      <c r="B578" s="30">
        <v>2</v>
      </c>
      <c r="C578" s="5">
        <v>1988</v>
      </c>
      <c r="D578" s="5">
        <v>10</v>
      </c>
      <c r="E578" s="28">
        <v>0.206106799002</v>
      </c>
      <c r="F578" s="28">
        <v>6.100489969314</v>
      </c>
    </row>
    <row r="579" spans="1:6" ht="12.75">
      <c r="A579" s="30" t="s">
        <v>0</v>
      </c>
      <c r="B579" s="30">
        <v>2</v>
      </c>
      <c r="C579" s="5">
        <v>1988</v>
      </c>
      <c r="D579" s="5">
        <v>11</v>
      </c>
      <c r="E579" s="28">
        <v>0.089804023081</v>
      </c>
      <c r="F579" s="28">
        <v>3.7825889358570004</v>
      </c>
    </row>
    <row r="580" spans="1:6" ht="12.75">
      <c r="A580" s="30" t="s">
        <v>0</v>
      </c>
      <c r="B580" s="30">
        <v>2</v>
      </c>
      <c r="C580" s="5">
        <v>1988</v>
      </c>
      <c r="D580" s="5">
        <v>12</v>
      </c>
      <c r="E580" s="28">
        <v>0.0455325462</v>
      </c>
      <c r="F580" s="28">
        <v>2.306139058575</v>
      </c>
    </row>
    <row r="581" spans="1:6" ht="12.75">
      <c r="A581" s="30" t="s">
        <v>0</v>
      </c>
      <c r="B581" s="30">
        <v>2</v>
      </c>
      <c r="C581" s="5">
        <v>1989</v>
      </c>
      <c r="D581" s="5">
        <v>1</v>
      </c>
      <c r="E581" s="28">
        <v>0.021513873138</v>
      </c>
      <c r="F581" s="28">
        <v>1.1655141648960001</v>
      </c>
    </row>
    <row r="582" spans="1:6" ht="12.75">
      <c r="A582" s="30" t="s">
        <v>0</v>
      </c>
      <c r="B582" s="30">
        <v>2</v>
      </c>
      <c r="C582" s="5">
        <v>1989</v>
      </c>
      <c r="D582" s="5">
        <v>2</v>
      </c>
      <c r="E582" s="28">
        <v>0.129837701115</v>
      </c>
      <c r="F582" s="28">
        <v>2.9383509267</v>
      </c>
    </row>
    <row r="583" spans="1:6" ht="12.75">
      <c r="A583" s="30" t="s">
        <v>0</v>
      </c>
      <c r="B583" s="30">
        <v>2</v>
      </c>
      <c r="C583" s="5">
        <v>1989</v>
      </c>
      <c r="D583" s="5">
        <v>3</v>
      </c>
      <c r="E583" s="28">
        <v>0.082499709073</v>
      </c>
      <c r="F583" s="28">
        <v>1.607288390797</v>
      </c>
    </row>
    <row r="584" spans="1:6" ht="12.75">
      <c r="A584" s="30" t="s">
        <v>0</v>
      </c>
      <c r="B584" s="30">
        <v>2</v>
      </c>
      <c r="C584" s="5">
        <v>1989</v>
      </c>
      <c r="D584" s="5">
        <v>4</v>
      </c>
      <c r="E584" s="28">
        <v>0.363215858791</v>
      </c>
      <c r="F584" s="28">
        <v>3.3442205401939997</v>
      </c>
    </row>
    <row r="585" spans="1:6" ht="12.75">
      <c r="A585" s="30" t="s">
        <v>0</v>
      </c>
      <c r="B585" s="30">
        <v>2</v>
      </c>
      <c r="C585" s="5">
        <v>1989</v>
      </c>
      <c r="D585" s="5">
        <v>5</v>
      </c>
      <c r="E585" s="28">
        <v>0.477217338972</v>
      </c>
      <c r="F585" s="28">
        <v>4.516585029311</v>
      </c>
    </row>
    <row r="586" spans="1:6" ht="12.75">
      <c r="A586" s="30" t="s">
        <v>0</v>
      </c>
      <c r="B586" s="30">
        <v>2</v>
      </c>
      <c r="C586" s="5">
        <v>1989</v>
      </c>
      <c r="D586" s="5">
        <v>6</v>
      </c>
      <c r="E586" s="28">
        <v>0.150749567342</v>
      </c>
      <c r="F586" s="28">
        <v>2.30214447363</v>
      </c>
    </row>
    <row r="587" spans="1:6" ht="12.75">
      <c r="A587" s="30" t="s">
        <v>0</v>
      </c>
      <c r="B587" s="30">
        <v>2</v>
      </c>
      <c r="C587" s="5">
        <v>1989</v>
      </c>
      <c r="D587" s="5">
        <v>7</v>
      </c>
      <c r="E587" s="28">
        <v>0.09130554476</v>
      </c>
      <c r="F587" s="28">
        <v>1.7748907786199999</v>
      </c>
    </row>
    <row r="588" spans="1:6" ht="12.75">
      <c r="A588" s="30" t="s">
        <v>0</v>
      </c>
      <c r="B588" s="30">
        <v>2</v>
      </c>
      <c r="C588" s="5">
        <v>1989</v>
      </c>
      <c r="D588" s="5">
        <v>8</v>
      </c>
      <c r="E588" s="28">
        <v>0.06026817528</v>
      </c>
      <c r="F588" s="28">
        <v>1.1841422913900002</v>
      </c>
    </row>
    <row r="589" spans="1:6" ht="12.75">
      <c r="A589" s="30" t="s">
        <v>0</v>
      </c>
      <c r="B589" s="30">
        <v>2</v>
      </c>
      <c r="C589" s="5">
        <v>1989</v>
      </c>
      <c r="D589" s="5">
        <v>9</v>
      </c>
      <c r="E589" s="28">
        <v>0.043479294048</v>
      </c>
      <c r="F589" s="28">
        <v>0.8342589569759999</v>
      </c>
    </row>
    <row r="590" spans="1:6" ht="12.75">
      <c r="A590" s="30" t="s">
        <v>0</v>
      </c>
      <c r="B590" s="30">
        <v>2</v>
      </c>
      <c r="C590" s="5">
        <v>1989</v>
      </c>
      <c r="D590" s="5">
        <v>10</v>
      </c>
      <c r="E590" s="28">
        <v>0.03070841948</v>
      </c>
      <c r="F590" s="28">
        <v>0.690939414764</v>
      </c>
    </row>
    <row r="591" spans="1:6" ht="12.75">
      <c r="A591" s="30" t="s">
        <v>0</v>
      </c>
      <c r="B591" s="30">
        <v>2</v>
      </c>
      <c r="C591" s="5">
        <v>1989</v>
      </c>
      <c r="D591" s="5">
        <v>11</v>
      </c>
      <c r="E591" s="28">
        <v>0.289138684128</v>
      </c>
      <c r="F591" s="28">
        <v>3.315269682312</v>
      </c>
    </row>
    <row r="592" spans="1:6" ht="12.75">
      <c r="A592" s="30" t="s">
        <v>0</v>
      </c>
      <c r="B592" s="30">
        <v>2</v>
      </c>
      <c r="C592" s="5">
        <v>1989</v>
      </c>
      <c r="D592" s="5">
        <v>12</v>
      </c>
      <c r="E592" s="28">
        <v>1.05175491302</v>
      </c>
      <c r="F592" s="28">
        <v>7.463788416028</v>
      </c>
    </row>
    <row r="593" spans="1:6" ht="12.75">
      <c r="A593" s="30" t="s">
        <v>0</v>
      </c>
      <c r="B593" s="30">
        <v>2</v>
      </c>
      <c r="C593" s="5">
        <v>1990</v>
      </c>
      <c r="D593" s="5">
        <v>1</v>
      </c>
      <c r="E593" s="28">
        <v>0.366911013408</v>
      </c>
      <c r="F593" s="28">
        <v>3.517720003728</v>
      </c>
    </row>
    <row r="594" spans="1:6" ht="12.75">
      <c r="A594" s="30" t="s">
        <v>0</v>
      </c>
      <c r="B594" s="30">
        <v>2</v>
      </c>
      <c r="C594" s="5">
        <v>1990</v>
      </c>
      <c r="D594" s="5">
        <v>2</v>
      </c>
      <c r="E594" s="28">
        <v>0.201191434224</v>
      </c>
      <c r="F594" s="28">
        <v>2.954929040426</v>
      </c>
    </row>
    <row r="595" spans="1:6" ht="12.75">
      <c r="A595" s="30" t="s">
        <v>0</v>
      </c>
      <c r="B595" s="30">
        <v>2</v>
      </c>
      <c r="C595" s="5">
        <v>1990</v>
      </c>
      <c r="D595" s="5">
        <v>3</v>
      </c>
      <c r="E595" s="28">
        <v>0.09929348546</v>
      </c>
      <c r="F595" s="28">
        <v>2.39805308808</v>
      </c>
    </row>
    <row r="596" spans="1:6" ht="12.75">
      <c r="A596" s="30" t="s">
        <v>0</v>
      </c>
      <c r="B596" s="30">
        <v>2</v>
      </c>
      <c r="C596" s="5">
        <v>1990</v>
      </c>
      <c r="D596" s="5">
        <v>4</v>
      </c>
      <c r="E596" s="28">
        <v>0.098157560046</v>
      </c>
      <c r="F596" s="28">
        <v>2.6977991466419997</v>
      </c>
    </row>
    <row r="597" spans="1:6" ht="12.75">
      <c r="A597" s="30" t="s">
        <v>0</v>
      </c>
      <c r="B597" s="30">
        <v>2</v>
      </c>
      <c r="C597" s="5">
        <v>1990</v>
      </c>
      <c r="D597" s="5">
        <v>5</v>
      </c>
      <c r="E597" s="28">
        <v>0.11489228091</v>
      </c>
      <c r="F597" s="28">
        <v>2.63033703873</v>
      </c>
    </row>
    <row r="598" spans="1:6" ht="12.75">
      <c r="A598" s="30" t="s">
        <v>0</v>
      </c>
      <c r="B598" s="30">
        <v>2</v>
      </c>
      <c r="C598" s="5">
        <v>1990</v>
      </c>
      <c r="D598" s="5">
        <v>6</v>
      </c>
      <c r="E598" s="28">
        <v>0.146638923277</v>
      </c>
      <c r="F598" s="28">
        <v>2.614417706516</v>
      </c>
    </row>
    <row r="599" spans="1:6" ht="12.75">
      <c r="A599" s="30" t="s">
        <v>0</v>
      </c>
      <c r="B599" s="30">
        <v>2</v>
      </c>
      <c r="C599" s="5">
        <v>1990</v>
      </c>
      <c r="D599" s="5">
        <v>7</v>
      </c>
      <c r="E599" s="28">
        <v>0.073094675726</v>
      </c>
      <c r="F599" s="28">
        <v>1.4593730705980001</v>
      </c>
    </row>
    <row r="600" spans="1:6" ht="12.75">
      <c r="A600" s="30" t="s">
        <v>0</v>
      </c>
      <c r="B600" s="30">
        <v>2</v>
      </c>
      <c r="C600" s="5">
        <v>1990</v>
      </c>
      <c r="D600" s="5">
        <v>8</v>
      </c>
      <c r="E600" s="28">
        <v>0.05149768756</v>
      </c>
      <c r="F600" s="28">
        <v>0.9573052317399999</v>
      </c>
    </row>
    <row r="601" spans="1:6" ht="12.75">
      <c r="A601" s="30" t="s">
        <v>0</v>
      </c>
      <c r="B601" s="30">
        <v>2</v>
      </c>
      <c r="C601" s="5">
        <v>1990</v>
      </c>
      <c r="D601" s="5">
        <v>9</v>
      </c>
      <c r="E601" s="28">
        <v>0.040535520058</v>
      </c>
      <c r="F601" s="28">
        <v>0.70561829701</v>
      </c>
    </row>
    <row r="602" spans="1:6" ht="12.75">
      <c r="A602" s="30" t="s">
        <v>0</v>
      </c>
      <c r="B602" s="30">
        <v>2</v>
      </c>
      <c r="C602" s="5">
        <v>1990</v>
      </c>
      <c r="D602" s="5">
        <v>10</v>
      </c>
      <c r="E602" s="28">
        <v>0.218551044096</v>
      </c>
      <c r="F602" s="28">
        <v>2.8509495168</v>
      </c>
    </row>
    <row r="603" spans="1:6" ht="12.75">
      <c r="A603" s="30" t="s">
        <v>0</v>
      </c>
      <c r="B603" s="30">
        <v>2</v>
      </c>
      <c r="C603" s="5">
        <v>1990</v>
      </c>
      <c r="D603" s="5">
        <v>11</v>
      </c>
      <c r="E603" s="28">
        <v>0.222116389515</v>
      </c>
      <c r="F603" s="28">
        <v>2.150490533666</v>
      </c>
    </row>
    <row r="604" spans="1:6" ht="12.75">
      <c r="A604" s="30" t="s">
        <v>0</v>
      </c>
      <c r="B604" s="30">
        <v>2</v>
      </c>
      <c r="C604" s="5">
        <v>1990</v>
      </c>
      <c r="D604" s="5">
        <v>12</v>
      </c>
      <c r="E604" s="28">
        <v>0.229070767886</v>
      </c>
      <c r="F604" s="28">
        <v>1.817294731617</v>
      </c>
    </row>
    <row r="605" spans="1:6" ht="12.75">
      <c r="A605" s="30" t="s">
        <v>0</v>
      </c>
      <c r="B605" s="30">
        <v>2</v>
      </c>
      <c r="C605" s="5">
        <v>1991</v>
      </c>
      <c r="D605" s="5">
        <v>1</v>
      </c>
      <c r="E605" s="28">
        <v>0.157085699613</v>
      </c>
      <c r="F605" s="28">
        <v>1.3106342526589998</v>
      </c>
    </row>
    <row r="606" spans="1:6" ht="12.75">
      <c r="A606" s="30" t="s">
        <v>0</v>
      </c>
      <c r="B606" s="30">
        <v>2</v>
      </c>
      <c r="C606" s="5">
        <v>1991</v>
      </c>
      <c r="D606" s="5">
        <v>2</v>
      </c>
      <c r="E606" s="28">
        <v>0.403701734084</v>
      </c>
      <c r="F606" s="28">
        <v>1.97084943078</v>
      </c>
    </row>
    <row r="607" spans="1:6" ht="12.75">
      <c r="A607" s="30" t="s">
        <v>0</v>
      </c>
      <c r="B607" s="30">
        <v>2</v>
      </c>
      <c r="C607" s="5">
        <v>1991</v>
      </c>
      <c r="D607" s="5">
        <v>3</v>
      </c>
      <c r="E607" s="28">
        <v>0.81888367626</v>
      </c>
      <c r="F607" s="28">
        <v>4.6943438625719995</v>
      </c>
    </row>
    <row r="608" spans="1:6" ht="12.75">
      <c r="A608" s="30" t="s">
        <v>0</v>
      </c>
      <c r="B608" s="30">
        <v>2</v>
      </c>
      <c r="C608" s="5">
        <v>1991</v>
      </c>
      <c r="D608" s="5">
        <v>4</v>
      </c>
      <c r="E608" s="28">
        <v>1.231407925168</v>
      </c>
      <c r="F608" s="28">
        <v>6.871621778498</v>
      </c>
    </row>
    <row r="609" spans="1:6" ht="12.75">
      <c r="A609" s="30" t="s">
        <v>0</v>
      </c>
      <c r="B609" s="30">
        <v>2</v>
      </c>
      <c r="C609" s="5">
        <v>1991</v>
      </c>
      <c r="D609" s="5">
        <v>5</v>
      </c>
      <c r="E609" s="28">
        <v>0.490817737906</v>
      </c>
      <c r="F609" s="28">
        <v>3.844738909324</v>
      </c>
    </row>
    <row r="610" spans="1:6" ht="12.75">
      <c r="A610" s="30" t="s">
        <v>0</v>
      </c>
      <c r="B610" s="30">
        <v>2</v>
      </c>
      <c r="C610" s="5">
        <v>1991</v>
      </c>
      <c r="D610" s="5">
        <v>6</v>
      </c>
      <c r="E610" s="28">
        <v>0.213576069146</v>
      </c>
      <c r="F610" s="28">
        <v>3.041108195534</v>
      </c>
    </row>
    <row r="611" spans="1:6" ht="12.75">
      <c r="A611" s="30" t="s">
        <v>0</v>
      </c>
      <c r="B611" s="30">
        <v>2</v>
      </c>
      <c r="C611" s="5">
        <v>1991</v>
      </c>
      <c r="D611" s="5">
        <v>7</v>
      </c>
      <c r="E611" s="28">
        <v>0.090885105902</v>
      </c>
      <c r="F611" s="28">
        <v>2.3853846051120002</v>
      </c>
    </row>
    <row r="612" spans="1:6" ht="12.75">
      <c r="A612" s="30" t="s">
        <v>0</v>
      </c>
      <c r="B612" s="30">
        <v>2</v>
      </c>
      <c r="C612" s="5">
        <v>1991</v>
      </c>
      <c r="D612" s="5">
        <v>8</v>
      </c>
      <c r="E612" s="28">
        <v>0.046580264306</v>
      </c>
      <c r="F612" s="28">
        <v>1.605544961676</v>
      </c>
    </row>
    <row r="613" spans="1:6" ht="12.75">
      <c r="A613" s="30" t="s">
        <v>0</v>
      </c>
      <c r="B613" s="30">
        <v>2</v>
      </c>
      <c r="C613" s="5">
        <v>1991</v>
      </c>
      <c r="D613" s="5">
        <v>9</v>
      </c>
      <c r="E613" s="28">
        <v>0.09414746685</v>
      </c>
      <c r="F613" s="28">
        <v>2.4077713473449998</v>
      </c>
    </row>
    <row r="614" spans="1:6" ht="12.75">
      <c r="A614" s="30" t="s">
        <v>0</v>
      </c>
      <c r="B614" s="30">
        <v>2</v>
      </c>
      <c r="C614" s="5">
        <v>1991</v>
      </c>
      <c r="D614" s="5">
        <v>10</v>
      </c>
      <c r="E614" s="28">
        <v>0.16556630753</v>
      </c>
      <c r="F614" s="28">
        <v>3.2466763731299997</v>
      </c>
    </row>
    <row r="615" spans="1:6" ht="12.75">
      <c r="A615" s="30" t="s">
        <v>0</v>
      </c>
      <c r="B615" s="30">
        <v>2</v>
      </c>
      <c r="C615" s="5">
        <v>1991</v>
      </c>
      <c r="D615" s="5">
        <v>11</v>
      </c>
      <c r="E615" s="28">
        <v>0.27600601359</v>
      </c>
      <c r="F615" s="28">
        <v>5.059131409656</v>
      </c>
    </row>
    <row r="616" spans="1:6" ht="12.75">
      <c r="A616" s="30" t="s">
        <v>0</v>
      </c>
      <c r="B616" s="30">
        <v>2</v>
      </c>
      <c r="C616" s="5">
        <v>1991</v>
      </c>
      <c r="D616" s="5">
        <v>12</v>
      </c>
      <c r="E616" s="28">
        <v>0.090359667214</v>
      </c>
      <c r="F616" s="28">
        <v>1.809738753099</v>
      </c>
    </row>
    <row r="617" spans="1:6" ht="12.75">
      <c r="A617" s="30" t="s">
        <v>0</v>
      </c>
      <c r="B617" s="30">
        <v>2</v>
      </c>
      <c r="C617" s="5">
        <v>1992</v>
      </c>
      <c r="D617" s="5">
        <v>1</v>
      </c>
      <c r="E617" s="28">
        <v>0.016246259834</v>
      </c>
      <c r="F617" s="28">
        <v>0.45251775809800004</v>
      </c>
    </row>
    <row r="618" spans="1:6" ht="12.75">
      <c r="A618" s="30" t="s">
        <v>0</v>
      </c>
      <c r="B618" s="30">
        <v>2</v>
      </c>
      <c r="C618" s="5">
        <v>1992</v>
      </c>
      <c r="D618" s="5">
        <v>2</v>
      </c>
      <c r="E618" s="28">
        <v>0.01385890324</v>
      </c>
      <c r="F618" s="28">
        <v>0.38804927252</v>
      </c>
    </row>
    <row r="619" spans="1:6" ht="12.75">
      <c r="A619" s="30" t="s">
        <v>0</v>
      </c>
      <c r="B619" s="30">
        <v>2</v>
      </c>
      <c r="C619" s="5">
        <v>1992</v>
      </c>
      <c r="D619" s="5">
        <v>3</v>
      </c>
      <c r="E619" s="28">
        <v>0.027294052653</v>
      </c>
      <c r="F619" s="28">
        <v>0.593470701369</v>
      </c>
    </row>
    <row r="620" spans="1:6" ht="12.75">
      <c r="A620" s="30" t="s">
        <v>0</v>
      </c>
      <c r="B620" s="30">
        <v>2</v>
      </c>
      <c r="C620" s="5">
        <v>1992</v>
      </c>
      <c r="D620" s="5">
        <v>4</v>
      </c>
      <c r="E620" s="28">
        <v>0.031729718862</v>
      </c>
      <c r="F620" s="28">
        <v>0.536029718862</v>
      </c>
    </row>
    <row r="621" spans="1:6" ht="12.75">
      <c r="A621" s="30" t="s">
        <v>0</v>
      </c>
      <c r="B621" s="30">
        <v>2</v>
      </c>
      <c r="C621" s="5">
        <v>1992</v>
      </c>
      <c r="D621" s="5">
        <v>5</v>
      </c>
      <c r="E621" s="28">
        <v>0.049572343977</v>
      </c>
      <c r="F621" s="28">
        <v>0.541946296581</v>
      </c>
    </row>
    <row r="622" spans="1:6" ht="12.75">
      <c r="A622" s="30" t="s">
        <v>0</v>
      </c>
      <c r="B622" s="30">
        <v>2</v>
      </c>
      <c r="C622" s="5">
        <v>1992</v>
      </c>
      <c r="D622" s="5">
        <v>6</v>
      </c>
      <c r="E622" s="28">
        <v>0.10397409066</v>
      </c>
      <c r="F622" s="28">
        <v>0.612064218366</v>
      </c>
    </row>
    <row r="623" spans="1:6" ht="12.75">
      <c r="A623" s="30" t="s">
        <v>0</v>
      </c>
      <c r="B623" s="30">
        <v>2</v>
      </c>
      <c r="C623" s="5">
        <v>1992</v>
      </c>
      <c r="D623" s="5">
        <v>7</v>
      </c>
      <c r="E623" s="28">
        <v>0.039104476736</v>
      </c>
      <c r="F623" s="28">
        <v>0.420590380028</v>
      </c>
    </row>
    <row r="624" spans="1:6" ht="12.75">
      <c r="A624" s="30" t="s">
        <v>0</v>
      </c>
      <c r="B624" s="30">
        <v>2</v>
      </c>
      <c r="C624" s="5">
        <v>1992</v>
      </c>
      <c r="D624" s="5">
        <v>8</v>
      </c>
      <c r="E624" s="28">
        <v>0.026947067464</v>
      </c>
      <c r="F624" s="28">
        <v>0.33723462060799997</v>
      </c>
    </row>
    <row r="625" spans="1:6" ht="12.75">
      <c r="A625" s="30" t="s">
        <v>0</v>
      </c>
      <c r="B625" s="30">
        <v>2</v>
      </c>
      <c r="C625" s="5">
        <v>1992</v>
      </c>
      <c r="D625" s="5">
        <v>9</v>
      </c>
      <c r="E625" s="28">
        <v>0.018934753741</v>
      </c>
      <c r="F625" s="28">
        <v>0.284794156186</v>
      </c>
    </row>
    <row r="626" spans="1:6" ht="12.75">
      <c r="A626" s="30" t="s">
        <v>0</v>
      </c>
      <c r="B626" s="30">
        <v>2</v>
      </c>
      <c r="C626" s="5">
        <v>1992</v>
      </c>
      <c r="D626" s="5">
        <v>10</v>
      </c>
      <c r="E626" s="28">
        <v>0.19738054046</v>
      </c>
      <c r="F626" s="28">
        <v>1.031060617372</v>
      </c>
    </row>
    <row r="627" spans="1:6" ht="12.75">
      <c r="A627" s="30" t="s">
        <v>0</v>
      </c>
      <c r="B627" s="30">
        <v>2</v>
      </c>
      <c r="C627" s="5">
        <v>1992</v>
      </c>
      <c r="D627" s="5">
        <v>11</v>
      </c>
      <c r="E627" s="28">
        <v>0.046774511603</v>
      </c>
      <c r="F627" s="28">
        <v>0.415892234275</v>
      </c>
    </row>
    <row r="628" spans="1:6" ht="12.75">
      <c r="A628" s="30" t="s">
        <v>0</v>
      </c>
      <c r="B628" s="30">
        <v>2</v>
      </c>
      <c r="C628" s="5">
        <v>1992</v>
      </c>
      <c r="D628" s="5">
        <v>12</v>
      </c>
      <c r="E628" s="28">
        <v>0.158148249348</v>
      </c>
      <c r="F628" s="28">
        <v>1.230210890492</v>
      </c>
    </row>
    <row r="629" spans="1:6" ht="12.75">
      <c r="A629" s="30" t="s">
        <v>0</v>
      </c>
      <c r="B629" s="30">
        <v>2</v>
      </c>
      <c r="C629" s="5">
        <v>1993</v>
      </c>
      <c r="D629" s="5">
        <v>1</v>
      </c>
      <c r="E629" s="28">
        <v>0.026084337845</v>
      </c>
      <c r="F629" s="28">
        <v>0.28795465373499995</v>
      </c>
    </row>
    <row r="630" spans="1:6" ht="12.75">
      <c r="A630" s="30" t="s">
        <v>0</v>
      </c>
      <c r="B630" s="30">
        <v>2</v>
      </c>
      <c r="C630" s="5">
        <v>1993</v>
      </c>
      <c r="D630" s="5">
        <v>2</v>
      </c>
      <c r="E630" s="28">
        <v>0.015485647311</v>
      </c>
      <c r="F630" s="28">
        <v>0.253919059038</v>
      </c>
    </row>
    <row r="631" spans="1:6" ht="12.75">
      <c r="A631" s="30" t="s">
        <v>0</v>
      </c>
      <c r="B631" s="30">
        <v>2</v>
      </c>
      <c r="C631" s="5">
        <v>1993</v>
      </c>
      <c r="D631" s="5">
        <v>3</v>
      </c>
      <c r="E631" s="28">
        <v>0.016598662095</v>
      </c>
      <c r="F631" s="28">
        <v>0.28024073845499997</v>
      </c>
    </row>
    <row r="632" spans="1:6" ht="12.75">
      <c r="A632" s="30" t="s">
        <v>0</v>
      </c>
      <c r="B632" s="30">
        <v>2</v>
      </c>
      <c r="C632" s="5">
        <v>1993</v>
      </c>
      <c r="D632" s="5">
        <v>4</v>
      </c>
      <c r="E632" s="28">
        <v>0.02470077309</v>
      </c>
      <c r="F632" s="28">
        <v>0.381151915791</v>
      </c>
    </row>
    <row r="633" spans="1:6" ht="12.75">
      <c r="A633" s="30" t="s">
        <v>0</v>
      </c>
      <c r="B633" s="30">
        <v>2</v>
      </c>
      <c r="C633" s="5">
        <v>1993</v>
      </c>
      <c r="D633" s="5">
        <v>5</v>
      </c>
      <c r="E633" s="28">
        <v>0.189753250688</v>
      </c>
      <c r="F633" s="28">
        <v>0.909355962624</v>
      </c>
    </row>
    <row r="634" spans="1:6" ht="12.75">
      <c r="A634" s="30" t="s">
        <v>0</v>
      </c>
      <c r="B634" s="30">
        <v>2</v>
      </c>
      <c r="C634" s="5">
        <v>1993</v>
      </c>
      <c r="D634" s="5">
        <v>6</v>
      </c>
      <c r="E634" s="28">
        <v>0.050517093312</v>
      </c>
      <c r="F634" s="28">
        <v>0.373692664296</v>
      </c>
    </row>
    <row r="635" spans="1:6" ht="12.75">
      <c r="A635" s="30" t="s">
        <v>0</v>
      </c>
      <c r="B635" s="30">
        <v>2</v>
      </c>
      <c r="C635" s="5">
        <v>1993</v>
      </c>
      <c r="D635" s="5">
        <v>7</v>
      </c>
      <c r="E635" s="28">
        <v>0.024085617047</v>
      </c>
      <c r="F635" s="28">
        <v>0.32923331213</v>
      </c>
    </row>
    <row r="636" spans="1:6" ht="12.75">
      <c r="A636" s="30" t="s">
        <v>0</v>
      </c>
      <c r="B636" s="30">
        <v>2</v>
      </c>
      <c r="C636" s="5">
        <v>1993</v>
      </c>
      <c r="D636" s="5">
        <v>8</v>
      </c>
      <c r="E636" s="28">
        <v>0.012030618425</v>
      </c>
      <c r="F636" s="28">
        <v>0.2448584635</v>
      </c>
    </row>
    <row r="637" spans="1:6" ht="12.75">
      <c r="A637" s="30" t="s">
        <v>0</v>
      </c>
      <c r="B637" s="30">
        <v>2</v>
      </c>
      <c r="C637" s="5">
        <v>1993</v>
      </c>
      <c r="D637" s="5">
        <v>9</v>
      </c>
      <c r="E637" s="28">
        <v>0.011296382104</v>
      </c>
      <c r="F637" s="28">
        <v>0.230684013024</v>
      </c>
    </row>
    <row r="638" spans="1:6" ht="12.75">
      <c r="A638" s="30" t="s">
        <v>0</v>
      </c>
      <c r="B638" s="30">
        <v>2</v>
      </c>
      <c r="C638" s="5">
        <v>1993</v>
      </c>
      <c r="D638" s="5">
        <v>10</v>
      </c>
      <c r="E638" s="28">
        <v>0.28087664176</v>
      </c>
      <c r="F638" s="28">
        <v>1.43660251591</v>
      </c>
    </row>
    <row r="639" spans="1:6" ht="12.75">
      <c r="A639" s="30" t="s">
        <v>0</v>
      </c>
      <c r="B639" s="30">
        <v>2</v>
      </c>
      <c r="C639" s="5">
        <v>1993</v>
      </c>
      <c r="D639" s="5">
        <v>11</v>
      </c>
      <c r="E639" s="28">
        <v>0.046084872388</v>
      </c>
      <c r="F639" s="28">
        <v>0.45862156606000004</v>
      </c>
    </row>
    <row r="640" spans="1:6" ht="12.75">
      <c r="A640" s="30" t="s">
        <v>0</v>
      </c>
      <c r="B640" s="30">
        <v>2</v>
      </c>
      <c r="C640" s="5">
        <v>1993</v>
      </c>
      <c r="D640" s="5">
        <v>12</v>
      </c>
      <c r="E640" s="28">
        <v>0.03566723072</v>
      </c>
      <c r="F640" s="28">
        <v>0.46470483968</v>
      </c>
    </row>
    <row r="641" spans="1:6" ht="12.75">
      <c r="A641" s="30" t="s">
        <v>0</v>
      </c>
      <c r="B641" s="30">
        <v>2</v>
      </c>
      <c r="C641" s="5">
        <v>1994</v>
      </c>
      <c r="D641" s="5">
        <v>1</v>
      </c>
      <c r="E641" s="28">
        <v>0.527718144798</v>
      </c>
      <c r="F641" s="28">
        <v>4.664829205998</v>
      </c>
    </row>
    <row r="642" spans="1:6" ht="12.75">
      <c r="A642" s="30" t="s">
        <v>0</v>
      </c>
      <c r="B642" s="30">
        <v>2</v>
      </c>
      <c r="C642" s="5">
        <v>1994</v>
      </c>
      <c r="D642" s="5">
        <v>2</v>
      </c>
      <c r="E642" s="28">
        <v>0.629826291584</v>
      </c>
      <c r="F642" s="28">
        <v>4.884338244576</v>
      </c>
    </row>
    <row r="643" spans="1:6" ht="12.75">
      <c r="A643" s="30" t="s">
        <v>0</v>
      </c>
      <c r="B643" s="30">
        <v>2</v>
      </c>
      <c r="C643" s="5">
        <v>1994</v>
      </c>
      <c r="D643" s="5">
        <v>3</v>
      </c>
      <c r="E643" s="28">
        <v>0.304287023954</v>
      </c>
      <c r="F643" s="28">
        <v>3.679106715083</v>
      </c>
    </row>
    <row r="644" spans="1:6" ht="12.75">
      <c r="A644" s="30" t="s">
        <v>0</v>
      </c>
      <c r="B644" s="30">
        <v>2</v>
      </c>
      <c r="C644" s="5">
        <v>1994</v>
      </c>
      <c r="D644" s="5">
        <v>4</v>
      </c>
      <c r="E644" s="28">
        <v>0.146109492642</v>
      </c>
      <c r="F644" s="28">
        <v>2.922189823334</v>
      </c>
    </row>
    <row r="645" spans="1:6" ht="12.75">
      <c r="A645" s="30" t="s">
        <v>0</v>
      </c>
      <c r="B645" s="30">
        <v>2</v>
      </c>
      <c r="C645" s="5">
        <v>1994</v>
      </c>
      <c r="D645" s="5">
        <v>5</v>
      </c>
      <c r="E645" s="28">
        <v>0.295642853316</v>
      </c>
      <c r="F645" s="28">
        <v>4.065089198328</v>
      </c>
    </row>
    <row r="646" spans="1:6" ht="12.75">
      <c r="A646" s="30" t="s">
        <v>0</v>
      </c>
      <c r="B646" s="30">
        <v>2</v>
      </c>
      <c r="C646" s="5">
        <v>1994</v>
      </c>
      <c r="D646" s="5">
        <v>6</v>
      </c>
      <c r="E646" s="28">
        <v>0.146943557339</v>
      </c>
      <c r="F646" s="28">
        <v>2.433665241657</v>
      </c>
    </row>
    <row r="647" spans="1:6" ht="12.75">
      <c r="A647" s="30" t="s">
        <v>0</v>
      </c>
      <c r="B647" s="30">
        <v>2</v>
      </c>
      <c r="C647" s="5">
        <v>1994</v>
      </c>
      <c r="D647" s="5">
        <v>7</v>
      </c>
      <c r="E647" s="28">
        <v>0.088394477508</v>
      </c>
      <c r="F647" s="28">
        <v>1.68969444792</v>
      </c>
    </row>
    <row r="648" spans="1:6" ht="12.75">
      <c r="A648" s="30" t="s">
        <v>0</v>
      </c>
      <c r="B648" s="30">
        <v>2</v>
      </c>
      <c r="C648" s="5">
        <v>1994</v>
      </c>
      <c r="D648" s="5">
        <v>8</v>
      </c>
      <c r="E648" s="28">
        <v>0.061465213248</v>
      </c>
      <c r="F648" s="28">
        <v>1.102276147976</v>
      </c>
    </row>
    <row r="649" spans="1:6" ht="12.75">
      <c r="A649" s="30" t="s">
        <v>0</v>
      </c>
      <c r="B649" s="30">
        <v>2</v>
      </c>
      <c r="C649" s="5">
        <v>1994</v>
      </c>
      <c r="D649" s="5">
        <v>9</v>
      </c>
      <c r="E649" s="28">
        <v>0.056500665</v>
      </c>
      <c r="F649" s="28">
        <v>1.1173493635</v>
      </c>
    </row>
    <row r="650" spans="1:6" ht="12.75">
      <c r="A650" s="30" t="s">
        <v>0</v>
      </c>
      <c r="B650" s="30">
        <v>2</v>
      </c>
      <c r="C650" s="5">
        <v>1994</v>
      </c>
      <c r="D650" s="5">
        <v>10</v>
      </c>
      <c r="E650" s="28">
        <v>0.572154042066</v>
      </c>
      <c r="F650" s="28">
        <v>2.85742424499</v>
      </c>
    </row>
    <row r="651" spans="1:6" ht="12.75">
      <c r="A651" s="30" t="s">
        <v>0</v>
      </c>
      <c r="B651" s="30">
        <v>2</v>
      </c>
      <c r="C651" s="5">
        <v>1994</v>
      </c>
      <c r="D651" s="5">
        <v>11</v>
      </c>
      <c r="E651" s="28">
        <v>0.264401609436</v>
      </c>
      <c r="F651" s="28">
        <v>1.936923690106</v>
      </c>
    </row>
    <row r="652" spans="1:6" ht="12.75">
      <c r="A652" s="30" t="s">
        <v>0</v>
      </c>
      <c r="B652" s="30">
        <v>2</v>
      </c>
      <c r="C652" s="5">
        <v>1994</v>
      </c>
      <c r="D652" s="5">
        <v>12</v>
      </c>
      <c r="E652" s="28">
        <v>0.254094253056</v>
      </c>
      <c r="F652" s="28">
        <v>2.729464008672</v>
      </c>
    </row>
    <row r="653" spans="1:6" ht="12.75">
      <c r="A653" s="30" t="s">
        <v>0</v>
      </c>
      <c r="B653" s="30">
        <v>2</v>
      </c>
      <c r="C653" s="5">
        <v>1995</v>
      </c>
      <c r="D653" s="5">
        <v>1</v>
      </c>
      <c r="E653" s="28">
        <v>0.050973762219</v>
      </c>
      <c r="F653" s="28">
        <v>0.604039054695</v>
      </c>
    </row>
    <row r="654" spans="1:6" ht="12.75">
      <c r="A654" s="30" t="s">
        <v>0</v>
      </c>
      <c r="B654" s="30">
        <v>2</v>
      </c>
      <c r="C654" s="5">
        <v>1995</v>
      </c>
      <c r="D654" s="5">
        <v>2</v>
      </c>
      <c r="E654" s="28">
        <v>0.084796627872</v>
      </c>
      <c r="F654" s="28">
        <v>0.7241117974860001</v>
      </c>
    </row>
    <row r="655" spans="1:6" ht="12.75">
      <c r="A655" s="30" t="s">
        <v>0</v>
      </c>
      <c r="B655" s="30">
        <v>2</v>
      </c>
      <c r="C655" s="5">
        <v>1995</v>
      </c>
      <c r="D655" s="5">
        <v>3</v>
      </c>
      <c r="E655" s="28">
        <v>0.046264777064</v>
      </c>
      <c r="F655" s="28">
        <v>0.46644564196</v>
      </c>
    </row>
    <row r="656" spans="1:6" ht="12.75">
      <c r="A656" s="30" t="s">
        <v>0</v>
      </c>
      <c r="B656" s="30">
        <v>2</v>
      </c>
      <c r="C656" s="5">
        <v>1995</v>
      </c>
      <c r="D656" s="5">
        <v>4</v>
      </c>
      <c r="E656" s="28">
        <v>0.027046559547</v>
      </c>
      <c r="F656" s="28">
        <v>0.39480951659600005</v>
      </c>
    </row>
    <row r="657" spans="1:6" ht="12.75">
      <c r="A657" s="30" t="s">
        <v>0</v>
      </c>
      <c r="B657" s="30">
        <v>2</v>
      </c>
      <c r="C657" s="5">
        <v>1995</v>
      </c>
      <c r="D657" s="5">
        <v>5</v>
      </c>
      <c r="E657" s="28">
        <v>0.039867967566</v>
      </c>
      <c r="F657" s="28">
        <v>0.43126406589</v>
      </c>
    </row>
    <row r="658" spans="1:6" ht="12.75">
      <c r="A658" s="30" t="s">
        <v>0</v>
      </c>
      <c r="B658" s="30">
        <v>2</v>
      </c>
      <c r="C658" s="5">
        <v>1995</v>
      </c>
      <c r="D658" s="5">
        <v>6</v>
      </c>
      <c r="E658" s="28">
        <v>0.019899861836</v>
      </c>
      <c r="F658" s="28">
        <v>0.277006077295</v>
      </c>
    </row>
    <row r="659" spans="1:6" ht="12.75">
      <c r="A659" s="30" t="s">
        <v>0</v>
      </c>
      <c r="B659" s="30">
        <v>2</v>
      </c>
      <c r="C659" s="5">
        <v>1995</v>
      </c>
      <c r="D659" s="5">
        <v>7</v>
      </c>
      <c r="E659" s="28">
        <v>0.012818073504</v>
      </c>
      <c r="F659" s="28">
        <v>0.196612699256</v>
      </c>
    </row>
    <row r="660" spans="1:6" ht="12.75">
      <c r="A660" s="30" t="s">
        <v>0</v>
      </c>
      <c r="B660" s="30">
        <v>2</v>
      </c>
      <c r="C660" s="5">
        <v>1995</v>
      </c>
      <c r="D660" s="5">
        <v>8</v>
      </c>
      <c r="E660" s="28">
        <v>0.009855003864</v>
      </c>
      <c r="F660" s="28">
        <v>0.140831178164</v>
      </c>
    </row>
    <row r="661" spans="1:6" ht="12.75">
      <c r="A661" s="30" t="s">
        <v>0</v>
      </c>
      <c r="B661" s="30">
        <v>2</v>
      </c>
      <c r="C661" s="5">
        <v>1995</v>
      </c>
      <c r="D661" s="5">
        <v>9</v>
      </c>
      <c r="E661" s="28">
        <v>0.011049958533</v>
      </c>
      <c r="F661" s="28">
        <v>0.137287365435</v>
      </c>
    </row>
    <row r="662" spans="1:6" ht="12.75">
      <c r="A662" s="30" t="s">
        <v>0</v>
      </c>
      <c r="B662" s="30">
        <v>2</v>
      </c>
      <c r="C662" s="5">
        <v>1995</v>
      </c>
      <c r="D662" s="5">
        <v>10</v>
      </c>
      <c r="E662" s="28">
        <v>0.005894804253</v>
      </c>
      <c r="F662" s="28">
        <v>0.10049922805</v>
      </c>
    </row>
    <row r="663" spans="1:6" ht="12.75">
      <c r="A663" s="30" t="s">
        <v>0</v>
      </c>
      <c r="B663" s="30">
        <v>2</v>
      </c>
      <c r="C663" s="5">
        <v>1995</v>
      </c>
      <c r="D663" s="5">
        <v>11</v>
      </c>
      <c r="E663" s="28">
        <v>0.06986650884</v>
      </c>
      <c r="F663" s="28">
        <v>0.513494402224</v>
      </c>
    </row>
    <row r="664" spans="1:6" ht="12.75">
      <c r="A664" s="30" t="s">
        <v>0</v>
      </c>
      <c r="B664" s="30">
        <v>2</v>
      </c>
      <c r="C664" s="5">
        <v>1995</v>
      </c>
      <c r="D664" s="5">
        <v>12</v>
      </c>
      <c r="E664" s="28">
        <v>0.421589056196</v>
      </c>
      <c r="F664" s="28">
        <v>2.368846739545</v>
      </c>
    </row>
    <row r="665" spans="1:6" ht="12.75">
      <c r="A665" s="30" t="s">
        <v>0</v>
      </c>
      <c r="B665" s="30">
        <v>2</v>
      </c>
      <c r="C665" s="5">
        <v>1996</v>
      </c>
      <c r="D665" s="5">
        <v>1</v>
      </c>
      <c r="E665" s="28">
        <v>0.087525258112</v>
      </c>
      <c r="F665" s="28">
        <v>0.630005811672</v>
      </c>
    </row>
    <row r="666" spans="1:6" ht="12.75">
      <c r="A666" s="30" t="s">
        <v>0</v>
      </c>
      <c r="B666" s="30">
        <v>2</v>
      </c>
      <c r="C666" s="5">
        <v>1996</v>
      </c>
      <c r="D666" s="5">
        <v>2</v>
      </c>
      <c r="E666" s="28">
        <v>0.044107833714</v>
      </c>
      <c r="F666" s="28">
        <v>0.375912813445</v>
      </c>
    </row>
    <row r="667" spans="1:6" ht="12.75">
      <c r="A667" s="30" t="s">
        <v>0</v>
      </c>
      <c r="B667" s="30">
        <v>2</v>
      </c>
      <c r="C667" s="5">
        <v>1996</v>
      </c>
      <c r="D667" s="5">
        <v>3</v>
      </c>
      <c r="E667" s="28">
        <v>0.041682714894</v>
      </c>
      <c r="F667" s="28">
        <v>0.404525252914</v>
      </c>
    </row>
    <row r="668" spans="1:6" ht="12.75">
      <c r="A668" s="30" t="s">
        <v>0</v>
      </c>
      <c r="B668" s="30">
        <v>2</v>
      </c>
      <c r="C668" s="5">
        <v>1996</v>
      </c>
      <c r="D668" s="5">
        <v>4</v>
      </c>
      <c r="E668" s="28">
        <v>0.030168777275</v>
      </c>
      <c r="F668" s="28">
        <v>0.41506751195</v>
      </c>
    </row>
    <row r="669" spans="1:6" ht="12.75">
      <c r="A669" s="30" t="s">
        <v>0</v>
      </c>
      <c r="B669" s="30">
        <v>2</v>
      </c>
      <c r="C669" s="5">
        <v>1996</v>
      </c>
      <c r="D669" s="5">
        <v>5</v>
      </c>
      <c r="E669" s="28">
        <v>0.029893499724</v>
      </c>
      <c r="F669" s="28">
        <v>0.359175620716</v>
      </c>
    </row>
    <row r="670" spans="1:6" ht="12.75">
      <c r="A670" s="30" t="s">
        <v>0</v>
      </c>
      <c r="B670" s="30">
        <v>2</v>
      </c>
      <c r="C670" s="5">
        <v>1996</v>
      </c>
      <c r="D670" s="5">
        <v>6</v>
      </c>
      <c r="E670" s="28">
        <v>0.013854169795</v>
      </c>
      <c r="F670" s="28">
        <v>0.23822226369500002</v>
      </c>
    </row>
    <row r="671" spans="1:6" ht="12.75">
      <c r="A671" s="30" t="s">
        <v>0</v>
      </c>
      <c r="B671" s="30">
        <v>2</v>
      </c>
      <c r="C671" s="5">
        <v>1996</v>
      </c>
      <c r="D671" s="5">
        <v>7</v>
      </c>
      <c r="E671" s="28">
        <v>0.006479007815</v>
      </c>
      <c r="F671" s="28">
        <v>0.183100682688</v>
      </c>
    </row>
    <row r="672" spans="1:6" ht="12.75">
      <c r="A672" s="30" t="s">
        <v>0</v>
      </c>
      <c r="B672" s="30">
        <v>2</v>
      </c>
      <c r="C672" s="5">
        <v>1996</v>
      </c>
      <c r="D672" s="5">
        <v>8</v>
      </c>
      <c r="E672" s="28">
        <v>0.00325181742</v>
      </c>
      <c r="F672" s="28">
        <v>0.12306097150999999</v>
      </c>
    </row>
    <row r="673" spans="1:6" ht="12.75">
      <c r="A673" s="30" t="s">
        <v>0</v>
      </c>
      <c r="B673" s="30">
        <v>2</v>
      </c>
      <c r="C673" s="5">
        <v>1996</v>
      </c>
      <c r="D673" s="5">
        <v>9</v>
      </c>
      <c r="E673" s="28">
        <v>0.00226302387</v>
      </c>
      <c r="F673" s="28">
        <v>0.09864727341</v>
      </c>
    </row>
    <row r="674" spans="1:6" ht="12.75">
      <c r="A674" s="30" t="s">
        <v>0</v>
      </c>
      <c r="B674" s="30">
        <v>2</v>
      </c>
      <c r="C674" s="5">
        <v>1996</v>
      </c>
      <c r="D674" s="5">
        <v>10</v>
      </c>
      <c r="E674" s="28">
        <v>0.001616707582</v>
      </c>
      <c r="F674" s="28">
        <v>0.078565110428</v>
      </c>
    </row>
    <row r="675" spans="1:6" ht="12.75">
      <c r="A675" s="30" t="s">
        <v>0</v>
      </c>
      <c r="B675" s="30">
        <v>2</v>
      </c>
      <c r="C675" s="5">
        <v>1996</v>
      </c>
      <c r="D675" s="5">
        <v>11</v>
      </c>
      <c r="E675" s="28">
        <v>0.012149283762</v>
      </c>
      <c r="F675" s="28">
        <v>0.30404362638</v>
      </c>
    </row>
    <row r="676" spans="1:6" ht="12.75">
      <c r="A676" s="31" t="s">
        <v>0</v>
      </c>
      <c r="B676" s="31">
        <v>2</v>
      </c>
      <c r="C676">
        <v>1996</v>
      </c>
      <c r="D676">
        <v>12</v>
      </c>
      <c r="E676" s="28">
        <v>0.049578294046</v>
      </c>
      <c r="F676" s="28">
        <v>0.414426273858</v>
      </c>
    </row>
    <row r="677" spans="1:6" ht="12.75">
      <c r="A677" s="31" t="s">
        <v>0</v>
      </c>
      <c r="B677" s="31">
        <v>2</v>
      </c>
      <c r="C677">
        <v>1997</v>
      </c>
      <c r="D677">
        <v>1</v>
      </c>
      <c r="E677" s="28">
        <v>1.163402884014</v>
      </c>
      <c r="F677" s="28">
        <v>7.832246794134</v>
      </c>
    </row>
    <row r="678" spans="1:6" ht="12.75">
      <c r="A678" s="31" t="s">
        <v>0</v>
      </c>
      <c r="B678" s="31">
        <v>2</v>
      </c>
      <c r="C678">
        <v>1997</v>
      </c>
      <c r="D678">
        <v>2</v>
      </c>
      <c r="E678" s="28">
        <v>0.400145760223</v>
      </c>
      <c r="F678" s="28">
        <v>3.894928778647</v>
      </c>
    </row>
    <row r="679" spans="1:6" ht="12.75">
      <c r="A679" s="31" t="s">
        <v>0</v>
      </c>
      <c r="B679" s="31">
        <v>2</v>
      </c>
      <c r="C679">
        <v>1997</v>
      </c>
      <c r="D679">
        <v>3</v>
      </c>
      <c r="E679" s="28">
        <v>0.182171139648</v>
      </c>
      <c r="F679" s="28">
        <v>3.2715423006860003</v>
      </c>
    </row>
    <row r="680" spans="1:6" ht="12.75">
      <c r="A680" s="31" t="s">
        <v>0</v>
      </c>
      <c r="B680" s="31">
        <v>2</v>
      </c>
      <c r="C680">
        <v>1997</v>
      </c>
      <c r="D680">
        <v>4</v>
      </c>
      <c r="E680" s="28">
        <v>0.147633587085</v>
      </c>
      <c r="F680" s="28">
        <v>3.10303930371</v>
      </c>
    </row>
    <row r="681" spans="1:6" ht="12.75">
      <c r="A681" s="31" t="s">
        <v>0</v>
      </c>
      <c r="B681" s="31">
        <v>2</v>
      </c>
      <c r="C681">
        <v>1997</v>
      </c>
      <c r="D681">
        <v>5</v>
      </c>
      <c r="E681" s="28">
        <v>0.619192519749</v>
      </c>
      <c r="F681" s="28">
        <v>5.307533520057</v>
      </c>
    </row>
    <row r="682" spans="1:6" ht="12.75">
      <c r="A682" s="31" t="s">
        <v>0</v>
      </c>
      <c r="B682" s="31">
        <v>2</v>
      </c>
      <c r="C682">
        <v>1997</v>
      </c>
      <c r="D682">
        <v>6</v>
      </c>
      <c r="E682" s="28">
        <v>0.238131827241</v>
      </c>
      <c r="F682" s="28">
        <v>3.0326940843009997</v>
      </c>
    </row>
    <row r="683" spans="1:6" ht="12.75">
      <c r="A683" s="31" t="s">
        <v>0</v>
      </c>
      <c r="B683" s="31">
        <v>2</v>
      </c>
      <c r="C683">
        <v>1997</v>
      </c>
      <c r="D683">
        <v>7</v>
      </c>
      <c r="E683" s="28">
        <v>0.310896291735</v>
      </c>
      <c r="F683" s="28">
        <v>3.6146301532000003</v>
      </c>
    </row>
    <row r="684" spans="1:6" ht="12.75">
      <c r="A684" s="31" t="s">
        <v>0</v>
      </c>
      <c r="B684" s="31">
        <v>2</v>
      </c>
      <c r="C684">
        <v>1997</v>
      </c>
      <c r="D684">
        <v>8</v>
      </c>
      <c r="E684" s="28">
        <v>0.143770185891</v>
      </c>
      <c r="F684" s="28">
        <v>2.618512113475</v>
      </c>
    </row>
    <row r="685" spans="1:6" ht="12.75">
      <c r="A685" s="31" t="s">
        <v>0</v>
      </c>
      <c r="B685" s="31">
        <v>2</v>
      </c>
      <c r="C685">
        <v>1997</v>
      </c>
      <c r="D685">
        <v>9</v>
      </c>
      <c r="E685" s="28">
        <v>0.076175779792</v>
      </c>
      <c r="F685" s="28">
        <v>1.9674176864719999</v>
      </c>
    </row>
    <row r="686" spans="1:6" ht="12.75">
      <c r="A686" s="31" t="s">
        <v>0</v>
      </c>
      <c r="B686" s="31">
        <v>2</v>
      </c>
      <c r="C686">
        <v>1997</v>
      </c>
      <c r="D686">
        <v>10</v>
      </c>
      <c r="E686" s="28">
        <v>0.0562724953</v>
      </c>
      <c r="F686" s="28">
        <v>1.71177306091</v>
      </c>
    </row>
    <row r="687" spans="1:6" ht="12.75">
      <c r="A687" s="31" t="s">
        <v>0</v>
      </c>
      <c r="B687" s="31">
        <v>2</v>
      </c>
      <c r="C687">
        <v>1997</v>
      </c>
      <c r="D687">
        <v>11</v>
      </c>
      <c r="E687" s="28">
        <v>1.067857313865</v>
      </c>
      <c r="F687" s="28">
        <v>7.793991389528999</v>
      </c>
    </row>
    <row r="688" spans="1:6" ht="12.75">
      <c r="A688" s="31" t="s">
        <v>0</v>
      </c>
      <c r="B688" s="31">
        <v>2</v>
      </c>
      <c r="C688">
        <v>1997</v>
      </c>
      <c r="D688">
        <v>12</v>
      </c>
      <c r="E688" s="28">
        <v>1.143023623155</v>
      </c>
      <c r="F688" s="28">
        <v>8.148560418378</v>
      </c>
    </row>
    <row r="689" spans="1:6" ht="12.75">
      <c r="A689" s="31" t="s">
        <v>0</v>
      </c>
      <c r="B689" s="31">
        <v>2</v>
      </c>
      <c r="C689">
        <v>1998</v>
      </c>
      <c r="D689">
        <v>1</v>
      </c>
      <c r="E689" s="28">
        <v>0.683253609253</v>
      </c>
      <c r="F689" s="28">
        <v>6.604147828621</v>
      </c>
    </row>
    <row r="690" spans="1:6" ht="12.75">
      <c r="A690" s="31" t="s">
        <v>0</v>
      </c>
      <c r="B690" s="31">
        <v>2</v>
      </c>
      <c r="C690">
        <v>1998</v>
      </c>
      <c r="D690">
        <v>2</v>
      </c>
      <c r="E690" s="28">
        <v>0.298392577728</v>
      </c>
      <c r="F690" s="28">
        <v>5.3563568812160005</v>
      </c>
    </row>
    <row r="691" spans="1:6" ht="12.75">
      <c r="A691" s="31" t="s">
        <v>0</v>
      </c>
      <c r="B691" s="31">
        <v>2</v>
      </c>
      <c r="C691">
        <v>1998</v>
      </c>
      <c r="D691">
        <v>3</v>
      </c>
      <c r="E691" s="28">
        <v>0.195910481227</v>
      </c>
      <c r="F691" s="28">
        <v>5.01329874701</v>
      </c>
    </row>
    <row r="692" spans="1:6" ht="12.75">
      <c r="A692" s="31" t="s">
        <v>0</v>
      </c>
      <c r="B692" s="31">
        <v>2</v>
      </c>
      <c r="C692">
        <v>1998</v>
      </c>
      <c r="D692">
        <v>4</v>
      </c>
      <c r="E692" s="28">
        <v>0.833465594575</v>
      </c>
      <c r="F692" s="28">
        <v>7.314308532755001</v>
      </c>
    </row>
    <row r="693" spans="1:6" ht="12.75">
      <c r="A693" s="31" t="s">
        <v>0</v>
      </c>
      <c r="B693" s="31">
        <v>2</v>
      </c>
      <c r="C693">
        <v>1998</v>
      </c>
      <c r="D693">
        <v>5</v>
      </c>
      <c r="E693" s="28">
        <v>0.925705276926</v>
      </c>
      <c r="F693" s="28">
        <v>7.434096387936</v>
      </c>
    </row>
    <row r="694" spans="1:6" ht="12.75">
      <c r="A694" s="31" t="s">
        <v>0</v>
      </c>
      <c r="B694" s="31">
        <v>2</v>
      </c>
      <c r="C694">
        <v>1998</v>
      </c>
      <c r="D694">
        <v>6</v>
      </c>
      <c r="E694" s="28">
        <v>0.457676681258</v>
      </c>
      <c r="F694" s="28">
        <v>5.265097940876</v>
      </c>
    </row>
    <row r="695" spans="1:6" ht="12.75">
      <c r="A695" s="31" t="s">
        <v>0</v>
      </c>
      <c r="B695" s="31">
        <v>2</v>
      </c>
      <c r="C695">
        <v>1998</v>
      </c>
      <c r="D695">
        <v>7</v>
      </c>
      <c r="E695" s="28">
        <v>0.205581324337</v>
      </c>
      <c r="F695" s="28">
        <v>4.065417833177</v>
      </c>
    </row>
    <row r="696" spans="1:6" ht="12.75">
      <c r="A696" s="31" t="s">
        <v>0</v>
      </c>
      <c r="B696" s="31">
        <v>2</v>
      </c>
      <c r="C696">
        <v>1998</v>
      </c>
      <c r="D696">
        <v>8</v>
      </c>
      <c r="E696" s="28">
        <v>0.10125739664</v>
      </c>
      <c r="F696" s="28">
        <v>2.95600536554</v>
      </c>
    </row>
    <row r="697" spans="1:6" ht="12.75">
      <c r="A697" s="31" t="s">
        <v>0</v>
      </c>
      <c r="B697" s="31">
        <v>2</v>
      </c>
      <c r="C697">
        <v>1998</v>
      </c>
      <c r="D697">
        <v>9</v>
      </c>
      <c r="E697" s="28">
        <v>0.12401371444</v>
      </c>
      <c r="F697" s="28">
        <v>3.2941896897</v>
      </c>
    </row>
    <row r="698" spans="1:6" ht="12.75">
      <c r="A698" s="31" t="s">
        <v>0</v>
      </c>
      <c r="B698" s="31">
        <v>2</v>
      </c>
      <c r="C698">
        <v>1998</v>
      </c>
      <c r="D698">
        <v>10</v>
      </c>
      <c r="E698" s="28">
        <v>0.0644701808</v>
      </c>
      <c r="F698" s="28">
        <v>2.19702278704</v>
      </c>
    </row>
    <row r="699" spans="1:6" ht="12.75">
      <c r="A699" s="31" t="s">
        <v>0</v>
      </c>
      <c r="B699" s="31">
        <v>2</v>
      </c>
      <c r="C699">
        <v>1998</v>
      </c>
      <c r="D699">
        <v>11</v>
      </c>
      <c r="E699" s="28">
        <v>0.058783585499</v>
      </c>
      <c r="F699" s="28">
        <v>2.152948697792</v>
      </c>
    </row>
    <row r="700" spans="1:6" ht="12.75">
      <c r="A700" s="31" t="s">
        <v>0</v>
      </c>
      <c r="B700" s="31">
        <v>2</v>
      </c>
      <c r="C700">
        <v>1998</v>
      </c>
      <c r="D700">
        <v>12</v>
      </c>
      <c r="E700" s="28">
        <v>0.052259703448</v>
      </c>
      <c r="F700" s="28">
        <v>1.899640186476</v>
      </c>
    </row>
    <row r="701" spans="1:6" ht="12.75">
      <c r="A701" s="31" t="s">
        <v>0</v>
      </c>
      <c r="B701" s="31">
        <v>2</v>
      </c>
      <c r="C701">
        <v>1999</v>
      </c>
      <c r="D701">
        <v>1</v>
      </c>
      <c r="E701" s="28">
        <v>0.145904864868</v>
      </c>
      <c r="F701" s="28">
        <v>2.572533066649</v>
      </c>
    </row>
    <row r="702" spans="1:6" ht="12.75">
      <c r="A702" s="31" t="s">
        <v>0</v>
      </c>
      <c r="B702" s="31">
        <v>2</v>
      </c>
      <c r="C702">
        <v>1999</v>
      </c>
      <c r="D702">
        <v>2</v>
      </c>
      <c r="E702" s="28">
        <v>0.107663227476</v>
      </c>
      <c r="F702" s="28">
        <v>1.916708739708</v>
      </c>
    </row>
    <row r="703" spans="1:6" ht="12.75">
      <c r="A703" s="31" t="s">
        <v>0</v>
      </c>
      <c r="B703" s="31">
        <v>2</v>
      </c>
      <c r="C703">
        <v>1999</v>
      </c>
      <c r="D703">
        <v>3</v>
      </c>
      <c r="E703" s="28">
        <v>0.11249740512</v>
      </c>
      <c r="F703" s="28">
        <v>2.0233229664</v>
      </c>
    </row>
    <row r="704" spans="1:6" ht="12.75">
      <c r="A704" s="31" t="s">
        <v>0</v>
      </c>
      <c r="B704" s="31">
        <v>2</v>
      </c>
      <c r="C704">
        <v>1999</v>
      </c>
      <c r="D704">
        <v>4</v>
      </c>
      <c r="E704" s="28">
        <v>0.35491147601</v>
      </c>
      <c r="F704" s="28">
        <v>3.144074502562</v>
      </c>
    </row>
    <row r="705" spans="1:6" ht="12.75">
      <c r="A705" s="31" t="s">
        <v>0</v>
      </c>
      <c r="B705" s="31">
        <v>2</v>
      </c>
      <c r="C705">
        <v>1999</v>
      </c>
      <c r="D705">
        <v>5</v>
      </c>
      <c r="E705" s="28">
        <v>0.257023435828</v>
      </c>
      <c r="F705" s="28">
        <v>2.634080916448</v>
      </c>
    </row>
    <row r="706" spans="1:6" ht="12.75">
      <c r="A706" s="31" t="s">
        <v>0</v>
      </c>
      <c r="B706" s="31">
        <v>2</v>
      </c>
      <c r="C706">
        <v>1999</v>
      </c>
      <c r="D706">
        <v>6</v>
      </c>
      <c r="E706" s="28">
        <v>0.208639424928</v>
      </c>
      <c r="F706" s="28">
        <v>2.025106421184</v>
      </c>
    </row>
    <row r="707" spans="1:6" ht="12.75">
      <c r="A707" s="31" t="s">
        <v>0</v>
      </c>
      <c r="B707" s="31">
        <v>2</v>
      </c>
      <c r="C707">
        <v>1999</v>
      </c>
      <c r="D707">
        <v>7</v>
      </c>
      <c r="E707" s="28">
        <v>0.130674353719</v>
      </c>
      <c r="F707" s="28">
        <v>1.978783061157</v>
      </c>
    </row>
    <row r="708" spans="1:6" ht="12.75">
      <c r="A708" s="31" t="s">
        <v>0</v>
      </c>
      <c r="B708" s="31">
        <v>2</v>
      </c>
      <c r="C708">
        <v>1999</v>
      </c>
      <c r="D708">
        <v>8</v>
      </c>
      <c r="E708" s="28">
        <v>0.065457804178</v>
      </c>
      <c r="F708" s="28">
        <v>1.177131030972</v>
      </c>
    </row>
    <row r="709" spans="1:6" ht="12.75">
      <c r="A709" s="31" t="s">
        <v>0</v>
      </c>
      <c r="B709" s="31">
        <v>2</v>
      </c>
      <c r="C709">
        <v>1999</v>
      </c>
      <c r="D709">
        <v>9</v>
      </c>
      <c r="E709" s="28">
        <v>0.116159064242</v>
      </c>
      <c r="F709" s="28">
        <v>1.4768795637960002</v>
      </c>
    </row>
    <row r="710" spans="1:6" ht="12.75">
      <c r="A710" s="31" t="s">
        <v>0</v>
      </c>
      <c r="B710" s="31">
        <v>2</v>
      </c>
      <c r="C710">
        <v>1999</v>
      </c>
      <c r="D710">
        <v>10</v>
      </c>
      <c r="E710" s="28">
        <v>0.594711915363</v>
      </c>
      <c r="F710" s="28">
        <v>4.243938936795</v>
      </c>
    </row>
    <row r="711" spans="1:6" ht="12.75">
      <c r="A711" s="31" t="s">
        <v>0</v>
      </c>
      <c r="B711" s="31">
        <v>2</v>
      </c>
      <c r="C711">
        <v>1999</v>
      </c>
      <c r="D711">
        <v>11</v>
      </c>
      <c r="E711" s="28">
        <v>0.22139519749</v>
      </c>
      <c r="F711" s="28">
        <v>2.06635518931</v>
      </c>
    </row>
    <row r="712" spans="1:6" ht="12.75">
      <c r="A712" s="31" t="s">
        <v>0</v>
      </c>
      <c r="B712" s="31">
        <v>2</v>
      </c>
      <c r="C712">
        <v>1999</v>
      </c>
      <c r="D712">
        <v>12</v>
      </c>
      <c r="E712" s="28">
        <v>0.31567051264</v>
      </c>
      <c r="F712" s="28">
        <v>3.4282497984</v>
      </c>
    </row>
    <row r="713" spans="1:6" ht="12.75">
      <c r="A713" s="31" t="s">
        <v>0</v>
      </c>
      <c r="B713" s="31">
        <v>2</v>
      </c>
      <c r="C713">
        <v>2000</v>
      </c>
      <c r="D713">
        <v>1</v>
      </c>
      <c r="E713" s="28">
        <v>0.245480342632</v>
      </c>
      <c r="F713" s="28">
        <v>1.351870618602</v>
      </c>
    </row>
    <row r="714" spans="1:6" ht="12.75">
      <c r="A714" s="31" t="s">
        <v>0</v>
      </c>
      <c r="B714" s="31">
        <v>2</v>
      </c>
      <c r="C714">
        <v>2000</v>
      </c>
      <c r="D714">
        <v>2</v>
      </c>
      <c r="E714" s="28">
        <v>0.079718226208</v>
      </c>
      <c r="F714" s="28">
        <v>1.07344716318</v>
      </c>
    </row>
    <row r="715" spans="1:6" ht="12.75">
      <c r="A715" s="31" t="s">
        <v>0</v>
      </c>
      <c r="B715" s="31">
        <v>2</v>
      </c>
      <c r="C715">
        <v>2000</v>
      </c>
      <c r="D715">
        <v>3</v>
      </c>
      <c r="E715" s="28">
        <v>0.096285063168</v>
      </c>
      <c r="F715" s="28">
        <v>1.078100957088</v>
      </c>
    </row>
    <row r="716" spans="1:6" ht="12.75">
      <c r="A716" s="31" t="s">
        <v>0</v>
      </c>
      <c r="B716" s="31">
        <v>2</v>
      </c>
      <c r="C716">
        <v>2000</v>
      </c>
      <c r="D716">
        <v>4</v>
      </c>
      <c r="E716" s="28">
        <v>0.9310102275</v>
      </c>
      <c r="F716" s="28">
        <v>4.15110981</v>
      </c>
    </row>
    <row r="717" spans="1:6" ht="12.75">
      <c r="A717" s="31" t="s">
        <v>0</v>
      </c>
      <c r="B717" s="31">
        <v>2</v>
      </c>
      <c r="C717">
        <v>2000</v>
      </c>
      <c r="D717">
        <v>5</v>
      </c>
      <c r="E717" s="28">
        <v>0.307769909034</v>
      </c>
      <c r="F717" s="28">
        <v>2.323483811972</v>
      </c>
    </row>
    <row r="718" spans="1:6" ht="12.75">
      <c r="A718" s="31" t="s">
        <v>0</v>
      </c>
      <c r="B718" s="31">
        <v>2</v>
      </c>
      <c r="C718">
        <v>2000</v>
      </c>
      <c r="D718">
        <v>6</v>
      </c>
      <c r="E718" s="28">
        <v>0.1485969383</v>
      </c>
      <c r="F718" s="28">
        <v>1.6692389464500001</v>
      </c>
    </row>
    <row r="719" spans="1:6" ht="12.75">
      <c r="A719" s="31" t="s">
        <v>0</v>
      </c>
      <c r="B719" s="31">
        <v>2</v>
      </c>
      <c r="C719">
        <v>2000</v>
      </c>
      <c r="D719">
        <v>7</v>
      </c>
      <c r="E719" s="28">
        <v>0.074709898375</v>
      </c>
      <c r="F719" s="28">
        <v>1.28280290425</v>
      </c>
    </row>
    <row r="720" spans="1:6" ht="12.75">
      <c r="A720" s="31" t="s">
        <v>0</v>
      </c>
      <c r="B720" s="31">
        <v>2</v>
      </c>
      <c r="C720">
        <v>2000</v>
      </c>
      <c r="D720">
        <v>8</v>
      </c>
      <c r="E720" s="28">
        <v>0.042398753928</v>
      </c>
      <c r="F720" s="28">
        <v>0.8550415389089999</v>
      </c>
    </row>
    <row r="721" spans="1:6" ht="12.75">
      <c r="A721" s="31" t="s">
        <v>0</v>
      </c>
      <c r="B721" s="31">
        <v>2</v>
      </c>
      <c r="C721">
        <v>2000</v>
      </c>
      <c r="D721">
        <v>9</v>
      </c>
      <c r="E721" s="28">
        <v>0.030312164608</v>
      </c>
      <c r="F721" s="28">
        <v>0.615336922112</v>
      </c>
    </row>
    <row r="722" spans="1:6" ht="12.75">
      <c r="A722" s="31" t="s">
        <v>0</v>
      </c>
      <c r="B722" s="31">
        <v>2</v>
      </c>
      <c r="C722">
        <v>2000</v>
      </c>
      <c r="D722">
        <v>10</v>
      </c>
      <c r="E722" s="28">
        <v>0.048798701902</v>
      </c>
      <c r="F722" s="28">
        <v>0.8733971243959999</v>
      </c>
    </row>
    <row r="723" spans="1:6" ht="12.75">
      <c r="A723" s="31" t="s">
        <v>0</v>
      </c>
      <c r="B723" s="31">
        <v>2</v>
      </c>
      <c r="C723">
        <v>2000</v>
      </c>
      <c r="D723">
        <v>11</v>
      </c>
      <c r="E723" s="28">
        <v>1.211922241644</v>
      </c>
      <c r="F723" s="28">
        <v>4.381258343556</v>
      </c>
    </row>
    <row r="724" spans="1:6" ht="12.75">
      <c r="A724" s="31" t="s">
        <v>0</v>
      </c>
      <c r="B724" s="31">
        <v>2</v>
      </c>
      <c r="C724">
        <v>2000</v>
      </c>
      <c r="D724">
        <v>12</v>
      </c>
      <c r="E724" s="28">
        <v>1.11041056608</v>
      </c>
      <c r="F724" s="28">
        <v>5.221971905344001</v>
      </c>
    </row>
    <row r="725" spans="1:6" ht="12.75">
      <c r="A725" s="31" t="s">
        <v>0</v>
      </c>
      <c r="B725" s="31">
        <v>2</v>
      </c>
      <c r="C725">
        <v>2001</v>
      </c>
      <c r="D725">
        <v>1</v>
      </c>
      <c r="E725" s="28">
        <v>1.484401498293</v>
      </c>
      <c r="F725" s="28">
        <v>9.796012959834</v>
      </c>
    </row>
    <row r="726" spans="1:6" ht="12.75">
      <c r="A726" s="31" t="s">
        <v>0</v>
      </c>
      <c r="B726" s="31">
        <v>2</v>
      </c>
      <c r="C726">
        <v>2001</v>
      </c>
      <c r="D726">
        <v>2</v>
      </c>
      <c r="E726" s="28">
        <v>0.541514435273</v>
      </c>
      <c r="F726" s="28">
        <v>4.11815133192</v>
      </c>
    </row>
    <row r="727" spans="1:6" ht="12.75">
      <c r="A727" s="31" t="s">
        <v>0</v>
      </c>
      <c r="B727" s="31">
        <v>2</v>
      </c>
      <c r="C727">
        <v>2001</v>
      </c>
      <c r="D727">
        <v>3</v>
      </c>
      <c r="E727" s="28">
        <v>1.52319151118</v>
      </c>
      <c r="F727" s="28">
        <v>11.38266266295</v>
      </c>
    </row>
    <row r="728" spans="1:6" ht="12.75">
      <c r="A728" s="31" t="s">
        <v>0</v>
      </c>
      <c r="B728" s="31">
        <v>2</v>
      </c>
      <c r="C728">
        <v>2001</v>
      </c>
      <c r="D728">
        <v>4</v>
      </c>
      <c r="E728" s="28">
        <v>0.425621338485</v>
      </c>
      <c r="F728" s="28">
        <v>4.19608850892</v>
      </c>
    </row>
    <row r="729" spans="1:6" ht="12.75">
      <c r="A729" s="31" t="s">
        <v>0</v>
      </c>
      <c r="B729" s="31">
        <v>2</v>
      </c>
      <c r="C729">
        <v>2001</v>
      </c>
      <c r="D729">
        <v>5</v>
      </c>
      <c r="E729" s="28">
        <v>0.221811386115</v>
      </c>
      <c r="F729" s="28">
        <v>3.89340988476</v>
      </c>
    </row>
    <row r="730" spans="1:6" ht="12.75">
      <c r="A730" s="31" t="s">
        <v>0</v>
      </c>
      <c r="B730" s="31">
        <v>2</v>
      </c>
      <c r="C730">
        <v>2001</v>
      </c>
      <c r="D730">
        <v>6</v>
      </c>
      <c r="E730" s="28">
        <v>0.103231922212</v>
      </c>
      <c r="F730" s="28">
        <v>2.72290132588</v>
      </c>
    </row>
    <row r="731" spans="1:6" ht="12.75">
      <c r="A731" s="31" t="s">
        <v>0</v>
      </c>
      <c r="B731" s="31">
        <v>2</v>
      </c>
      <c r="C731">
        <v>2001</v>
      </c>
      <c r="D731">
        <v>7</v>
      </c>
      <c r="E731" s="28">
        <v>0.059604179712</v>
      </c>
      <c r="F731" s="28">
        <v>1.9494072547199999</v>
      </c>
    </row>
    <row r="732" spans="1:6" ht="12.75">
      <c r="A732" s="31" t="s">
        <v>0</v>
      </c>
      <c r="B732" s="31">
        <v>2</v>
      </c>
      <c r="C732">
        <v>2001</v>
      </c>
      <c r="D732">
        <v>8</v>
      </c>
      <c r="E732" s="28">
        <v>0.038883304614</v>
      </c>
      <c r="F732" s="28">
        <v>1.199638317403</v>
      </c>
    </row>
    <row r="733" spans="1:6" ht="12.75">
      <c r="A733" s="31" t="s">
        <v>0</v>
      </c>
      <c r="B733" s="31">
        <v>2</v>
      </c>
      <c r="C733">
        <v>2001</v>
      </c>
      <c r="D733">
        <v>9</v>
      </c>
      <c r="E733" s="28">
        <v>0.024194733836</v>
      </c>
      <c r="F733" s="28">
        <v>0.8020920466</v>
      </c>
    </row>
    <row r="734" spans="1:6" ht="12.75">
      <c r="A734" s="31" t="s">
        <v>0</v>
      </c>
      <c r="B734" s="31">
        <v>2</v>
      </c>
      <c r="C734">
        <v>2001</v>
      </c>
      <c r="D734">
        <v>10</v>
      </c>
      <c r="E734" s="28">
        <v>0.11515905345</v>
      </c>
      <c r="F734" s="28">
        <v>2.0117165038460003</v>
      </c>
    </row>
    <row r="735" spans="1:6" ht="12.75">
      <c r="A735" s="31" t="s">
        <v>0</v>
      </c>
      <c r="B735" s="31">
        <v>2</v>
      </c>
      <c r="C735">
        <v>2001</v>
      </c>
      <c r="D735">
        <v>11</v>
      </c>
      <c r="E735" s="28">
        <v>0.040142092851</v>
      </c>
      <c r="F735" s="28">
        <v>0.934321717161</v>
      </c>
    </row>
    <row r="736" spans="1:6" ht="12.75">
      <c r="A736" s="31" t="s">
        <v>0</v>
      </c>
      <c r="B736" s="31">
        <v>2</v>
      </c>
      <c r="C736">
        <v>2001</v>
      </c>
      <c r="D736">
        <v>12</v>
      </c>
      <c r="E736" s="28">
        <v>0.023420201895</v>
      </c>
      <c r="F736" s="28">
        <v>0.639664258005</v>
      </c>
    </row>
    <row r="737" spans="1:6" ht="12.75">
      <c r="A737" s="31" t="s">
        <v>0</v>
      </c>
      <c r="B737" s="31">
        <v>2</v>
      </c>
      <c r="C737">
        <v>2002</v>
      </c>
      <c r="D737">
        <v>1</v>
      </c>
      <c r="E737" s="28">
        <v>0.0270588248</v>
      </c>
      <c r="F737" s="28">
        <v>0.6511764728</v>
      </c>
    </row>
    <row r="738" spans="1:6" ht="12.75">
      <c r="A738" s="31" t="s">
        <v>0</v>
      </c>
      <c r="B738" s="31">
        <v>2</v>
      </c>
      <c r="C738">
        <v>2002</v>
      </c>
      <c r="D738">
        <v>2</v>
      </c>
      <c r="E738" s="28">
        <v>0.026535935574</v>
      </c>
      <c r="F738" s="28">
        <v>0.5765535282</v>
      </c>
    </row>
    <row r="739" spans="1:6" ht="12.75">
      <c r="A739" s="31" t="s">
        <v>0</v>
      </c>
      <c r="B739" s="31">
        <v>2</v>
      </c>
      <c r="C739">
        <v>2002</v>
      </c>
      <c r="D739">
        <v>3</v>
      </c>
      <c r="E739" s="28">
        <v>0.03856344588</v>
      </c>
      <c r="F739" s="28">
        <v>0.7429890288600001</v>
      </c>
    </row>
    <row r="740" spans="1:6" ht="12.75">
      <c r="A740" s="31" t="s">
        <v>0</v>
      </c>
      <c r="B740" s="31">
        <v>2</v>
      </c>
      <c r="C740">
        <v>2002</v>
      </c>
      <c r="D740">
        <v>4</v>
      </c>
      <c r="E740" s="28">
        <v>0.029855266008</v>
      </c>
      <c r="F740" s="28">
        <v>0.515327845152</v>
      </c>
    </row>
    <row r="741" spans="1:6" ht="12.75">
      <c r="A741" s="31" t="s">
        <v>0</v>
      </c>
      <c r="B741" s="31">
        <v>2</v>
      </c>
      <c r="C741">
        <v>2002</v>
      </c>
      <c r="D741">
        <v>5</v>
      </c>
      <c r="E741" s="28">
        <v>0.054202235528</v>
      </c>
      <c r="F741" s="28">
        <v>0.533350004628</v>
      </c>
    </row>
    <row r="742" spans="1:6" ht="12.75">
      <c r="A742" s="31" t="s">
        <v>0</v>
      </c>
      <c r="B742" s="31">
        <v>2</v>
      </c>
      <c r="C742">
        <v>2002</v>
      </c>
      <c r="D742">
        <v>6</v>
      </c>
      <c r="E742" s="28">
        <v>0.030206202052</v>
      </c>
      <c r="F742" s="28">
        <v>0.376543072474</v>
      </c>
    </row>
    <row r="743" spans="1:6" ht="12.75">
      <c r="A743" s="31" t="s">
        <v>0</v>
      </c>
      <c r="B743" s="31">
        <v>2</v>
      </c>
      <c r="C743">
        <v>2002</v>
      </c>
      <c r="D743">
        <v>7</v>
      </c>
      <c r="E743" s="28">
        <v>0.02020368013</v>
      </c>
      <c r="F743" s="28">
        <v>0.289586090543</v>
      </c>
    </row>
    <row r="744" spans="1:6" ht="12.75">
      <c r="A744" s="31" t="s">
        <v>0</v>
      </c>
      <c r="B744" s="31">
        <v>2</v>
      </c>
      <c r="C744">
        <v>2002</v>
      </c>
      <c r="D744">
        <v>8</v>
      </c>
      <c r="E744" s="28">
        <v>0.019223779914</v>
      </c>
      <c r="F744" s="28">
        <v>0.24136523291</v>
      </c>
    </row>
    <row r="745" spans="1:6" ht="12.75">
      <c r="A745" s="31" t="s">
        <v>0</v>
      </c>
      <c r="B745" s="31">
        <v>2</v>
      </c>
      <c r="C745">
        <v>2002</v>
      </c>
      <c r="D745">
        <v>9</v>
      </c>
      <c r="E745" s="28">
        <v>0.0178731693</v>
      </c>
      <c r="F745" s="28">
        <v>0.23930187308999998</v>
      </c>
    </row>
    <row r="746" spans="1:6" ht="12.75">
      <c r="A746" s="31" t="s">
        <v>0</v>
      </c>
      <c r="B746" s="31">
        <v>2</v>
      </c>
      <c r="C746">
        <v>2002</v>
      </c>
      <c r="D746">
        <v>10</v>
      </c>
      <c r="E746" s="28">
        <v>0.158900599044</v>
      </c>
      <c r="F746" s="28">
        <v>0.887897616012</v>
      </c>
    </row>
    <row r="747" spans="1:6" ht="12.75">
      <c r="A747" s="31" t="s">
        <v>0</v>
      </c>
      <c r="B747" s="31">
        <v>2</v>
      </c>
      <c r="C747">
        <v>2002</v>
      </c>
      <c r="D747">
        <v>11</v>
      </c>
      <c r="E747" s="28">
        <v>0.321205897104</v>
      </c>
      <c r="F747" s="28">
        <v>2.277559096424</v>
      </c>
    </row>
    <row r="748" spans="1:6" ht="12.75">
      <c r="A748" s="31" t="s">
        <v>0</v>
      </c>
      <c r="B748" s="31">
        <v>2</v>
      </c>
      <c r="C748">
        <v>2002</v>
      </c>
      <c r="D748">
        <v>12</v>
      </c>
      <c r="E748" s="28">
        <v>0.295227292032</v>
      </c>
      <c r="F748" s="28">
        <v>2.673447189936</v>
      </c>
    </row>
    <row r="749" spans="1:6" ht="12.75">
      <c r="A749" s="31" t="s">
        <v>0</v>
      </c>
      <c r="B749" s="31">
        <v>2</v>
      </c>
      <c r="C749">
        <v>2003</v>
      </c>
      <c r="D749">
        <v>1</v>
      </c>
      <c r="E749" s="28">
        <v>0.346203548676</v>
      </c>
      <c r="F749" s="28">
        <v>2.479037884158</v>
      </c>
    </row>
    <row r="750" spans="1:6" ht="12.75">
      <c r="A750" s="31" t="s">
        <v>0</v>
      </c>
      <c r="B750" s="31">
        <v>2</v>
      </c>
      <c r="C750">
        <v>2003</v>
      </c>
      <c r="D750">
        <v>2</v>
      </c>
      <c r="E750" s="28">
        <v>0.234642517818</v>
      </c>
      <c r="F750" s="28">
        <v>1.611231781374</v>
      </c>
    </row>
    <row r="751" spans="1:6" ht="12.75">
      <c r="A751" s="31" t="s">
        <v>0</v>
      </c>
      <c r="B751" s="31">
        <v>2</v>
      </c>
      <c r="C751">
        <v>2003</v>
      </c>
      <c r="D751">
        <v>3</v>
      </c>
      <c r="E751" s="28">
        <v>0.174569588172</v>
      </c>
      <c r="F751" s="28">
        <v>1.604414499408</v>
      </c>
    </row>
    <row r="752" spans="1:6" ht="12.75">
      <c r="A752" s="31" t="s">
        <v>0</v>
      </c>
      <c r="B752" s="31">
        <v>2</v>
      </c>
      <c r="C752">
        <v>2003</v>
      </c>
      <c r="D752">
        <v>4</v>
      </c>
      <c r="E752" s="28">
        <v>0.1381314766</v>
      </c>
      <c r="F752" s="28">
        <v>1.578486349545</v>
      </c>
    </row>
    <row r="753" spans="1:6" ht="12.75">
      <c r="A753" s="31" t="s">
        <v>0</v>
      </c>
      <c r="B753" s="31">
        <v>2</v>
      </c>
      <c r="C753">
        <v>2003</v>
      </c>
      <c r="D753">
        <v>5</v>
      </c>
      <c r="E753" s="28">
        <v>0.082649437044</v>
      </c>
      <c r="F753" s="28">
        <v>1.1160119521440002</v>
      </c>
    </row>
    <row r="754" spans="1:6" ht="12.75">
      <c r="A754" s="31" t="s">
        <v>0</v>
      </c>
      <c r="B754" s="31">
        <v>2</v>
      </c>
      <c r="C754">
        <v>2003</v>
      </c>
      <c r="D754">
        <v>6</v>
      </c>
      <c r="E754" s="28">
        <v>0.033895601952</v>
      </c>
      <c r="F754" s="28">
        <v>0.786654071091</v>
      </c>
    </row>
    <row r="755" spans="1:6" ht="12.75">
      <c r="A755" s="31" t="s">
        <v>0</v>
      </c>
      <c r="B755" s="31">
        <v>2</v>
      </c>
      <c r="C755">
        <v>2003</v>
      </c>
      <c r="D755">
        <v>7</v>
      </c>
      <c r="E755" s="28">
        <v>0.016871998764</v>
      </c>
      <c r="F755" s="28">
        <v>0.5400389317350001</v>
      </c>
    </row>
    <row r="756" spans="1:6" ht="12.75">
      <c r="A756" s="31" t="s">
        <v>0</v>
      </c>
      <c r="B756" s="31">
        <v>2</v>
      </c>
      <c r="C756">
        <v>2003</v>
      </c>
      <c r="D756">
        <v>8</v>
      </c>
      <c r="E756" s="28">
        <v>0.011964199059</v>
      </c>
      <c r="F756" s="28">
        <v>0.420587635604</v>
      </c>
    </row>
    <row r="757" spans="1:6" ht="12.75">
      <c r="A757" s="31" t="s">
        <v>0</v>
      </c>
      <c r="B757" s="31">
        <v>2</v>
      </c>
      <c r="C757">
        <v>2003</v>
      </c>
      <c r="D757">
        <v>9</v>
      </c>
      <c r="E757" s="28">
        <v>0.034461038172</v>
      </c>
      <c r="F757" s="28">
        <v>0.598314934184</v>
      </c>
    </row>
    <row r="758" spans="1:6" ht="12.75">
      <c r="A758" s="31" t="s">
        <v>0</v>
      </c>
      <c r="B758" s="31">
        <v>2</v>
      </c>
      <c r="C758">
        <v>2003</v>
      </c>
      <c r="D758">
        <v>10</v>
      </c>
      <c r="E758" s="28">
        <v>0.208099428888</v>
      </c>
      <c r="F758" s="28">
        <v>1.731028289748</v>
      </c>
    </row>
    <row r="759" spans="1:6" ht="12.75">
      <c r="A759" s="31" t="s">
        <v>0</v>
      </c>
      <c r="B759" s="31">
        <v>2</v>
      </c>
      <c r="C759">
        <v>2003</v>
      </c>
      <c r="D759">
        <v>11</v>
      </c>
      <c r="E759" s="28">
        <v>0.081578039234</v>
      </c>
      <c r="F759" s="28">
        <v>0.9092336812089999</v>
      </c>
    </row>
    <row r="760" spans="1:6" ht="12.75">
      <c r="A760" s="31" t="s">
        <v>0</v>
      </c>
      <c r="B760" s="31">
        <v>2</v>
      </c>
      <c r="C760">
        <v>2003</v>
      </c>
      <c r="D760">
        <v>12</v>
      </c>
      <c r="E760" s="28">
        <v>0.055947414724</v>
      </c>
      <c r="F760" s="28">
        <v>0.868388115128</v>
      </c>
    </row>
    <row r="761" spans="1:6" ht="12.75">
      <c r="A761" s="31" t="s">
        <v>0</v>
      </c>
      <c r="B761" s="31">
        <v>2</v>
      </c>
      <c r="C761">
        <v>2004</v>
      </c>
      <c r="D761">
        <v>1</v>
      </c>
      <c r="E761" s="28">
        <v>0.477207139732</v>
      </c>
      <c r="F761" s="28">
        <v>4.593118702724</v>
      </c>
    </row>
    <row r="762" spans="1:6" ht="12.75">
      <c r="A762" s="31" t="s">
        <v>0</v>
      </c>
      <c r="B762" s="31">
        <v>2</v>
      </c>
      <c r="C762">
        <v>2004</v>
      </c>
      <c r="D762">
        <v>2</v>
      </c>
      <c r="E762" s="28">
        <v>0.55135454783</v>
      </c>
      <c r="F762" s="28">
        <v>4.061011363325</v>
      </c>
    </row>
    <row r="763" spans="1:6" ht="12.75">
      <c r="A763" s="31" t="s">
        <v>0</v>
      </c>
      <c r="B763" s="31">
        <v>2</v>
      </c>
      <c r="C763">
        <v>2004</v>
      </c>
      <c r="D763">
        <v>3</v>
      </c>
      <c r="E763" s="28">
        <v>0.756458000208</v>
      </c>
      <c r="F763" s="28">
        <v>6.1050040059</v>
      </c>
    </row>
    <row r="764" spans="1:6" ht="12.75">
      <c r="A764" s="31" t="s">
        <v>0</v>
      </c>
      <c r="B764" s="31">
        <v>2</v>
      </c>
      <c r="C764">
        <v>2004</v>
      </c>
      <c r="D764">
        <v>4</v>
      </c>
      <c r="E764" s="28">
        <v>0.603491790824</v>
      </c>
      <c r="F764" s="28">
        <v>5.306752565088</v>
      </c>
    </row>
    <row r="765" spans="1:6" ht="12.75">
      <c r="A765" s="31" t="s">
        <v>0</v>
      </c>
      <c r="B765" s="31">
        <v>2</v>
      </c>
      <c r="C765">
        <v>2004</v>
      </c>
      <c r="D765">
        <v>5</v>
      </c>
      <c r="E765" s="28">
        <v>0.551085037638</v>
      </c>
      <c r="F765" s="28">
        <v>5.151096721749</v>
      </c>
    </row>
    <row r="766" spans="1:6" ht="12.75">
      <c r="A766" s="31" t="s">
        <v>0</v>
      </c>
      <c r="B766" s="31">
        <v>2</v>
      </c>
      <c r="C766">
        <v>2004</v>
      </c>
      <c r="D766">
        <v>6</v>
      </c>
      <c r="E766" s="28">
        <v>0.231308272778</v>
      </c>
      <c r="F766" s="28">
        <v>3.430369281284</v>
      </c>
    </row>
    <row r="767" spans="1:6" ht="12.75">
      <c r="A767" s="31" t="s">
        <v>0</v>
      </c>
      <c r="B767" s="31">
        <v>2</v>
      </c>
      <c r="C767">
        <v>2004</v>
      </c>
      <c r="D767">
        <v>7</v>
      </c>
      <c r="E767" s="28">
        <v>0.10755156276</v>
      </c>
      <c r="F767" s="28">
        <v>2.69243500831</v>
      </c>
    </row>
    <row r="768" spans="1:6" ht="12.75">
      <c r="A768" s="31" t="s">
        <v>0</v>
      </c>
      <c r="B768" s="31">
        <v>2</v>
      </c>
      <c r="C768">
        <v>2004</v>
      </c>
      <c r="D768">
        <v>8</v>
      </c>
      <c r="E768" s="28">
        <v>0.06247532896</v>
      </c>
      <c r="F768" s="28">
        <v>1.961898785492</v>
      </c>
    </row>
    <row r="769" spans="1:6" ht="12.75">
      <c r="A769" s="31" t="s">
        <v>0</v>
      </c>
      <c r="B769" s="31">
        <v>2</v>
      </c>
      <c r="C769">
        <v>2004</v>
      </c>
      <c r="D769">
        <v>9</v>
      </c>
      <c r="E769" s="28">
        <v>0.032558564635</v>
      </c>
      <c r="F769" s="28">
        <v>1.330304618918</v>
      </c>
    </row>
    <row r="770" spans="1:6" ht="12.75">
      <c r="A770" s="31" t="s">
        <v>0</v>
      </c>
      <c r="B770" s="31">
        <v>2</v>
      </c>
      <c r="C770">
        <v>2004</v>
      </c>
      <c r="D770">
        <v>10</v>
      </c>
      <c r="E770" s="28">
        <v>0.332019893118</v>
      </c>
      <c r="F770" s="28">
        <v>4.3485562804589994</v>
      </c>
    </row>
    <row r="771" spans="1:6" ht="12.75">
      <c r="A771" s="31" t="s">
        <v>0</v>
      </c>
      <c r="B771" s="31">
        <v>2</v>
      </c>
      <c r="C771">
        <v>2004</v>
      </c>
      <c r="D771">
        <v>11</v>
      </c>
      <c r="E771" s="28">
        <v>0.067509803136</v>
      </c>
      <c r="F771" s="28">
        <v>1.704111112224</v>
      </c>
    </row>
    <row r="772" spans="1:6" ht="12.75">
      <c r="A772" s="31" t="s">
        <v>0</v>
      </c>
      <c r="B772" s="31">
        <v>2</v>
      </c>
      <c r="C772">
        <v>2004</v>
      </c>
      <c r="D772">
        <v>12</v>
      </c>
      <c r="E772" s="28">
        <v>0.06579077688</v>
      </c>
      <c r="F772" s="28">
        <v>1.81510443337</v>
      </c>
    </row>
    <row r="773" spans="1:6" ht="12.75">
      <c r="A773" s="31" t="s">
        <v>0</v>
      </c>
      <c r="B773" s="31">
        <v>2</v>
      </c>
      <c r="C773">
        <v>2005</v>
      </c>
      <c r="D773">
        <v>1</v>
      </c>
      <c r="E773" s="28">
        <v>0.035372326964</v>
      </c>
      <c r="F773" s="28">
        <v>1.1643993111920001</v>
      </c>
    </row>
    <row r="774" spans="1:6" ht="12.75">
      <c r="A774" s="31" t="s">
        <v>0</v>
      </c>
      <c r="B774" s="31">
        <v>2</v>
      </c>
      <c r="C774">
        <v>2005</v>
      </c>
      <c r="D774">
        <v>2</v>
      </c>
      <c r="E774" s="28">
        <v>0.024903726734</v>
      </c>
      <c r="F774" s="28">
        <v>0.76911972799</v>
      </c>
    </row>
    <row r="775" spans="1:6" ht="12.75">
      <c r="A775" s="31" t="s">
        <v>0</v>
      </c>
      <c r="B775" s="31">
        <v>2</v>
      </c>
      <c r="C775">
        <v>2005</v>
      </c>
      <c r="D775">
        <v>3</v>
      </c>
      <c r="E775" s="28">
        <v>0.04708669539</v>
      </c>
      <c r="F775" s="28">
        <v>1.1928629049</v>
      </c>
    </row>
    <row r="776" spans="1:6" ht="12.75">
      <c r="A776" s="31" t="s">
        <v>0</v>
      </c>
      <c r="B776" s="31">
        <v>2</v>
      </c>
      <c r="C776">
        <v>2005</v>
      </c>
      <c r="D776">
        <v>4</v>
      </c>
      <c r="E776" s="28">
        <v>0.062733198528</v>
      </c>
      <c r="F776" s="28">
        <v>1.23777425772</v>
      </c>
    </row>
    <row r="777" spans="1:6" ht="12.75">
      <c r="A777" s="31" t="s">
        <v>0</v>
      </c>
      <c r="B777" s="31">
        <v>2</v>
      </c>
      <c r="C777">
        <v>2005</v>
      </c>
      <c r="D777">
        <v>5</v>
      </c>
      <c r="E777" s="28">
        <v>0.04722102476</v>
      </c>
      <c r="F777" s="28">
        <v>0.79516831576</v>
      </c>
    </row>
    <row r="778" spans="1:6" ht="12.75">
      <c r="A778" s="31" t="s">
        <v>0</v>
      </c>
      <c r="B778" s="31">
        <v>2</v>
      </c>
      <c r="C778">
        <v>2005</v>
      </c>
      <c r="D778">
        <v>6</v>
      </c>
      <c r="E778" s="28">
        <v>0.035742355362</v>
      </c>
      <c r="F778" s="28">
        <v>0.595005097663</v>
      </c>
    </row>
    <row r="779" spans="1:6" ht="12.75">
      <c r="A779" s="31" t="s">
        <v>0</v>
      </c>
      <c r="B779" s="31">
        <v>2</v>
      </c>
      <c r="C779">
        <v>2005</v>
      </c>
      <c r="D779">
        <v>7</v>
      </c>
      <c r="E779" s="28">
        <v>0.02631551822</v>
      </c>
      <c r="F779" s="28">
        <v>0.407116548984</v>
      </c>
    </row>
    <row r="780" spans="1:6" ht="12.75">
      <c r="A780" s="31" t="s">
        <v>0</v>
      </c>
      <c r="B780" s="31">
        <v>2</v>
      </c>
      <c r="C780">
        <v>2005</v>
      </c>
      <c r="D780">
        <v>8</v>
      </c>
      <c r="E780" s="28">
        <v>0.018989116482</v>
      </c>
      <c r="F780" s="28">
        <v>0.29639534249500005</v>
      </c>
    </row>
    <row r="781" spans="1:6" ht="12.75">
      <c r="A781" s="31" t="s">
        <v>0</v>
      </c>
      <c r="B781" s="31">
        <v>2</v>
      </c>
      <c r="C781">
        <v>2005</v>
      </c>
      <c r="D781">
        <v>9</v>
      </c>
      <c r="E781" s="28">
        <v>0.01189430469</v>
      </c>
      <c r="F781" s="28">
        <v>0.201560240978</v>
      </c>
    </row>
    <row r="782" spans="1:6" ht="12.75">
      <c r="A782" s="31" t="s">
        <v>0</v>
      </c>
      <c r="B782" s="31">
        <v>2</v>
      </c>
      <c r="C782">
        <v>2005</v>
      </c>
      <c r="D782">
        <v>10</v>
      </c>
      <c r="E782" s="28">
        <v>0.343076201664</v>
      </c>
      <c r="F782" s="28">
        <v>1.9708100022239998</v>
      </c>
    </row>
    <row r="783" spans="1:6" ht="12.75">
      <c r="A783" s="31" t="s">
        <v>0</v>
      </c>
      <c r="B783" s="31">
        <v>2</v>
      </c>
      <c r="C783">
        <v>2005</v>
      </c>
      <c r="D783">
        <v>11</v>
      </c>
      <c r="E783" s="28">
        <v>0.250544094422</v>
      </c>
      <c r="F783" s="28">
        <v>1.38708486239</v>
      </c>
    </row>
    <row r="784" spans="1:6" ht="12.75">
      <c r="A784" s="31" t="s">
        <v>0</v>
      </c>
      <c r="B784" s="31">
        <v>2</v>
      </c>
      <c r="C784">
        <v>2005</v>
      </c>
      <c r="D784">
        <v>12</v>
      </c>
      <c r="E784" s="28">
        <v>0.228063446644</v>
      </c>
      <c r="F784" s="28">
        <v>1.5172553886479998</v>
      </c>
    </row>
    <row r="785" spans="1:6" ht="12.75">
      <c r="A785" s="31" t="s">
        <v>0</v>
      </c>
      <c r="B785" s="31">
        <v>2</v>
      </c>
      <c r="C785">
        <v>2006</v>
      </c>
      <c r="D785">
        <v>1</v>
      </c>
      <c r="E785" s="28">
        <v>0.085581112182</v>
      </c>
      <c r="F785" s="28">
        <v>0.7916252841720001</v>
      </c>
    </row>
    <row r="786" spans="1:6" ht="12.75">
      <c r="A786" s="31" t="s">
        <v>0</v>
      </c>
      <c r="B786" s="31">
        <v>2</v>
      </c>
      <c r="C786">
        <v>2006</v>
      </c>
      <c r="D786">
        <v>2</v>
      </c>
      <c r="E786" s="28">
        <v>0.152421612777</v>
      </c>
      <c r="F786" s="28">
        <v>1.158275629476</v>
      </c>
    </row>
    <row r="787" spans="1:6" ht="12.75">
      <c r="A787" s="31" t="s">
        <v>0</v>
      </c>
      <c r="B787" s="31">
        <v>2</v>
      </c>
      <c r="C787">
        <v>2006</v>
      </c>
      <c r="D787">
        <v>3</v>
      </c>
      <c r="E787" s="28">
        <v>1.016443119665</v>
      </c>
      <c r="F787" s="28">
        <v>2.3182721957809997</v>
      </c>
    </row>
    <row r="788" spans="1:6" ht="12.75">
      <c r="A788" s="31" t="s">
        <v>0</v>
      </c>
      <c r="B788" s="31">
        <v>2</v>
      </c>
      <c r="C788">
        <v>2006</v>
      </c>
      <c r="D788">
        <v>4</v>
      </c>
      <c r="E788" s="28">
        <v>0.234164537126</v>
      </c>
      <c r="F788" s="28">
        <v>1.82788143014</v>
      </c>
    </row>
    <row r="789" spans="1:6" ht="12.75">
      <c r="A789" s="31" t="s">
        <v>0</v>
      </c>
      <c r="B789" s="31">
        <v>2</v>
      </c>
      <c r="C789">
        <v>2006</v>
      </c>
      <c r="D789">
        <v>5</v>
      </c>
      <c r="E789" s="28">
        <v>0.120793994104</v>
      </c>
      <c r="F789" s="28">
        <v>1.52334651618</v>
      </c>
    </row>
    <row r="790" spans="1:6" ht="12.75">
      <c r="A790" s="31" t="s">
        <v>0</v>
      </c>
      <c r="B790" s="31">
        <v>2</v>
      </c>
      <c r="C790">
        <v>2006</v>
      </c>
      <c r="D790">
        <v>6</v>
      </c>
      <c r="E790" s="28">
        <v>0.148360326408</v>
      </c>
      <c r="F790" s="28">
        <v>1.981451523198</v>
      </c>
    </row>
    <row r="791" spans="1:6" ht="12.75">
      <c r="A791" s="31" t="s">
        <v>0</v>
      </c>
      <c r="B791" s="31">
        <v>2</v>
      </c>
      <c r="C791">
        <v>2006</v>
      </c>
      <c r="D791">
        <v>7</v>
      </c>
      <c r="E791" s="28">
        <v>0.067489904768</v>
      </c>
      <c r="F791" s="28">
        <v>1.010143017884</v>
      </c>
    </row>
    <row r="792" spans="1:6" ht="12.75">
      <c r="A792" s="31" t="s">
        <v>0</v>
      </c>
      <c r="B792" s="31">
        <v>2</v>
      </c>
      <c r="C792">
        <v>2006</v>
      </c>
      <c r="D792">
        <v>8</v>
      </c>
      <c r="E792" s="28">
        <v>0.034993505736</v>
      </c>
      <c r="F792" s="28">
        <v>0.765740258604</v>
      </c>
    </row>
    <row r="793" spans="1:6" ht="12.75">
      <c r="A793" s="31" t="s">
        <v>0</v>
      </c>
      <c r="B793" s="31">
        <v>2</v>
      </c>
      <c r="C793">
        <v>2006</v>
      </c>
      <c r="D793">
        <v>9</v>
      </c>
      <c r="E793" s="28">
        <v>0.02187987242</v>
      </c>
      <c r="F793" s="28">
        <v>0.541092687688</v>
      </c>
    </row>
    <row r="794" spans="5:7" ht="12.75">
      <c r="E794" s="27">
        <f>AVERAGE(E2:E793)*12</f>
        <v>4.683352372959112</v>
      </c>
      <c r="F794" s="27">
        <f>AVERAGE(F2:F793)*12</f>
        <v>55.475856317656024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432 - Río Escalote desde confluencia con río Torete hasta Berlanga de Duero.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432</v>
      </c>
      <c r="B6" s="30">
        <f>'De la BASE'!B2</f>
        <v>2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0.5791208444</v>
      </c>
      <c r="F6" s="9">
        <f>IF('De la BASE'!F2&gt;0,'De la BASE'!F2,'De la BASE'!F2+0.001)</f>
        <v>8.163110020245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432</v>
      </c>
      <c r="B7" s="30">
        <f>'De la BASE'!B3</f>
        <v>2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0.402794150344</v>
      </c>
      <c r="F7" s="9">
        <f>IF('De la BASE'!F3&gt;0,'De la BASE'!F3,'De la BASE'!F3+0.001)</f>
        <v>8.849013680658</v>
      </c>
      <c r="G7" s="15">
        <v>14916</v>
      </c>
      <c r="H7" s="8">
        <f>CORREL(E6:E796,E7:E797)</f>
        <v>0.681090560281704</v>
      </c>
      <c r="I7" s="8" t="s">
        <v>119</v>
      </c>
      <c r="J7" s="8"/>
      <c r="K7" s="8"/>
      <c r="L7" s="24"/>
    </row>
    <row r="8" spans="1:13" ht="12.75">
      <c r="A8" s="30" t="str">
        <f>'De la BASE'!A4</f>
        <v>432</v>
      </c>
      <c r="B8" s="30">
        <f>'De la BASE'!B4</f>
        <v>2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0.174029269768</v>
      </c>
      <c r="F8" s="9">
        <f>IF('De la BASE'!F4&gt;0,'De la BASE'!F4,'De la BASE'!F4+0.001)</f>
        <v>3.238587623616</v>
      </c>
      <c r="G8" s="15">
        <v>14946</v>
      </c>
      <c r="H8" s="8">
        <f>CORREL(E486:E796,E487:E797)</f>
        <v>0.5038137282367823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432</v>
      </c>
      <c r="B9" s="30">
        <f>'De la BASE'!B5</f>
        <v>2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1.633485849024</v>
      </c>
      <c r="F9" s="9">
        <f>IF('De la BASE'!F5&gt;0,'De la BASE'!F5,'De la BASE'!F5+0.001)</f>
        <v>15.013634460703999</v>
      </c>
      <c r="G9" s="15">
        <v>14977</v>
      </c>
    </row>
    <row r="10" spans="1:11" ht="12.75">
      <c r="A10" s="30" t="str">
        <f>'De la BASE'!A6</f>
        <v>432</v>
      </c>
      <c r="B10" s="30">
        <f>'De la BASE'!B6</f>
        <v>2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6.831891028755</v>
      </c>
      <c r="F10" s="9">
        <f>IF('De la BASE'!F6&gt;0,'De la BASE'!F6,'De la BASE'!F6+0.001)</f>
        <v>57.4680716649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432</v>
      </c>
      <c r="B11" s="30">
        <f>'De la BASE'!B7</f>
        <v>2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6.305614549235</v>
      </c>
      <c r="F11" s="9">
        <f>IF('De la BASE'!F7&gt;0,'De la BASE'!F7,'De la BASE'!F7+0.001)</f>
        <v>57.545116218675005</v>
      </c>
      <c r="G11" s="15">
        <v>15036</v>
      </c>
      <c r="H11" s="8">
        <f>CORREL(F6:F796,F7:F797)</f>
        <v>0.735518489122249</v>
      </c>
      <c r="I11" s="8" t="s">
        <v>119</v>
      </c>
      <c r="J11" s="8"/>
      <c r="K11" s="8"/>
    </row>
    <row r="12" spans="1:11" ht="12.75">
      <c r="A12" s="30" t="str">
        <f>'De la BASE'!A8</f>
        <v>432</v>
      </c>
      <c r="B12" s="30">
        <f>'De la BASE'!B8</f>
        <v>2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5.051903324886</v>
      </c>
      <c r="F12" s="9">
        <f>IF('De la BASE'!F8&gt;0,'De la BASE'!F8,'De la BASE'!F8+0.001)</f>
        <v>48.194244658974</v>
      </c>
      <c r="G12" s="15">
        <v>15067</v>
      </c>
      <c r="H12" s="8">
        <f>CORREL(F486:F796,F487:F797)</f>
        <v>0.6310126638248144</v>
      </c>
      <c r="I12" s="8" t="s">
        <v>120</v>
      </c>
      <c r="J12" s="8"/>
      <c r="K12" s="8"/>
    </row>
    <row r="13" spans="1:9" ht="12.75">
      <c r="A13" s="30" t="str">
        <f>'De la BASE'!A9</f>
        <v>432</v>
      </c>
      <c r="B13" s="30">
        <f>'De la BASE'!B9</f>
        <v>2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6.1431142703</v>
      </c>
      <c r="F13" s="9">
        <f>IF('De la BASE'!F9&gt;0,'De la BASE'!F9,'De la BASE'!F9+0.001)</f>
        <v>58.47662120753</v>
      </c>
      <c r="G13" s="15">
        <v>15097</v>
      </c>
      <c r="H13" s="6"/>
      <c r="I13" s="6"/>
    </row>
    <row r="14" spans="1:13" ht="12.75">
      <c r="A14" s="30" t="str">
        <f>'De la BASE'!A10</f>
        <v>432</v>
      </c>
      <c r="B14" s="30">
        <f>'De la BASE'!B10</f>
        <v>2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2.68091722008</v>
      </c>
      <c r="F14" s="9">
        <f>IF('De la BASE'!F10&gt;0,'De la BASE'!F10,'De la BASE'!F10+0.001)</f>
        <v>34.126118621256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432</v>
      </c>
      <c r="B15" s="30">
        <f>'De la BASE'!B11</f>
        <v>2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1.319755491732</v>
      </c>
      <c r="F15" s="9">
        <f>IF('De la BASE'!F11&gt;0,'De la BASE'!F11,'De la BASE'!F11+0.001)</f>
        <v>28.505852660796</v>
      </c>
      <c r="G15" s="15">
        <v>15158</v>
      </c>
      <c r="I15" s="7"/>
    </row>
    <row r="16" spans="1:9" ht="12.75">
      <c r="A16" s="30" t="str">
        <f>'De la BASE'!A12</f>
        <v>432</v>
      </c>
      <c r="B16" s="30">
        <f>'De la BASE'!B12</f>
        <v>2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0.56346351376</v>
      </c>
      <c r="F16" s="9">
        <f>IF('De la BASE'!F12&gt;0,'De la BASE'!F12,'De la BASE'!F12+0.001)</f>
        <v>20.416161878439997</v>
      </c>
      <c r="G16" s="15">
        <v>15189</v>
      </c>
      <c r="H16" s="7"/>
      <c r="I16" s="7"/>
    </row>
    <row r="17" spans="1:9" ht="12.75">
      <c r="A17" s="30" t="str">
        <f>'De la BASE'!A13</f>
        <v>432</v>
      </c>
      <c r="B17" s="30">
        <f>'De la BASE'!B13</f>
        <v>2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0.358116614436</v>
      </c>
      <c r="F17" s="9">
        <f>IF('De la BASE'!F13&gt;0,'De la BASE'!F13,'De la BASE'!F13+0.001)</f>
        <v>17.182710390804</v>
      </c>
      <c r="G17" s="15">
        <v>15220</v>
      </c>
      <c r="H17" s="7"/>
      <c r="I17" s="7"/>
    </row>
    <row r="18" spans="1:9" ht="12.75">
      <c r="A18" s="30" t="str">
        <f>'De la BASE'!A14</f>
        <v>432</v>
      </c>
      <c r="B18" s="30">
        <f>'De la BASE'!B14</f>
        <v>2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0.184663588977</v>
      </c>
      <c r="F18" s="9">
        <f>IF('De la BASE'!F14&gt;0,'De la BASE'!F14,'De la BASE'!F14+0.001)</f>
        <v>10.509531130532999</v>
      </c>
      <c r="G18" s="15">
        <v>15250</v>
      </c>
      <c r="H18" s="7"/>
      <c r="I18" s="7"/>
    </row>
    <row r="19" spans="1:8" ht="12.75">
      <c r="A19" s="30" t="str">
        <f>'De la BASE'!A15</f>
        <v>432</v>
      </c>
      <c r="B19" s="30">
        <f>'De la BASE'!B15</f>
        <v>2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0.491132182684</v>
      </c>
      <c r="F19" s="9">
        <f>IF('De la BASE'!F15&gt;0,'De la BASE'!F15,'De la BASE'!F15+0.001)</f>
        <v>25.283638926128003</v>
      </c>
      <c r="G19" s="15">
        <v>15281</v>
      </c>
      <c r="H19" s="7"/>
    </row>
    <row r="20" spans="1:7" ht="12.75">
      <c r="A20" s="30" t="str">
        <f>'De la BASE'!A16</f>
        <v>432</v>
      </c>
      <c r="B20" s="30">
        <f>'De la BASE'!B16</f>
        <v>2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0.1878470464</v>
      </c>
      <c r="F20" s="9">
        <f>IF('De la BASE'!F16&gt;0,'De la BASE'!F16,'De la BASE'!F16+0.001)</f>
        <v>9.6060288592</v>
      </c>
      <c r="G20" s="15">
        <v>15311</v>
      </c>
    </row>
    <row r="21" spans="1:7" ht="12.75">
      <c r="A21" s="30" t="str">
        <f>'De la BASE'!A17</f>
        <v>432</v>
      </c>
      <c r="B21" s="30">
        <f>'De la BASE'!B17</f>
        <v>2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0.3224271939</v>
      </c>
      <c r="F21" s="9">
        <f>IF('De la BASE'!F17&gt;0,'De la BASE'!F17,'De la BASE'!F17+0.001)</f>
        <v>10.38932039112</v>
      </c>
      <c r="G21" s="15">
        <v>15342</v>
      </c>
    </row>
    <row r="22" spans="1:7" ht="12.75">
      <c r="A22" s="30" t="str">
        <f>'De la BASE'!A18</f>
        <v>432</v>
      </c>
      <c r="B22" s="30">
        <f>'De la BASE'!B18</f>
        <v>2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0.273195397695</v>
      </c>
      <c r="F22" s="9">
        <f>IF('De la BASE'!F18&gt;0,'De la BASE'!F18,'De la BASE'!F18+0.001)</f>
        <v>9.797933909616</v>
      </c>
      <c r="G22" s="15">
        <v>15373</v>
      </c>
    </row>
    <row r="23" spans="1:7" ht="12.75">
      <c r="A23" s="30" t="str">
        <f>'De la BASE'!A19</f>
        <v>432</v>
      </c>
      <c r="B23" s="30">
        <f>'De la BASE'!B19</f>
        <v>2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0.768994529928</v>
      </c>
      <c r="F23" s="9">
        <f>IF('De la BASE'!F19&gt;0,'De la BASE'!F19,'De la BASE'!F19+0.001)</f>
        <v>29.990786092347</v>
      </c>
      <c r="G23" s="15">
        <v>15401</v>
      </c>
    </row>
    <row r="24" spans="1:7" ht="12.75">
      <c r="A24" s="30" t="str">
        <f>'De la BASE'!A20</f>
        <v>432</v>
      </c>
      <c r="B24" s="30">
        <f>'De la BASE'!B20</f>
        <v>2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2.51864046423</v>
      </c>
      <c r="F24" s="9">
        <f>IF('De la BASE'!F20&gt;0,'De la BASE'!F20,'De la BASE'!F20+0.001)</f>
        <v>27.61889447449</v>
      </c>
      <c r="G24" s="15">
        <v>15432</v>
      </c>
    </row>
    <row r="25" spans="1:7" ht="12.75">
      <c r="A25" s="30" t="str">
        <f>'De la BASE'!A21</f>
        <v>432</v>
      </c>
      <c r="B25" s="30">
        <f>'De la BASE'!B21</f>
        <v>2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0.950123743645</v>
      </c>
      <c r="F25" s="9">
        <f>IF('De la BASE'!F21&gt;0,'De la BASE'!F21,'De la BASE'!F21+0.001)</f>
        <v>16.564560411235</v>
      </c>
      <c r="G25" s="15">
        <v>15462</v>
      </c>
    </row>
    <row r="26" spans="1:7" ht="12.75">
      <c r="A26" s="30" t="str">
        <f>'De la BASE'!A22</f>
        <v>432</v>
      </c>
      <c r="B26" s="30">
        <f>'De la BASE'!B22</f>
        <v>2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0.71620065765</v>
      </c>
      <c r="F26" s="9">
        <f>IF('De la BASE'!F22&gt;0,'De la BASE'!F22,'De la BASE'!F22+0.001)</f>
        <v>17.60219358873</v>
      </c>
      <c r="G26" s="15">
        <v>15493</v>
      </c>
    </row>
    <row r="27" spans="1:7" ht="12.75">
      <c r="A27" s="30" t="str">
        <f>'De la BASE'!A23</f>
        <v>432</v>
      </c>
      <c r="B27" s="30">
        <f>'De la BASE'!B23</f>
        <v>2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0.355249995648</v>
      </c>
      <c r="F27" s="9">
        <f>IF('De la BASE'!F23&gt;0,'De la BASE'!F23,'De la BASE'!F23+0.001)</f>
        <v>11.52245587872</v>
      </c>
      <c r="G27" s="15">
        <v>15523</v>
      </c>
    </row>
    <row r="28" spans="1:7" ht="12.75">
      <c r="A28" s="30" t="str">
        <f>'De la BASE'!A24</f>
        <v>432</v>
      </c>
      <c r="B28" s="30">
        <f>'De la BASE'!B24</f>
        <v>2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0.286305264957</v>
      </c>
      <c r="F28" s="9">
        <f>IF('De la BASE'!F24&gt;0,'De la BASE'!F24,'De la BASE'!F24+0.001)</f>
        <v>8.175967384593001</v>
      </c>
      <c r="G28" s="15">
        <v>15554</v>
      </c>
    </row>
    <row r="29" spans="1:7" ht="12.75">
      <c r="A29" s="30" t="str">
        <f>'De la BASE'!A25</f>
        <v>432</v>
      </c>
      <c r="B29" s="30">
        <f>'De la BASE'!B25</f>
        <v>2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0.472610464869</v>
      </c>
      <c r="F29" s="9">
        <f>IF('De la BASE'!F25&gt;0,'De la BASE'!F25,'De la BASE'!F25+0.001)</f>
        <v>10.425231067557</v>
      </c>
      <c r="G29" s="15">
        <v>15585</v>
      </c>
    </row>
    <row r="30" spans="1:7" ht="12.75">
      <c r="A30" s="30" t="str">
        <f>'De la BASE'!A26</f>
        <v>432</v>
      </c>
      <c r="B30" s="30">
        <f>'De la BASE'!B26</f>
        <v>2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1.360911714384</v>
      </c>
      <c r="F30" s="9">
        <f>IF('De la BASE'!F26&gt;0,'De la BASE'!F26,'De la BASE'!F26+0.001)</f>
        <v>22.033351910207998</v>
      </c>
      <c r="G30" s="15">
        <v>15615</v>
      </c>
    </row>
    <row r="31" spans="1:7" ht="12.75">
      <c r="A31" s="30" t="str">
        <f>'De la BASE'!A27</f>
        <v>432</v>
      </c>
      <c r="B31" s="30">
        <f>'De la BASE'!B27</f>
        <v>2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0.5482425546</v>
      </c>
      <c r="F31" s="9">
        <f>IF('De la BASE'!F27&gt;0,'De la BASE'!F27,'De la BASE'!F27+0.001)</f>
        <v>12.7284746706</v>
      </c>
      <c r="G31" s="15">
        <v>15646</v>
      </c>
    </row>
    <row r="32" spans="1:7" ht="12.75">
      <c r="A32" s="30" t="str">
        <f>'De la BASE'!A28</f>
        <v>432</v>
      </c>
      <c r="B32" s="30">
        <f>'De la BASE'!B28</f>
        <v>2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0.986641034238</v>
      </c>
      <c r="F32" s="9">
        <f>IF('De la BASE'!F28&gt;0,'De la BASE'!F28,'De la BASE'!F28+0.001)</f>
        <v>19.987109837122002</v>
      </c>
      <c r="G32" s="15">
        <v>15676</v>
      </c>
    </row>
    <row r="33" spans="1:7" ht="12.75">
      <c r="A33" s="30" t="str">
        <f>'De la BASE'!A29</f>
        <v>432</v>
      </c>
      <c r="B33" s="30">
        <f>'De la BASE'!B29</f>
        <v>2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2.404399585332</v>
      </c>
      <c r="F33" s="9">
        <f>IF('De la BASE'!F29&gt;0,'De la BASE'!F29,'De la BASE'!F29+0.001)</f>
        <v>29.337476659452</v>
      </c>
      <c r="G33" s="15">
        <v>15707</v>
      </c>
    </row>
    <row r="34" spans="1:7" ht="12.75">
      <c r="A34" s="30" t="str">
        <f>'De la BASE'!A30</f>
        <v>432</v>
      </c>
      <c r="B34" s="30">
        <f>'De la BASE'!B30</f>
        <v>2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0.779292674769</v>
      </c>
      <c r="F34" s="9">
        <f>IF('De la BASE'!F30&gt;0,'De la BASE'!F30,'De la BASE'!F30+0.001)</f>
        <v>12.237001425523</v>
      </c>
      <c r="G34" s="15">
        <v>15738</v>
      </c>
    </row>
    <row r="35" spans="1:7" ht="12.75">
      <c r="A35" s="30" t="str">
        <f>'De la BASE'!A31</f>
        <v>432</v>
      </c>
      <c r="B35" s="30">
        <f>'De la BASE'!B31</f>
        <v>2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0.531813641442</v>
      </c>
      <c r="F35" s="9">
        <f>IF('De la BASE'!F31&gt;0,'De la BASE'!F31,'De la BASE'!F31+0.001)</f>
        <v>13.813969415172</v>
      </c>
      <c r="G35" s="15">
        <v>15766</v>
      </c>
    </row>
    <row r="36" spans="1:7" ht="12.75">
      <c r="A36" s="30" t="str">
        <f>'De la BASE'!A32</f>
        <v>432</v>
      </c>
      <c r="B36" s="30">
        <f>'De la BASE'!B32</f>
        <v>2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2.112484930548</v>
      </c>
      <c r="F36" s="9">
        <f>IF('De la BASE'!F32&gt;0,'De la BASE'!F32,'De la BASE'!F32+0.001)</f>
        <v>22.390743078582</v>
      </c>
      <c r="G36" s="15">
        <v>15797</v>
      </c>
    </row>
    <row r="37" spans="1:7" ht="12.75">
      <c r="A37" s="30" t="str">
        <f>'De la BASE'!A33</f>
        <v>432</v>
      </c>
      <c r="B37" s="30">
        <f>'De la BASE'!B33</f>
        <v>2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0.779450023997</v>
      </c>
      <c r="F37" s="9">
        <f>IF('De la BASE'!F33&gt;0,'De la BASE'!F33,'De la BASE'!F33+0.001)</f>
        <v>11.815754005795</v>
      </c>
      <c r="G37" s="15">
        <v>15827</v>
      </c>
    </row>
    <row r="38" spans="1:7" ht="12.75">
      <c r="A38" s="30" t="str">
        <f>'De la BASE'!A34</f>
        <v>432</v>
      </c>
      <c r="B38" s="30">
        <f>'De la BASE'!B34</f>
        <v>2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0.319417253067</v>
      </c>
      <c r="F38" s="9">
        <f>IF('De la BASE'!F34&gt;0,'De la BASE'!F34,'De la BASE'!F34+0.001)</f>
        <v>8.771875199126999</v>
      </c>
      <c r="G38" s="15">
        <v>15858</v>
      </c>
    </row>
    <row r="39" spans="1:7" ht="12.75">
      <c r="A39" s="30" t="str">
        <f>'De la BASE'!A35</f>
        <v>432</v>
      </c>
      <c r="B39" s="30">
        <f>'De la BASE'!B35</f>
        <v>2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0.335972661312</v>
      </c>
      <c r="F39" s="9">
        <f>IF('De la BASE'!F35&gt;0,'De la BASE'!F35,'De la BASE'!F35+0.001)</f>
        <v>8.329989093168</v>
      </c>
      <c r="G39" s="15">
        <v>15888</v>
      </c>
    </row>
    <row r="40" spans="1:7" ht="12.75">
      <c r="A40" s="30" t="str">
        <f>'De la BASE'!A36</f>
        <v>432</v>
      </c>
      <c r="B40" s="30">
        <f>'De la BASE'!B36</f>
        <v>2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0.17036239866</v>
      </c>
      <c r="F40" s="9">
        <f>IF('De la BASE'!F36&gt;0,'De la BASE'!F36,'De la BASE'!F36+0.001)</f>
        <v>4.70756512038</v>
      </c>
      <c r="G40" s="15">
        <v>15919</v>
      </c>
    </row>
    <row r="41" spans="1:7" ht="12.75">
      <c r="A41" s="30" t="str">
        <f>'De la BASE'!A37</f>
        <v>432</v>
      </c>
      <c r="B41" s="30">
        <f>'De la BASE'!B37</f>
        <v>2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0.163089880564</v>
      </c>
      <c r="F41" s="9">
        <f>IF('De la BASE'!F37&gt;0,'De la BASE'!F37,'De la BASE'!F37+0.001)</f>
        <v>4.325588353632</v>
      </c>
      <c r="G41" s="15">
        <v>15950</v>
      </c>
    </row>
    <row r="42" spans="1:7" ht="12.75">
      <c r="A42" s="30" t="str">
        <f>'De la BASE'!A38</f>
        <v>432</v>
      </c>
      <c r="B42" s="30">
        <f>'De la BASE'!B38</f>
        <v>2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0.324750687</v>
      </c>
      <c r="F42" s="9">
        <f>IF('De la BASE'!F38&gt;0,'De la BASE'!F38,'De la BASE'!F38+0.001)</f>
        <v>7.1952572484</v>
      </c>
      <c r="G42" s="15">
        <v>15980</v>
      </c>
    </row>
    <row r="43" spans="1:7" ht="12.75">
      <c r="A43" s="30" t="str">
        <f>'De la BASE'!A39</f>
        <v>432</v>
      </c>
      <c r="B43" s="30">
        <f>'De la BASE'!B39</f>
        <v>2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0.377193781404</v>
      </c>
      <c r="F43" s="9">
        <f>IF('De la BASE'!F39&gt;0,'De la BASE'!F39,'De la BASE'!F39+0.001)</f>
        <v>9.200470146174</v>
      </c>
      <c r="G43" s="15">
        <v>16011</v>
      </c>
    </row>
    <row r="44" spans="1:7" ht="12.75">
      <c r="A44" s="30" t="str">
        <f>'De la BASE'!A40</f>
        <v>432</v>
      </c>
      <c r="B44" s="30">
        <f>'De la BASE'!B40</f>
        <v>2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0.394355354375</v>
      </c>
      <c r="F44" s="9">
        <f>IF('De la BASE'!F40&gt;0,'De la BASE'!F40,'De la BASE'!F40+0.001)</f>
        <v>6.9908447625</v>
      </c>
      <c r="G44" s="15">
        <v>16041</v>
      </c>
    </row>
    <row r="45" spans="1:7" ht="12.75">
      <c r="A45" s="30" t="str">
        <f>'De la BASE'!A41</f>
        <v>432</v>
      </c>
      <c r="B45" s="30">
        <f>'De la BASE'!B41</f>
        <v>2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0.309720382125</v>
      </c>
      <c r="F45" s="9">
        <f>IF('De la BASE'!F41&gt;0,'De la BASE'!F41,'De la BASE'!F41+0.001)</f>
        <v>7.204572529692999</v>
      </c>
      <c r="G45" s="15">
        <v>16072</v>
      </c>
    </row>
    <row r="46" spans="1:7" ht="12.75">
      <c r="A46" s="30" t="str">
        <f>'De la BASE'!A42</f>
        <v>432</v>
      </c>
      <c r="B46" s="30">
        <f>'De la BASE'!B42</f>
        <v>2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0.168440837808</v>
      </c>
      <c r="F46" s="9">
        <f>IF('De la BASE'!F42&gt;0,'De la BASE'!F42,'De la BASE'!F42+0.001)</f>
        <v>4.362273833685</v>
      </c>
      <c r="G46" s="15">
        <v>16103</v>
      </c>
    </row>
    <row r="47" spans="1:7" ht="12.75">
      <c r="A47" s="30" t="str">
        <f>'De la BASE'!A43</f>
        <v>432</v>
      </c>
      <c r="B47" s="30">
        <f>'De la BASE'!B43</f>
        <v>2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0.33330850441</v>
      </c>
      <c r="F47" s="9">
        <f>IF('De la BASE'!F43&gt;0,'De la BASE'!F43,'De la BASE'!F43+0.001)</f>
        <v>8.08967474324</v>
      </c>
      <c r="G47" s="15">
        <v>16132</v>
      </c>
    </row>
    <row r="48" spans="1:7" ht="12.75">
      <c r="A48" s="30" t="str">
        <f>'De la BASE'!A44</f>
        <v>432</v>
      </c>
      <c r="B48" s="30">
        <f>'De la BASE'!B44</f>
        <v>2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0.940365508065</v>
      </c>
      <c r="F48" s="9">
        <f>IF('De la BASE'!F44&gt;0,'De la BASE'!F44,'De la BASE'!F44+0.001)</f>
        <v>16.40937815886</v>
      </c>
      <c r="G48" s="15">
        <v>16163</v>
      </c>
    </row>
    <row r="49" spans="1:7" ht="12.75">
      <c r="A49" s="30" t="str">
        <f>'De la BASE'!A45</f>
        <v>432</v>
      </c>
      <c r="B49" s="30">
        <f>'De la BASE'!B45</f>
        <v>2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0.809020763628</v>
      </c>
      <c r="F49" s="9">
        <f>IF('De la BASE'!F45&gt;0,'De la BASE'!F45,'De la BASE'!F45+0.001)</f>
        <v>11.908785356168</v>
      </c>
      <c r="G49" s="15">
        <v>16193</v>
      </c>
    </row>
    <row r="50" spans="1:7" ht="12.75">
      <c r="A50" s="30" t="str">
        <f>'De la BASE'!A46</f>
        <v>432</v>
      </c>
      <c r="B50" s="30">
        <f>'De la BASE'!B46</f>
        <v>2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0.558147574335</v>
      </c>
      <c r="F50" s="9">
        <f>IF('De la BASE'!F46&gt;0,'De la BASE'!F46,'De la BASE'!F46+0.001)</f>
        <v>8.460528000679</v>
      </c>
      <c r="G50" s="15">
        <v>16224</v>
      </c>
    </row>
    <row r="51" spans="1:7" ht="12.75">
      <c r="A51" s="30" t="str">
        <f>'De la BASE'!A47</f>
        <v>432</v>
      </c>
      <c r="B51" s="30">
        <f>'De la BASE'!B47</f>
        <v>2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0.27594403617</v>
      </c>
      <c r="F51" s="9">
        <f>IF('De la BASE'!F47&gt;0,'De la BASE'!F47,'De la BASE'!F47+0.001)</f>
        <v>6.4786861257720005</v>
      </c>
      <c r="G51" s="15">
        <v>16254</v>
      </c>
    </row>
    <row r="52" spans="1:7" ht="12.75">
      <c r="A52" s="30" t="str">
        <f>'De la BASE'!A48</f>
        <v>432</v>
      </c>
      <c r="B52" s="30">
        <f>'De la BASE'!B48</f>
        <v>2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0.189864593032</v>
      </c>
      <c r="F52" s="9">
        <f>IF('De la BASE'!F48&gt;0,'De la BASE'!F48,'De la BASE'!F48+0.001)</f>
        <v>4.5917253720360005</v>
      </c>
      <c r="G52" s="15">
        <v>16285</v>
      </c>
    </row>
    <row r="53" spans="1:7" ht="12.75">
      <c r="A53" s="30" t="str">
        <f>'De la BASE'!A49</f>
        <v>432</v>
      </c>
      <c r="B53" s="30">
        <f>'De la BASE'!B49</f>
        <v>2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0.53666796088</v>
      </c>
      <c r="F53" s="9">
        <f>IF('De la BASE'!F49&gt;0,'De la BASE'!F49,'De la BASE'!F49+0.001)</f>
        <v>9.478102149011999</v>
      </c>
      <c r="G53" s="15">
        <v>16316</v>
      </c>
    </row>
    <row r="54" spans="1:7" ht="12.75">
      <c r="A54" s="30" t="str">
        <f>'De la BASE'!A50</f>
        <v>432</v>
      </c>
      <c r="B54" s="30">
        <f>'De la BASE'!B50</f>
        <v>2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0.404662354566</v>
      </c>
      <c r="F54" s="9">
        <f>IF('De la BASE'!F50&gt;0,'De la BASE'!F50,'De la BASE'!F50+0.001)</f>
        <v>10.050122210494</v>
      </c>
      <c r="G54" s="15">
        <v>16346</v>
      </c>
    </row>
    <row r="55" spans="1:7" ht="12.75">
      <c r="A55" s="30" t="str">
        <f>'De la BASE'!A51</f>
        <v>432</v>
      </c>
      <c r="B55" s="30">
        <f>'De la BASE'!B51</f>
        <v>2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0.368252508088</v>
      </c>
      <c r="F55" s="9">
        <f>IF('De la BASE'!F51&gt;0,'De la BASE'!F51,'De la BASE'!F51+0.001)</f>
        <v>10.173878511464</v>
      </c>
      <c r="G55" s="15">
        <v>16377</v>
      </c>
    </row>
    <row r="56" spans="1:7" ht="12.75">
      <c r="A56" s="30" t="str">
        <f>'De la BASE'!A52</f>
        <v>432</v>
      </c>
      <c r="B56" s="30">
        <f>'De la BASE'!B52</f>
        <v>2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0.7219454886</v>
      </c>
      <c r="F56" s="9">
        <f>IF('De la BASE'!F52&gt;0,'De la BASE'!F52,'De la BASE'!F52+0.001)</f>
        <v>15.171794238698999</v>
      </c>
      <c r="G56" s="15">
        <v>16407</v>
      </c>
    </row>
    <row r="57" spans="1:7" ht="12.75">
      <c r="A57" s="30" t="str">
        <f>'De la BASE'!A53</f>
        <v>432</v>
      </c>
      <c r="B57" s="30">
        <f>'De la BASE'!B53</f>
        <v>2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0.148530773664</v>
      </c>
      <c r="F57" s="9">
        <f>IF('De la BASE'!F53&gt;0,'De la BASE'!F53,'De la BASE'!F53+0.001)</f>
        <v>3.0808884437760002</v>
      </c>
      <c r="G57" s="15">
        <v>16438</v>
      </c>
    </row>
    <row r="58" spans="1:7" ht="12.75">
      <c r="A58" s="30" t="str">
        <f>'De la BASE'!A54</f>
        <v>432</v>
      </c>
      <c r="B58" s="30">
        <f>'De la BASE'!B54</f>
        <v>2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0.530165436867</v>
      </c>
      <c r="F58" s="9">
        <f>IF('De la BASE'!F54&gt;0,'De la BASE'!F54,'De la BASE'!F54+0.001)</f>
        <v>11.207883879684</v>
      </c>
      <c r="G58" s="15">
        <v>16469</v>
      </c>
    </row>
    <row r="59" spans="1:7" ht="12.75">
      <c r="A59" s="30" t="str">
        <f>'De la BASE'!A55</f>
        <v>432</v>
      </c>
      <c r="B59" s="30">
        <f>'De la BASE'!B55</f>
        <v>2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0.426171034413</v>
      </c>
      <c r="F59" s="9">
        <f>IF('De la BASE'!F55&gt;0,'De la BASE'!F55,'De la BASE'!F55+0.001)</f>
        <v>8.516433759057001</v>
      </c>
      <c r="G59" s="15">
        <v>16497</v>
      </c>
    </row>
    <row r="60" spans="1:7" ht="12.75">
      <c r="A60" s="30" t="str">
        <f>'De la BASE'!A56</f>
        <v>432</v>
      </c>
      <c r="B60" s="30">
        <f>'De la BASE'!B56</f>
        <v>2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0.365248062746</v>
      </c>
      <c r="F60" s="9">
        <f>IF('De la BASE'!F56&gt;0,'De la BASE'!F56,'De la BASE'!F56+0.001)</f>
        <v>7.468018397182</v>
      </c>
      <c r="G60" s="15">
        <v>16528</v>
      </c>
    </row>
    <row r="61" spans="1:7" ht="12.75">
      <c r="A61" s="30" t="str">
        <f>'De la BASE'!A57</f>
        <v>432</v>
      </c>
      <c r="B61" s="30">
        <f>'De la BASE'!B57</f>
        <v>2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0.25770118236</v>
      </c>
      <c r="F61" s="9">
        <f>IF('De la BASE'!F57&gt;0,'De la BASE'!F57,'De la BASE'!F57+0.001)</f>
        <v>5.3056126438</v>
      </c>
      <c r="G61" s="15">
        <v>16558</v>
      </c>
    </row>
    <row r="62" spans="1:7" ht="12.75">
      <c r="A62" s="30" t="str">
        <f>'De la BASE'!A58</f>
        <v>432</v>
      </c>
      <c r="B62" s="30">
        <f>'De la BASE'!B58</f>
        <v>2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0.24886997583</v>
      </c>
      <c r="F62" s="9">
        <f>IF('De la BASE'!F58&gt;0,'De la BASE'!F58,'De la BASE'!F58+0.001)</f>
        <v>4.2508596774419996</v>
      </c>
      <c r="G62" s="15">
        <v>16589</v>
      </c>
    </row>
    <row r="63" spans="1:7" ht="12.75">
      <c r="A63" s="30" t="str">
        <f>'De la BASE'!A59</f>
        <v>432</v>
      </c>
      <c r="B63" s="30">
        <f>'De la BASE'!B59</f>
        <v>2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0.146555401707</v>
      </c>
      <c r="F63" s="9">
        <f>IF('De la BASE'!F59&gt;0,'De la BASE'!F59,'De la BASE'!F59+0.001)</f>
        <v>2.667308307994</v>
      </c>
      <c r="G63" s="15">
        <v>16619</v>
      </c>
    </row>
    <row r="64" spans="1:7" ht="12.75">
      <c r="A64" s="30" t="str">
        <f>'De la BASE'!A60</f>
        <v>432</v>
      </c>
      <c r="B64" s="30">
        <f>'De la BASE'!B60</f>
        <v>2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0.149659122664</v>
      </c>
      <c r="F64" s="9">
        <f>IF('De la BASE'!F60&gt;0,'De la BASE'!F60,'De la BASE'!F60+0.001)</f>
        <v>2.55267634096</v>
      </c>
      <c r="G64" s="15">
        <v>16650</v>
      </c>
    </row>
    <row r="65" spans="1:7" ht="12.75">
      <c r="A65" s="30" t="str">
        <f>'De la BASE'!A61</f>
        <v>432</v>
      </c>
      <c r="B65" s="30">
        <f>'De la BASE'!B61</f>
        <v>2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0.099626060672</v>
      </c>
      <c r="F65" s="9">
        <f>IF('De la BASE'!F61&gt;0,'De la BASE'!F61,'De la BASE'!F61+0.001)</f>
        <v>1.859686492672</v>
      </c>
      <c r="G65" s="15">
        <v>16681</v>
      </c>
    </row>
    <row r="66" spans="1:7" ht="12.75">
      <c r="A66" s="30" t="str">
        <f>'De la BASE'!A62</f>
        <v>432</v>
      </c>
      <c r="B66" s="30">
        <f>'De la BASE'!B62</f>
        <v>2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0.126981520665</v>
      </c>
      <c r="F66" s="9">
        <f>IF('De la BASE'!F62&gt;0,'De la BASE'!F62,'De la BASE'!F62+0.001)</f>
        <v>2.78089540626</v>
      </c>
      <c r="G66" s="15">
        <v>16711</v>
      </c>
    </row>
    <row r="67" spans="1:7" ht="12.75">
      <c r="A67" s="30" t="str">
        <f>'De la BASE'!A63</f>
        <v>432</v>
      </c>
      <c r="B67" s="30">
        <f>'De la BASE'!B63</f>
        <v>2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0.29746788801</v>
      </c>
      <c r="F67" s="9">
        <f>IF('De la BASE'!F63&gt;0,'De la BASE'!F63,'De la BASE'!F63+0.001)</f>
        <v>5.15214399407</v>
      </c>
      <c r="G67" s="15">
        <v>16742</v>
      </c>
    </row>
    <row r="68" spans="1:7" ht="12.75">
      <c r="A68" s="30" t="str">
        <f>'De la BASE'!A64</f>
        <v>432</v>
      </c>
      <c r="B68" s="30">
        <f>'De la BASE'!B64</f>
        <v>2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2.952985101534</v>
      </c>
      <c r="F68" s="9">
        <f>IF('De la BASE'!F64&gt;0,'De la BASE'!F64,'De la BASE'!F64+0.001)</f>
        <v>23.10538050834</v>
      </c>
      <c r="G68" s="15">
        <v>16772</v>
      </c>
    </row>
    <row r="69" spans="1:7" ht="12.75">
      <c r="A69" s="30" t="str">
        <f>'De la BASE'!A65</f>
        <v>432</v>
      </c>
      <c r="B69" s="30">
        <f>'De la BASE'!B65</f>
        <v>2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0.663323309032</v>
      </c>
      <c r="F69" s="9">
        <f>IF('De la BASE'!F65&gt;0,'De la BASE'!F65,'De la BASE'!F65+0.001)</f>
        <v>6.418047692736</v>
      </c>
      <c r="G69" s="15">
        <v>16803</v>
      </c>
    </row>
    <row r="70" spans="1:7" ht="12.75">
      <c r="A70" s="30" t="str">
        <f>'De la BASE'!A66</f>
        <v>432</v>
      </c>
      <c r="B70" s="30">
        <f>'De la BASE'!B66</f>
        <v>2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0.453097940595</v>
      </c>
      <c r="F70" s="9">
        <f>IF('De la BASE'!F66&gt;0,'De la BASE'!F66,'De la BASE'!F66+0.001)</f>
        <v>8.05822073106</v>
      </c>
      <c r="G70" s="15">
        <v>16834</v>
      </c>
    </row>
    <row r="71" spans="1:7" ht="12.75">
      <c r="A71" s="30" t="str">
        <f>'De la BASE'!A67</f>
        <v>432</v>
      </c>
      <c r="B71" s="30">
        <f>'De la BASE'!B67</f>
        <v>2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0.52146969129</v>
      </c>
      <c r="F71" s="9">
        <f>IF('De la BASE'!F67&gt;0,'De la BASE'!F67,'De la BASE'!F67+0.001)</f>
        <v>12.304201055939998</v>
      </c>
      <c r="G71" s="15">
        <v>16862</v>
      </c>
    </row>
    <row r="72" spans="1:7" ht="12.75">
      <c r="A72" s="30" t="str">
        <f>'De la BASE'!A68</f>
        <v>432</v>
      </c>
      <c r="B72" s="30">
        <f>'De la BASE'!B68</f>
        <v>2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1.84103383754</v>
      </c>
      <c r="F72" s="9">
        <f>IF('De la BASE'!F68&gt;0,'De la BASE'!F68,'De la BASE'!F68+0.001)</f>
        <v>23.199959437434998</v>
      </c>
      <c r="G72" s="15">
        <v>16893</v>
      </c>
    </row>
    <row r="73" spans="1:7" ht="12.75">
      <c r="A73" s="30" t="str">
        <f>'De la BASE'!A69</f>
        <v>432</v>
      </c>
      <c r="B73" s="30">
        <f>'De la BASE'!B69</f>
        <v>2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3.315671469414</v>
      </c>
      <c r="F73" s="9">
        <f>IF('De la BASE'!F69&gt;0,'De la BASE'!F69,'De la BASE'!F69+0.001)</f>
        <v>28.487557984482</v>
      </c>
      <c r="G73" s="15">
        <v>16923</v>
      </c>
    </row>
    <row r="74" spans="1:7" ht="12.75">
      <c r="A74" s="30" t="str">
        <f>'De la BASE'!A70</f>
        <v>432</v>
      </c>
      <c r="B74" s="30">
        <f>'De la BASE'!B70</f>
        <v>2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1.222067765521</v>
      </c>
      <c r="F74" s="9">
        <f>IF('De la BASE'!F70&gt;0,'De la BASE'!F70,'De la BASE'!F70+0.001)</f>
        <v>13.447968066169</v>
      </c>
      <c r="G74" s="15">
        <v>16954</v>
      </c>
    </row>
    <row r="75" spans="1:7" ht="12.75">
      <c r="A75" s="30" t="str">
        <f>'De la BASE'!A71</f>
        <v>432</v>
      </c>
      <c r="B75" s="30">
        <f>'De la BASE'!B71</f>
        <v>2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0.5429062068</v>
      </c>
      <c r="F75" s="9">
        <f>IF('De la BASE'!F71&gt;0,'De la BASE'!F71,'De la BASE'!F71+0.001)</f>
        <v>11.1160793078</v>
      </c>
      <c r="G75" s="15">
        <v>16984</v>
      </c>
    </row>
    <row r="76" spans="1:7" ht="12.75">
      <c r="A76" s="30" t="str">
        <f>'De la BASE'!A72</f>
        <v>432</v>
      </c>
      <c r="B76" s="30">
        <f>'De la BASE'!B72</f>
        <v>2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0.26287684027</v>
      </c>
      <c r="F76" s="9">
        <f>IF('De la BASE'!F72&gt;0,'De la BASE'!F72,'De la BASE'!F72+0.001)</f>
        <v>8.070175502752</v>
      </c>
      <c r="G76" s="15">
        <v>17015</v>
      </c>
    </row>
    <row r="77" spans="1:7" ht="12.75">
      <c r="A77" s="30" t="str">
        <f>'De la BASE'!A73</f>
        <v>432</v>
      </c>
      <c r="B77" s="30">
        <f>'De la BASE'!B73</f>
        <v>2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0.144906706791</v>
      </c>
      <c r="F77" s="9">
        <f>IF('De la BASE'!F73&gt;0,'De la BASE'!F73,'De la BASE'!F73+0.001)</f>
        <v>5.829811668604</v>
      </c>
      <c r="G77" s="15">
        <v>17046</v>
      </c>
    </row>
    <row r="78" spans="1:7" ht="12.75">
      <c r="A78" s="30" t="str">
        <f>'De la BASE'!A74</f>
        <v>432</v>
      </c>
      <c r="B78" s="30">
        <f>'De la BASE'!B74</f>
        <v>2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0.123198663568</v>
      </c>
      <c r="F78" s="9">
        <f>IF('De la BASE'!F74&gt;0,'De la BASE'!F74,'De la BASE'!F74+0.001)</f>
        <v>6.101956938034</v>
      </c>
      <c r="G78" s="15">
        <v>17076</v>
      </c>
    </row>
    <row r="79" spans="1:7" ht="12.75">
      <c r="A79" s="30" t="str">
        <f>'De la BASE'!A75</f>
        <v>432</v>
      </c>
      <c r="B79" s="30">
        <f>'De la BASE'!B75</f>
        <v>2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0.208949441205</v>
      </c>
      <c r="F79" s="9">
        <f>IF('De la BASE'!F75&gt;0,'De la BASE'!F75,'De la BASE'!F75+0.001)</f>
        <v>9.820623216021</v>
      </c>
      <c r="G79" s="15">
        <v>17107</v>
      </c>
    </row>
    <row r="80" spans="1:7" ht="12.75">
      <c r="A80" s="30" t="str">
        <f>'De la BASE'!A76</f>
        <v>432</v>
      </c>
      <c r="B80" s="30">
        <f>'De la BASE'!B76</f>
        <v>2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0.21146516886</v>
      </c>
      <c r="F80" s="9">
        <f>IF('De la BASE'!F76&gt;0,'De la BASE'!F76,'De la BASE'!F76+0.001)</f>
        <v>5.6969724364</v>
      </c>
      <c r="G80" s="15">
        <v>17137</v>
      </c>
    </row>
    <row r="81" spans="1:7" ht="12.75">
      <c r="A81" s="30" t="str">
        <f>'De la BASE'!A77</f>
        <v>432</v>
      </c>
      <c r="B81" s="30">
        <f>'De la BASE'!B77</f>
        <v>2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0.227579531494</v>
      </c>
      <c r="F81" s="9">
        <f>IF('De la BASE'!F77&gt;0,'De la BASE'!F77,'De la BASE'!F77+0.001)</f>
        <v>4.664230997856</v>
      </c>
      <c r="G81" s="15">
        <v>17168</v>
      </c>
    </row>
    <row r="82" spans="1:7" ht="12.75">
      <c r="A82" s="30" t="str">
        <f>'De la BASE'!A78</f>
        <v>432</v>
      </c>
      <c r="B82" s="30">
        <f>'De la BASE'!B78</f>
        <v>2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2.875391245714</v>
      </c>
      <c r="F82" s="9">
        <f>IF('De la BASE'!F78&gt;0,'De la BASE'!F78,'De la BASE'!F78+0.001)</f>
        <v>13.991910426478</v>
      </c>
      <c r="G82" s="15">
        <v>17199</v>
      </c>
    </row>
    <row r="83" spans="1:7" ht="12.75">
      <c r="A83" s="30" t="str">
        <f>'De la BASE'!A79</f>
        <v>432</v>
      </c>
      <c r="B83" s="30">
        <f>'De la BASE'!B79</f>
        <v>2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4.38476898046</v>
      </c>
      <c r="F83" s="9">
        <f>IF('De la BASE'!F79&gt;0,'De la BASE'!F79,'De la BASE'!F79+0.001)</f>
        <v>28.98922275986</v>
      </c>
      <c r="G83" s="15">
        <v>17227</v>
      </c>
    </row>
    <row r="84" spans="1:7" ht="12.75">
      <c r="A84" s="30" t="str">
        <f>'De la BASE'!A80</f>
        <v>432</v>
      </c>
      <c r="B84" s="30">
        <f>'De la BASE'!B80</f>
        <v>2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1.97216312213</v>
      </c>
      <c r="F84" s="9">
        <f>IF('De la BASE'!F80&gt;0,'De la BASE'!F80,'De la BASE'!F80+0.001)</f>
        <v>16.558092663865</v>
      </c>
      <c r="G84" s="15">
        <v>17258</v>
      </c>
    </row>
    <row r="85" spans="1:7" ht="12.75">
      <c r="A85" s="30" t="str">
        <f>'De la BASE'!A81</f>
        <v>432</v>
      </c>
      <c r="B85" s="30">
        <f>'De la BASE'!B81</f>
        <v>2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1.62835498947</v>
      </c>
      <c r="F85" s="9">
        <f>IF('De la BASE'!F81&gt;0,'De la BASE'!F81,'De la BASE'!F81+0.001)</f>
        <v>15.706040859668999</v>
      </c>
      <c r="G85" s="15">
        <v>17288</v>
      </c>
    </row>
    <row r="86" spans="1:7" ht="12.75">
      <c r="A86" s="30" t="str">
        <f>'De la BASE'!A82</f>
        <v>432</v>
      </c>
      <c r="B86" s="30">
        <f>'De la BASE'!B82</f>
        <v>2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0.7227734235</v>
      </c>
      <c r="F86" s="9">
        <f>IF('De la BASE'!F82&gt;0,'De la BASE'!F82,'De la BASE'!F82+0.001)</f>
        <v>9.6068632485</v>
      </c>
      <c r="G86" s="15">
        <v>17319</v>
      </c>
    </row>
    <row r="87" spans="1:7" ht="12.75">
      <c r="A87" s="30" t="str">
        <f>'De la BASE'!A83</f>
        <v>432</v>
      </c>
      <c r="B87" s="30">
        <f>'De la BASE'!B83</f>
        <v>2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0.32338413264</v>
      </c>
      <c r="F87" s="9">
        <f>IF('De la BASE'!F83&gt;0,'De la BASE'!F83,'De la BASE'!F83+0.001)</f>
        <v>7.56628168884</v>
      </c>
      <c r="G87" s="15">
        <v>17349</v>
      </c>
    </row>
    <row r="88" spans="1:7" ht="12.75">
      <c r="A88" s="30" t="str">
        <f>'De la BASE'!A84</f>
        <v>432</v>
      </c>
      <c r="B88" s="30">
        <f>'De la BASE'!B84</f>
        <v>2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0.231396889185</v>
      </c>
      <c r="F88" s="9">
        <f>IF('De la BASE'!F84&gt;0,'De la BASE'!F84,'De la BASE'!F84+0.001)</f>
        <v>5.9455736511929995</v>
      </c>
      <c r="G88" s="15">
        <v>17380</v>
      </c>
    </row>
    <row r="89" spans="1:7" ht="12.75">
      <c r="A89" s="30" t="str">
        <f>'De la BASE'!A85</f>
        <v>432</v>
      </c>
      <c r="B89" s="30">
        <f>'De la BASE'!B85</f>
        <v>2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0.289133656815</v>
      </c>
      <c r="F89" s="9">
        <f>IF('De la BASE'!F85&gt;0,'De la BASE'!F85,'De la BASE'!F85+0.001)</f>
        <v>7.424062632337</v>
      </c>
      <c r="G89" s="15">
        <v>17411</v>
      </c>
    </row>
    <row r="90" spans="1:7" ht="12.75">
      <c r="A90" s="30" t="str">
        <f>'De la BASE'!A86</f>
        <v>432</v>
      </c>
      <c r="B90" s="30">
        <f>'De la BASE'!B86</f>
        <v>2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0.141311698723</v>
      </c>
      <c r="F90" s="9">
        <f>IF('De la BASE'!F86&gt;0,'De la BASE'!F86,'De la BASE'!F86+0.001)</f>
        <v>4.852313624457</v>
      </c>
      <c r="G90" s="15">
        <v>17441</v>
      </c>
    </row>
    <row r="91" spans="1:7" ht="12.75">
      <c r="A91" s="30" t="str">
        <f>'De la BASE'!A87</f>
        <v>432</v>
      </c>
      <c r="B91" s="30">
        <f>'De la BASE'!B87</f>
        <v>2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0.16130434502</v>
      </c>
      <c r="F91" s="9">
        <f>IF('De la BASE'!F87&gt;0,'De la BASE'!F87,'De la BASE'!F87+0.001)</f>
        <v>6.4886956607199995</v>
      </c>
      <c r="G91" s="15">
        <v>17472</v>
      </c>
    </row>
    <row r="92" spans="1:7" ht="12.75">
      <c r="A92" s="30" t="str">
        <f>'De la BASE'!A88</f>
        <v>432</v>
      </c>
      <c r="B92" s="30">
        <f>'De la BASE'!B88</f>
        <v>2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0.455210057906</v>
      </c>
      <c r="F92" s="9">
        <f>IF('De la BASE'!F88&gt;0,'De la BASE'!F88,'De la BASE'!F88+0.001)</f>
        <v>9.505569008056</v>
      </c>
      <c r="G92" s="15">
        <v>17502</v>
      </c>
    </row>
    <row r="93" spans="1:7" ht="12.75">
      <c r="A93" s="30" t="str">
        <f>'De la BASE'!A89</f>
        <v>432</v>
      </c>
      <c r="B93" s="30">
        <f>'De la BASE'!B89</f>
        <v>2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2.609435305932</v>
      </c>
      <c r="F93" s="9">
        <f>IF('De la BASE'!F89&gt;0,'De la BASE'!F89,'De la BASE'!F89+0.001)</f>
        <v>13.550978119302002</v>
      </c>
      <c r="G93" s="15">
        <v>17533</v>
      </c>
    </row>
    <row r="94" spans="1:7" ht="12.75">
      <c r="A94" s="30" t="str">
        <f>'De la BASE'!A90</f>
        <v>432</v>
      </c>
      <c r="B94" s="30">
        <f>'De la BASE'!B90</f>
        <v>2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0.906864957075</v>
      </c>
      <c r="F94" s="9">
        <f>IF('De la BASE'!F90&gt;0,'De la BASE'!F90,'De la BASE'!F90+0.001)</f>
        <v>6.367186919086</v>
      </c>
      <c r="G94" s="15">
        <v>17564</v>
      </c>
    </row>
    <row r="95" spans="1:7" ht="12.75">
      <c r="A95" s="30" t="str">
        <f>'De la BASE'!A91</f>
        <v>432</v>
      </c>
      <c r="B95" s="30">
        <f>'De la BASE'!B91</f>
        <v>2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0.616874242656</v>
      </c>
      <c r="F95" s="9">
        <f>IF('De la BASE'!F91&gt;0,'De la BASE'!F91,'De la BASE'!F91+0.001)</f>
        <v>6.862507663032001</v>
      </c>
      <c r="G95" s="15">
        <v>17593</v>
      </c>
    </row>
    <row r="96" spans="1:7" ht="12.75">
      <c r="A96" s="30" t="str">
        <f>'De la BASE'!A92</f>
        <v>432</v>
      </c>
      <c r="B96" s="30">
        <f>'De la BASE'!B92</f>
        <v>2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0.504060261129</v>
      </c>
      <c r="F96" s="9">
        <f>IF('De la BASE'!F92&gt;0,'De la BASE'!F92,'De la BASE'!F92+0.001)</f>
        <v>6.509199494079001</v>
      </c>
      <c r="G96" s="15">
        <v>17624</v>
      </c>
    </row>
    <row r="97" spans="1:7" ht="12.75">
      <c r="A97" s="30" t="str">
        <f>'De la BASE'!A93</f>
        <v>432</v>
      </c>
      <c r="B97" s="30">
        <f>'De la BASE'!B93</f>
        <v>2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0.742879660348</v>
      </c>
      <c r="F97" s="9">
        <f>IF('De la BASE'!F93&gt;0,'De la BASE'!F93,'De la BASE'!F93+0.001)</f>
        <v>6.3910553238559995</v>
      </c>
      <c r="G97" s="15">
        <v>17654</v>
      </c>
    </row>
    <row r="98" spans="1:7" ht="12.75">
      <c r="A98" s="30" t="str">
        <f>'De la BASE'!A94</f>
        <v>432</v>
      </c>
      <c r="B98" s="30">
        <f>'De la BASE'!B94</f>
        <v>2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0.291454685583</v>
      </c>
      <c r="F98" s="9">
        <f>IF('De la BASE'!F94&gt;0,'De la BASE'!F94,'De la BASE'!F94+0.001)</f>
        <v>4.075966270568999</v>
      </c>
      <c r="G98" s="15">
        <v>17685</v>
      </c>
    </row>
    <row r="99" spans="1:7" ht="12.75">
      <c r="A99" s="30" t="str">
        <f>'De la BASE'!A95</f>
        <v>432</v>
      </c>
      <c r="B99" s="30">
        <f>'De la BASE'!B95</f>
        <v>2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0.15095981446</v>
      </c>
      <c r="F99" s="9">
        <f>IF('De la BASE'!F95&gt;0,'De la BASE'!F95,'De la BASE'!F95+0.001)</f>
        <v>3.686802978768</v>
      </c>
      <c r="G99" s="15">
        <v>17715</v>
      </c>
    </row>
    <row r="100" spans="1:7" ht="12.75">
      <c r="A100" s="30" t="str">
        <f>'De la BASE'!A96</f>
        <v>432</v>
      </c>
      <c r="B100" s="30">
        <f>'De la BASE'!B96</f>
        <v>2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0.080265520053</v>
      </c>
      <c r="F100" s="9">
        <f>IF('De la BASE'!F96&gt;0,'De la BASE'!F96,'De la BASE'!F96+0.001)</f>
        <v>2.320676739591</v>
      </c>
      <c r="G100" s="15">
        <v>17746</v>
      </c>
    </row>
    <row r="101" spans="1:7" ht="12.75">
      <c r="A101" s="30" t="str">
        <f>'De la BASE'!A97</f>
        <v>432</v>
      </c>
      <c r="B101" s="30">
        <f>'De la BASE'!B97</f>
        <v>2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0.048967853508</v>
      </c>
      <c r="F101" s="9">
        <f>IF('De la BASE'!F97&gt;0,'De la BASE'!F97,'De la BASE'!F97+0.001)</f>
        <v>1.5736110535080001</v>
      </c>
      <c r="G101" s="15">
        <v>17777</v>
      </c>
    </row>
    <row r="102" spans="1:7" ht="12.75">
      <c r="A102" s="30" t="str">
        <f>'De la BASE'!A98</f>
        <v>432</v>
      </c>
      <c r="B102" s="30">
        <f>'De la BASE'!B98</f>
        <v>2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0.083477656177</v>
      </c>
      <c r="F102" s="9">
        <f>IF('De la BASE'!F98&gt;0,'De la BASE'!F98,'De la BASE'!F98+0.001)</f>
        <v>2.594354594447</v>
      </c>
      <c r="G102" s="15">
        <v>17807</v>
      </c>
    </row>
    <row r="103" spans="1:7" ht="12.75">
      <c r="A103" s="30" t="str">
        <f>'De la BASE'!A99</f>
        <v>432</v>
      </c>
      <c r="B103" s="30">
        <f>'De la BASE'!B99</f>
        <v>2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0.04515682552</v>
      </c>
      <c r="F103" s="9">
        <f>IF('De la BASE'!F99&gt;0,'De la BASE'!F99,'De la BASE'!F99+0.001)</f>
        <v>1.499206518576</v>
      </c>
      <c r="G103" s="15">
        <v>17838</v>
      </c>
    </row>
    <row r="104" spans="1:7" ht="12.75">
      <c r="A104" s="30" t="str">
        <f>'De la BASE'!A100</f>
        <v>432</v>
      </c>
      <c r="B104" s="30">
        <f>'De la BASE'!B100</f>
        <v>2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0.229161423348</v>
      </c>
      <c r="F104" s="9">
        <f>IF('De la BASE'!F100&gt;0,'De la BASE'!F100,'De la BASE'!F100+0.001)</f>
        <v>5.224031634888</v>
      </c>
      <c r="G104" s="15">
        <v>17868</v>
      </c>
    </row>
    <row r="105" spans="1:7" ht="12.75">
      <c r="A105" s="30" t="str">
        <f>'De la BASE'!A101</f>
        <v>432</v>
      </c>
      <c r="B105" s="30">
        <f>'De la BASE'!B101</f>
        <v>2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0.068320590396</v>
      </c>
      <c r="F105" s="9">
        <f>IF('De la BASE'!F101&gt;0,'De la BASE'!F101,'De la BASE'!F101+0.001)</f>
        <v>1.57807175742</v>
      </c>
      <c r="G105" s="15">
        <v>17899</v>
      </c>
    </row>
    <row r="106" spans="1:7" ht="12.75">
      <c r="A106" s="30" t="str">
        <f>'De la BASE'!A102</f>
        <v>432</v>
      </c>
      <c r="B106" s="30">
        <f>'De la BASE'!B102</f>
        <v>2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0.0578272074</v>
      </c>
      <c r="F106" s="9">
        <f>IF('De la BASE'!F102&gt;0,'De la BASE'!F102,'De la BASE'!F102+0.001)</f>
        <v>1.251789014094</v>
      </c>
      <c r="G106" s="15">
        <v>17930</v>
      </c>
    </row>
    <row r="107" spans="1:7" ht="12.75">
      <c r="A107" s="30" t="str">
        <f>'De la BASE'!A103</f>
        <v>432</v>
      </c>
      <c r="B107" s="30">
        <f>'De la BASE'!B103</f>
        <v>2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0.10267690224</v>
      </c>
      <c r="F107" s="9">
        <f>IF('De la BASE'!F103&gt;0,'De la BASE'!F103,'De la BASE'!F103+0.001)</f>
        <v>1.6914668504800001</v>
      </c>
      <c r="G107" s="15">
        <v>17958</v>
      </c>
    </row>
    <row r="108" spans="1:7" ht="12.75">
      <c r="A108" s="30" t="str">
        <f>'De la BASE'!A104</f>
        <v>432</v>
      </c>
      <c r="B108" s="30">
        <f>'De la BASE'!B104</f>
        <v>2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0.082433497944</v>
      </c>
      <c r="F108" s="9">
        <f>IF('De la BASE'!F104&gt;0,'De la BASE'!F104,'De la BASE'!F104+0.001)</f>
        <v>1.746737445774</v>
      </c>
      <c r="G108" s="15">
        <v>17989</v>
      </c>
    </row>
    <row r="109" spans="1:7" ht="12.75">
      <c r="A109" s="30" t="str">
        <f>'De la BASE'!A105</f>
        <v>432</v>
      </c>
      <c r="B109" s="30">
        <f>'De la BASE'!B105</f>
        <v>2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0.205935791947</v>
      </c>
      <c r="F109" s="9">
        <f>IF('De la BASE'!F105&gt;0,'De la BASE'!F105,'De la BASE'!F105+0.001)</f>
        <v>1.833572890592</v>
      </c>
      <c r="G109" s="15">
        <v>18019</v>
      </c>
    </row>
    <row r="110" spans="1:7" ht="12.75">
      <c r="A110" s="30" t="str">
        <f>'De la BASE'!A106</f>
        <v>432</v>
      </c>
      <c r="B110" s="30">
        <f>'De la BASE'!B106</f>
        <v>2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0.12096943976</v>
      </c>
      <c r="F110" s="9">
        <f>IF('De la BASE'!F106&gt;0,'De la BASE'!F106,'De la BASE'!F106+0.001)</f>
        <v>1.273832540256</v>
      </c>
      <c r="G110" s="15">
        <v>18050</v>
      </c>
    </row>
    <row r="111" spans="1:7" ht="12.75">
      <c r="A111" s="30" t="str">
        <f>'De la BASE'!A107</f>
        <v>432</v>
      </c>
      <c r="B111" s="30">
        <f>'De la BASE'!B107</f>
        <v>2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0.064544727477</v>
      </c>
      <c r="F111" s="9">
        <f>IF('De la BASE'!F107&gt;0,'De la BASE'!F107,'De la BASE'!F107+0.001)</f>
        <v>0.964136887806</v>
      </c>
      <c r="G111" s="15">
        <v>18080</v>
      </c>
    </row>
    <row r="112" spans="1:7" ht="12.75">
      <c r="A112" s="30" t="str">
        <f>'De la BASE'!A108</f>
        <v>432</v>
      </c>
      <c r="B112" s="30">
        <f>'De la BASE'!B108</f>
        <v>2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0.040318500886</v>
      </c>
      <c r="F112" s="9">
        <f>IF('De la BASE'!F108&gt;0,'De la BASE'!F108,'De la BASE'!F108+0.001)</f>
        <v>0.717215022321</v>
      </c>
      <c r="G112" s="15">
        <v>18111</v>
      </c>
    </row>
    <row r="113" spans="1:7" ht="12.75">
      <c r="A113" s="30" t="str">
        <f>'De la BASE'!A109</f>
        <v>432</v>
      </c>
      <c r="B113" s="30">
        <f>'De la BASE'!B109</f>
        <v>2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0.440287955856</v>
      </c>
      <c r="F113" s="9">
        <f>IF('De la BASE'!F109&gt;0,'De la BASE'!F109,'De la BASE'!F109+0.001)</f>
        <v>2.6150821056</v>
      </c>
      <c r="G113" s="15">
        <v>18142</v>
      </c>
    </row>
    <row r="114" spans="1:7" ht="12.75">
      <c r="A114" s="30" t="str">
        <f>'De la BASE'!A110</f>
        <v>432</v>
      </c>
      <c r="B114" s="30">
        <f>'De la BASE'!B110</f>
        <v>2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0.146993701842</v>
      </c>
      <c r="F114" s="9">
        <f>IF('De la BASE'!F110&gt;0,'De la BASE'!F110,'De la BASE'!F110+0.001)</f>
        <v>1.452119625099</v>
      </c>
      <c r="G114" s="15">
        <v>18172</v>
      </c>
    </row>
    <row r="115" spans="1:7" ht="12.75">
      <c r="A115" s="30" t="str">
        <f>'De la BASE'!A111</f>
        <v>432</v>
      </c>
      <c r="B115" s="30">
        <f>'De la BASE'!B111</f>
        <v>2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0.43869609069</v>
      </c>
      <c r="F115" s="9">
        <f>IF('De la BASE'!F111&gt;0,'De la BASE'!F111,'De la BASE'!F111+0.001)</f>
        <v>5.361841096469</v>
      </c>
      <c r="G115" s="15">
        <v>18203</v>
      </c>
    </row>
    <row r="116" spans="1:7" ht="12.75">
      <c r="A116" s="30" t="str">
        <f>'De la BASE'!A112</f>
        <v>432</v>
      </c>
      <c r="B116" s="30">
        <f>'De la BASE'!B112</f>
        <v>2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0.219901197388</v>
      </c>
      <c r="F116" s="9">
        <f>IF('De la BASE'!F112&gt;0,'De la BASE'!F112,'De la BASE'!F112+0.001)</f>
        <v>2.3901568204059997</v>
      </c>
      <c r="G116" s="15">
        <v>18233</v>
      </c>
    </row>
    <row r="117" spans="1:7" ht="12.75">
      <c r="A117" s="30" t="str">
        <f>'De la BASE'!A113</f>
        <v>432</v>
      </c>
      <c r="B117" s="30">
        <f>'De la BASE'!B113</f>
        <v>2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0.072148582974</v>
      </c>
      <c r="F117" s="9">
        <f>IF('De la BASE'!F113&gt;0,'De la BASE'!F113,'De la BASE'!F113+0.001)</f>
        <v>1.1752624464480002</v>
      </c>
      <c r="G117" s="15">
        <v>18264</v>
      </c>
    </row>
    <row r="118" spans="1:7" ht="12.75">
      <c r="A118" s="30" t="str">
        <f>'De la BASE'!A114</f>
        <v>432</v>
      </c>
      <c r="B118" s="30">
        <f>'De la BASE'!B114</f>
        <v>2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0.220391559687</v>
      </c>
      <c r="F118" s="9">
        <f>IF('De la BASE'!F114&gt;0,'De la BASE'!F114,'De la BASE'!F114+0.001)</f>
        <v>2.745795682902</v>
      </c>
      <c r="G118" s="15">
        <v>18295</v>
      </c>
    </row>
    <row r="119" spans="1:7" ht="12.75">
      <c r="A119" s="30" t="str">
        <f>'De la BASE'!A115</f>
        <v>432</v>
      </c>
      <c r="B119" s="30">
        <f>'De la BASE'!B115</f>
        <v>2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0.139140671092</v>
      </c>
      <c r="F119" s="9">
        <f>IF('De la BASE'!F115&gt;0,'De la BASE'!F115,'De la BASE'!F115+0.001)</f>
        <v>1.810166563476</v>
      </c>
      <c r="G119" s="15">
        <v>18323</v>
      </c>
    </row>
    <row r="120" spans="1:7" ht="12.75">
      <c r="A120" s="30" t="str">
        <f>'De la BASE'!A116</f>
        <v>432</v>
      </c>
      <c r="B120" s="30">
        <f>'De la BASE'!B116</f>
        <v>2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0.114049302738</v>
      </c>
      <c r="F120" s="9">
        <f>IF('De la BASE'!F116&gt;0,'De la BASE'!F116,'De la BASE'!F116+0.001)</f>
        <v>1.871658425973</v>
      </c>
      <c r="G120" s="15">
        <v>18354</v>
      </c>
    </row>
    <row r="121" spans="1:7" ht="12.75">
      <c r="A121" s="30" t="str">
        <f>'De la BASE'!A117</f>
        <v>432</v>
      </c>
      <c r="B121" s="30">
        <f>'De la BASE'!B117</f>
        <v>2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0.411323028936</v>
      </c>
      <c r="F121" s="9">
        <f>IF('De la BASE'!F117&gt;0,'De la BASE'!F117,'De la BASE'!F117+0.001)</f>
        <v>2.789086486684</v>
      </c>
      <c r="G121" s="15">
        <v>18384</v>
      </c>
    </row>
    <row r="122" spans="1:7" ht="12.75">
      <c r="A122" s="30" t="str">
        <f>'De la BASE'!A118</f>
        <v>432</v>
      </c>
      <c r="B122" s="30">
        <f>'De la BASE'!B118</f>
        <v>2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0.1689757865</v>
      </c>
      <c r="F122" s="9">
        <f>IF('De la BASE'!F118&gt;0,'De la BASE'!F118,'De la BASE'!F118+0.001)</f>
        <v>1.47566290523</v>
      </c>
      <c r="G122" s="15">
        <v>18415</v>
      </c>
    </row>
    <row r="123" spans="1:7" ht="12.75">
      <c r="A123" s="30" t="str">
        <f>'De la BASE'!A119</f>
        <v>432</v>
      </c>
      <c r="B123" s="30">
        <f>'De la BASE'!B119</f>
        <v>2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0.087732482292</v>
      </c>
      <c r="F123" s="9">
        <f>IF('De la BASE'!F119&gt;0,'De la BASE'!F119,'De la BASE'!F119+0.001)</f>
        <v>1.170334285092</v>
      </c>
      <c r="G123" s="15">
        <v>18445</v>
      </c>
    </row>
    <row r="124" spans="1:7" ht="12.75">
      <c r="A124" s="30" t="str">
        <f>'De la BASE'!A120</f>
        <v>432</v>
      </c>
      <c r="B124" s="30">
        <f>'De la BASE'!B120</f>
        <v>2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0.048900491028</v>
      </c>
      <c r="F124" s="9">
        <f>IF('De la BASE'!F120&gt;0,'De la BASE'!F120,'De la BASE'!F120+0.001)</f>
        <v>0.860204093409</v>
      </c>
      <c r="G124" s="15">
        <v>18476</v>
      </c>
    </row>
    <row r="125" spans="1:7" ht="12.75">
      <c r="A125" s="30" t="str">
        <f>'De la BASE'!A121</f>
        <v>432</v>
      </c>
      <c r="B125" s="30">
        <f>'De la BASE'!B121</f>
        <v>2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0.035286313676</v>
      </c>
      <c r="F125" s="9">
        <f>IF('De la BASE'!F121&gt;0,'De la BASE'!F121,'De la BASE'!F121+0.001)</f>
        <v>0.730501766087</v>
      </c>
      <c r="G125" s="15">
        <v>18507</v>
      </c>
    </row>
    <row r="126" spans="1:7" ht="12.75">
      <c r="A126" s="30" t="str">
        <f>'De la BASE'!A122</f>
        <v>432</v>
      </c>
      <c r="B126" s="30">
        <f>'De la BASE'!B122</f>
        <v>2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0.0365593364</v>
      </c>
      <c r="F126" s="9">
        <f>IF('De la BASE'!F122&gt;0,'De la BASE'!F122,'De la BASE'!F122+0.001)</f>
        <v>0.77524539176</v>
      </c>
      <c r="G126" s="15">
        <v>18537</v>
      </c>
    </row>
    <row r="127" spans="1:7" ht="12.75">
      <c r="A127" s="30" t="str">
        <f>'De la BASE'!A123</f>
        <v>432</v>
      </c>
      <c r="B127" s="30">
        <f>'De la BASE'!B123</f>
        <v>2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0.22542006634</v>
      </c>
      <c r="F127" s="9">
        <f>IF('De la BASE'!F123&gt;0,'De la BASE'!F123,'De la BASE'!F123+0.001)</f>
        <v>3.0281428854879997</v>
      </c>
      <c r="G127" s="15">
        <v>18568</v>
      </c>
    </row>
    <row r="128" spans="1:7" ht="12.75">
      <c r="A128" s="30" t="str">
        <f>'De la BASE'!A124</f>
        <v>432</v>
      </c>
      <c r="B128" s="30">
        <f>'De la BASE'!B124</f>
        <v>2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0.172501206378</v>
      </c>
      <c r="F128" s="9">
        <f>IF('De la BASE'!F124&gt;0,'De la BASE'!F124,'De la BASE'!F124+0.001)</f>
        <v>1.202374491396</v>
      </c>
      <c r="G128" s="15">
        <v>18598</v>
      </c>
    </row>
    <row r="129" spans="1:7" ht="12.75">
      <c r="A129" s="30" t="str">
        <f>'De la BASE'!A125</f>
        <v>432</v>
      </c>
      <c r="B129" s="30">
        <f>'De la BASE'!B125</f>
        <v>2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0.745809813155</v>
      </c>
      <c r="F129" s="9">
        <f>IF('De la BASE'!F125&gt;0,'De la BASE'!F125,'De la BASE'!F125+0.001)</f>
        <v>3.926950266383</v>
      </c>
      <c r="G129" s="15">
        <v>18629</v>
      </c>
    </row>
    <row r="130" spans="1:7" ht="12.75">
      <c r="A130" s="30" t="str">
        <f>'De la BASE'!A126</f>
        <v>432</v>
      </c>
      <c r="B130" s="30">
        <f>'De la BASE'!B126</f>
        <v>2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1.06839527795</v>
      </c>
      <c r="F130" s="9">
        <f>IF('De la BASE'!F126&gt;0,'De la BASE'!F126,'De la BASE'!F126+0.001)</f>
        <v>4.8052390737</v>
      </c>
      <c r="G130" s="15">
        <v>18660</v>
      </c>
    </row>
    <row r="131" spans="1:7" ht="12.75">
      <c r="A131" s="30" t="str">
        <f>'De la BASE'!A127</f>
        <v>432</v>
      </c>
      <c r="B131" s="30">
        <f>'De la BASE'!B127</f>
        <v>2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1.470574805125</v>
      </c>
      <c r="F131" s="9">
        <f>IF('De la BASE'!F127&gt;0,'De la BASE'!F127,'De la BASE'!F127+0.001)</f>
        <v>9.052472782625</v>
      </c>
      <c r="G131" s="15">
        <v>18688</v>
      </c>
    </row>
    <row r="132" spans="1:7" ht="12.75">
      <c r="A132" s="30" t="str">
        <f>'De la BASE'!A128</f>
        <v>432</v>
      </c>
      <c r="B132" s="30">
        <f>'De la BASE'!B128</f>
        <v>2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0.715366991646</v>
      </c>
      <c r="F132" s="9">
        <f>IF('De la BASE'!F128&gt;0,'De la BASE'!F128,'De la BASE'!F128+0.001)</f>
        <v>6.118546587627001</v>
      </c>
      <c r="G132" s="15">
        <v>18719</v>
      </c>
    </row>
    <row r="133" spans="1:7" ht="12.75">
      <c r="A133" s="30" t="str">
        <f>'De la BASE'!A129</f>
        <v>432</v>
      </c>
      <c r="B133" s="30">
        <f>'De la BASE'!B129</f>
        <v>2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0.63666022938</v>
      </c>
      <c r="F133" s="9">
        <f>IF('De la BASE'!F129&gt;0,'De la BASE'!F129,'De la BASE'!F129+0.001)</f>
        <v>6.88531289721</v>
      </c>
      <c r="G133" s="15">
        <v>18749</v>
      </c>
    </row>
    <row r="134" spans="1:7" ht="12.75">
      <c r="A134" s="30" t="str">
        <f>'De la BASE'!A130</f>
        <v>432</v>
      </c>
      <c r="B134" s="30">
        <f>'De la BASE'!B130</f>
        <v>2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0.438360344352</v>
      </c>
      <c r="F134" s="9">
        <f>IF('De la BASE'!F130&gt;0,'De la BASE'!F130,'De la BASE'!F130+0.001)</f>
        <v>5.1056089156799995</v>
      </c>
      <c r="G134" s="15">
        <v>18780</v>
      </c>
    </row>
    <row r="135" spans="1:7" ht="12.75">
      <c r="A135" s="30" t="str">
        <f>'De la BASE'!A131</f>
        <v>432</v>
      </c>
      <c r="B135" s="30">
        <f>'De la BASE'!B131</f>
        <v>2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0.240150367015</v>
      </c>
      <c r="F135" s="9">
        <f>IF('De la BASE'!F131&gt;0,'De la BASE'!F131,'De la BASE'!F131+0.001)</f>
        <v>3.57366617322</v>
      </c>
      <c r="G135" s="15">
        <v>18810</v>
      </c>
    </row>
    <row r="136" spans="1:7" ht="12.75">
      <c r="A136" s="30" t="str">
        <f>'De la BASE'!A132</f>
        <v>432</v>
      </c>
      <c r="B136" s="30">
        <f>'De la BASE'!B132</f>
        <v>2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0.105771300156</v>
      </c>
      <c r="F136" s="9">
        <f>IF('De la BASE'!F132&gt;0,'De la BASE'!F132,'De la BASE'!F132+0.001)</f>
        <v>2.6478985325849997</v>
      </c>
      <c r="G136" s="15">
        <v>18841</v>
      </c>
    </row>
    <row r="137" spans="1:7" ht="12.75">
      <c r="A137" s="30" t="str">
        <f>'De la BASE'!A133</f>
        <v>432</v>
      </c>
      <c r="B137" s="30">
        <f>'De la BASE'!B133</f>
        <v>2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0.066868262514</v>
      </c>
      <c r="F137" s="9">
        <f>IF('De la BASE'!F133&gt;0,'De la BASE'!F133,'De la BASE'!F133+0.001)</f>
        <v>1.922261082508</v>
      </c>
      <c r="G137" s="15">
        <v>18872</v>
      </c>
    </row>
    <row r="138" spans="1:7" ht="12.75">
      <c r="A138" s="30" t="str">
        <f>'De la BASE'!A134</f>
        <v>432</v>
      </c>
      <c r="B138" s="30">
        <f>'De la BASE'!B134</f>
        <v>2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0.090562759324</v>
      </c>
      <c r="F138" s="9">
        <f>IF('De la BASE'!F134&gt;0,'De la BASE'!F134,'De la BASE'!F134+0.001)</f>
        <v>2.158412347946</v>
      </c>
      <c r="G138" s="15">
        <v>18902</v>
      </c>
    </row>
    <row r="139" spans="1:7" ht="12.75">
      <c r="A139" s="30" t="str">
        <f>'De la BASE'!A135</f>
        <v>432</v>
      </c>
      <c r="B139" s="30">
        <f>'De la BASE'!B135</f>
        <v>2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0.416863667442</v>
      </c>
      <c r="F139" s="9">
        <f>IF('De la BASE'!F135&gt;0,'De la BASE'!F135,'De la BASE'!F135+0.001)</f>
        <v>15.51127135953</v>
      </c>
      <c r="G139" s="15">
        <v>18933</v>
      </c>
    </row>
    <row r="140" spans="1:7" ht="12.75">
      <c r="A140" s="30" t="str">
        <f>'De la BASE'!A136</f>
        <v>432</v>
      </c>
      <c r="B140" s="30">
        <f>'De la BASE'!B136</f>
        <v>2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0.211036351095</v>
      </c>
      <c r="F140" s="9">
        <f>IF('De la BASE'!F136&gt;0,'De la BASE'!F136,'De la BASE'!F136+0.001)</f>
        <v>6.199192940925</v>
      </c>
      <c r="G140" s="15">
        <v>18963</v>
      </c>
    </row>
    <row r="141" spans="1:7" ht="12.75">
      <c r="A141" s="30" t="str">
        <f>'De la BASE'!A137</f>
        <v>432</v>
      </c>
      <c r="B141" s="30">
        <f>'De la BASE'!B137</f>
        <v>2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0.07750453935</v>
      </c>
      <c r="F141" s="9">
        <f>IF('De la BASE'!F137&gt;0,'De la BASE'!F137,'De la BASE'!F137+0.001)</f>
        <v>1.97918409885</v>
      </c>
      <c r="G141" s="15">
        <v>18994</v>
      </c>
    </row>
    <row r="142" spans="1:7" ht="12.75">
      <c r="A142" s="30" t="str">
        <f>'De la BASE'!A138</f>
        <v>432</v>
      </c>
      <c r="B142" s="30">
        <f>'De la BASE'!B138</f>
        <v>2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0.083406075216</v>
      </c>
      <c r="F142" s="9">
        <f>IF('De la BASE'!F138&gt;0,'De la BASE'!F138,'De la BASE'!F138+0.001)</f>
        <v>2.179400799984</v>
      </c>
      <c r="G142" s="15">
        <v>19025</v>
      </c>
    </row>
    <row r="143" spans="1:7" ht="12.75">
      <c r="A143" s="30" t="str">
        <f>'De la BASE'!A139</f>
        <v>432</v>
      </c>
      <c r="B143" s="30">
        <f>'De la BASE'!B139</f>
        <v>2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0.44610319971</v>
      </c>
      <c r="F143" s="9">
        <f>IF('De la BASE'!F139&gt;0,'De la BASE'!F139,'De la BASE'!F139+0.001)</f>
        <v>5.822302699966</v>
      </c>
      <c r="G143" s="15">
        <v>19054</v>
      </c>
    </row>
    <row r="144" spans="1:7" ht="12.75">
      <c r="A144" s="30" t="str">
        <f>'De la BASE'!A140</f>
        <v>432</v>
      </c>
      <c r="B144" s="30">
        <f>'De la BASE'!B140</f>
        <v>2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0.426669467314</v>
      </c>
      <c r="F144" s="9">
        <f>IF('De la BASE'!F140&gt;0,'De la BASE'!F140,'De la BASE'!F140+0.001)</f>
        <v>4.01203323964</v>
      </c>
      <c r="G144" s="15">
        <v>19085</v>
      </c>
    </row>
    <row r="145" spans="1:7" ht="12.75">
      <c r="A145" s="30" t="str">
        <f>'De la BASE'!A141</f>
        <v>432</v>
      </c>
      <c r="B145" s="30">
        <f>'De la BASE'!B141</f>
        <v>2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0.356644270977</v>
      </c>
      <c r="F145" s="9">
        <f>IF('De la BASE'!F141&gt;0,'De la BASE'!F141,'De la BASE'!F141+0.001)</f>
        <v>3.962844134589</v>
      </c>
      <c r="G145" s="15">
        <v>19115</v>
      </c>
    </row>
    <row r="146" spans="1:7" ht="12.75">
      <c r="A146" s="30" t="str">
        <f>'De la BASE'!A142</f>
        <v>432</v>
      </c>
      <c r="B146" s="30">
        <f>'De la BASE'!B142</f>
        <v>2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0.16992602361</v>
      </c>
      <c r="F146" s="9">
        <f>IF('De la BASE'!F142&gt;0,'De la BASE'!F142,'De la BASE'!F142+0.001)</f>
        <v>2.720792322801</v>
      </c>
      <c r="G146" s="15">
        <v>19146</v>
      </c>
    </row>
    <row r="147" spans="1:7" ht="12.75">
      <c r="A147" s="30" t="str">
        <f>'De la BASE'!A143</f>
        <v>432</v>
      </c>
      <c r="B147" s="30">
        <f>'De la BASE'!B143</f>
        <v>2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0.467982668268</v>
      </c>
      <c r="F147" s="9">
        <f>IF('De la BASE'!F143&gt;0,'De la BASE'!F143,'De la BASE'!F143+0.001)</f>
        <v>3.3340509719730003</v>
      </c>
      <c r="G147" s="15">
        <v>19176</v>
      </c>
    </row>
    <row r="148" spans="1:7" ht="12.75">
      <c r="A148" s="30" t="str">
        <f>'De la BASE'!A144</f>
        <v>432</v>
      </c>
      <c r="B148" s="30">
        <f>'De la BASE'!B144</f>
        <v>2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0.165648968415</v>
      </c>
      <c r="F148" s="9">
        <f>IF('De la BASE'!F144&gt;0,'De la BASE'!F144,'De la BASE'!F144+0.001)</f>
        <v>1.843601499445</v>
      </c>
      <c r="G148" s="15">
        <v>19207</v>
      </c>
    </row>
    <row r="149" spans="1:7" ht="12.75">
      <c r="A149" s="30" t="str">
        <f>'De la BASE'!A145</f>
        <v>432</v>
      </c>
      <c r="B149" s="30">
        <f>'De la BASE'!B145</f>
        <v>2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0.101863005496</v>
      </c>
      <c r="F149" s="9">
        <f>IF('De la BASE'!F145&gt;0,'De la BASE'!F145,'De la BASE'!F145+0.001)</f>
        <v>1.879971708252</v>
      </c>
      <c r="G149" s="15">
        <v>19238</v>
      </c>
    </row>
    <row r="150" spans="1:7" ht="12.75">
      <c r="A150" s="30" t="str">
        <f>'De la BASE'!A146</f>
        <v>432</v>
      </c>
      <c r="B150" s="30">
        <f>'De la BASE'!B146</f>
        <v>2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0.1106418839</v>
      </c>
      <c r="F150" s="9">
        <f>IF('De la BASE'!F146&gt;0,'De la BASE'!F146,'De la BASE'!F146+0.001)</f>
        <v>2.773139575088</v>
      </c>
      <c r="G150" s="15">
        <v>19268</v>
      </c>
    </row>
    <row r="151" spans="1:7" ht="12.75">
      <c r="A151" s="30" t="str">
        <f>'De la BASE'!A147</f>
        <v>432</v>
      </c>
      <c r="B151" s="30">
        <f>'De la BASE'!B147</f>
        <v>2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0.2665642044</v>
      </c>
      <c r="F151" s="9">
        <f>IF('De la BASE'!F147&gt;0,'De la BASE'!F147,'De la BASE'!F147+0.001)</f>
        <v>5.3693645880159995</v>
      </c>
      <c r="G151" s="15">
        <v>19299</v>
      </c>
    </row>
    <row r="152" spans="1:7" ht="12.75">
      <c r="A152" s="30" t="str">
        <f>'De la BASE'!A148</f>
        <v>432</v>
      </c>
      <c r="B152" s="30">
        <f>'De la BASE'!B148</f>
        <v>2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0.385228676438</v>
      </c>
      <c r="F152" s="9">
        <f>IF('De la BASE'!F148&gt;0,'De la BASE'!F148,'De la BASE'!F148+0.001)</f>
        <v>4.522142892146</v>
      </c>
      <c r="G152" s="15">
        <v>19329</v>
      </c>
    </row>
    <row r="153" spans="1:7" ht="12.75">
      <c r="A153" s="30" t="str">
        <f>'De la BASE'!A149</f>
        <v>432</v>
      </c>
      <c r="B153" s="30">
        <f>'De la BASE'!B149</f>
        <v>2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0.14327526983</v>
      </c>
      <c r="F153" s="9">
        <f>IF('De la BASE'!F149&gt;0,'De la BASE'!F149,'De la BASE'!F149+0.001)</f>
        <v>1.9771986638249999</v>
      </c>
      <c r="G153" s="15">
        <v>19360</v>
      </c>
    </row>
    <row r="154" spans="1:7" ht="12.75">
      <c r="A154" s="30" t="str">
        <f>'De la BASE'!A150</f>
        <v>432</v>
      </c>
      <c r="B154" s="30">
        <f>'De la BASE'!B150</f>
        <v>2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0.108019887677</v>
      </c>
      <c r="F154" s="9">
        <f>IF('De la BASE'!F150&gt;0,'De la BASE'!F150,'De la BASE'!F150+0.001)</f>
        <v>2.039669710546</v>
      </c>
      <c r="G154" s="15">
        <v>19391</v>
      </c>
    </row>
    <row r="155" spans="1:7" ht="12.75">
      <c r="A155" s="30" t="str">
        <f>'De la BASE'!A151</f>
        <v>432</v>
      </c>
      <c r="B155" s="30">
        <f>'De la BASE'!B151</f>
        <v>2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0.11480016208</v>
      </c>
      <c r="F155" s="9">
        <f>IF('De la BASE'!F151&gt;0,'De la BASE'!F151,'De la BASE'!F151+0.001)</f>
        <v>2.6547536383079997</v>
      </c>
      <c r="G155" s="15">
        <v>19419</v>
      </c>
    </row>
    <row r="156" spans="1:7" ht="12.75">
      <c r="A156" s="30" t="str">
        <f>'De la BASE'!A152</f>
        <v>432</v>
      </c>
      <c r="B156" s="30">
        <f>'De la BASE'!B152</f>
        <v>2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0.3646377427</v>
      </c>
      <c r="F156" s="9">
        <f>IF('De la BASE'!F152&gt;0,'De la BASE'!F152,'De la BASE'!F152+0.001)</f>
        <v>5.62668643012</v>
      </c>
      <c r="G156" s="15">
        <v>19450</v>
      </c>
    </row>
    <row r="157" spans="1:7" ht="12.75">
      <c r="A157" s="30" t="str">
        <f>'De la BASE'!A153</f>
        <v>432</v>
      </c>
      <c r="B157" s="30">
        <f>'De la BASE'!B153</f>
        <v>2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0.141792073612</v>
      </c>
      <c r="F157" s="9">
        <f>IF('De la BASE'!F153&gt;0,'De la BASE'!F153,'De la BASE'!F153+0.001)</f>
        <v>2.2338940153810003</v>
      </c>
      <c r="G157" s="15">
        <v>19480</v>
      </c>
    </row>
    <row r="158" spans="1:7" ht="12.75">
      <c r="A158" s="30" t="str">
        <f>'De la BASE'!A154</f>
        <v>432</v>
      </c>
      <c r="B158" s="30">
        <f>'De la BASE'!B154</f>
        <v>2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0.25037586914</v>
      </c>
      <c r="F158" s="9">
        <f>IF('De la BASE'!F154&gt;0,'De la BASE'!F154,'De la BASE'!F154+0.001)</f>
        <v>1.87185774056</v>
      </c>
      <c r="G158" s="15">
        <v>19511</v>
      </c>
    </row>
    <row r="159" spans="1:7" ht="12.75">
      <c r="A159" s="30" t="str">
        <f>'De la BASE'!A155</f>
        <v>432</v>
      </c>
      <c r="B159" s="30">
        <f>'De la BASE'!B155</f>
        <v>2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0.121399251515</v>
      </c>
      <c r="F159" s="9">
        <f>IF('De la BASE'!F155&gt;0,'De la BASE'!F155,'De la BASE'!F155+0.001)</f>
        <v>1.204033960938</v>
      </c>
      <c r="G159" s="15">
        <v>19541</v>
      </c>
    </row>
    <row r="160" spans="1:7" ht="12.75">
      <c r="A160" s="30" t="str">
        <f>'De la BASE'!A156</f>
        <v>432</v>
      </c>
      <c r="B160" s="30">
        <f>'De la BASE'!B156</f>
        <v>2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0.060198100342</v>
      </c>
      <c r="F160" s="9">
        <f>IF('De la BASE'!F156&gt;0,'De la BASE'!F156,'De la BASE'!F156+0.001)</f>
        <v>0.970021430632</v>
      </c>
      <c r="G160" s="15">
        <v>19572</v>
      </c>
    </row>
    <row r="161" spans="1:7" ht="12.75">
      <c r="A161" s="30" t="str">
        <f>'De la BASE'!A157</f>
        <v>432</v>
      </c>
      <c r="B161" s="30">
        <f>'De la BASE'!B157</f>
        <v>2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0.0340840582</v>
      </c>
      <c r="F161" s="9">
        <f>IF('De la BASE'!F157&gt;0,'De la BASE'!F157,'De la BASE'!F157+0.001)</f>
        <v>0.758843718804</v>
      </c>
      <c r="G161" s="15">
        <v>19603</v>
      </c>
    </row>
    <row r="162" spans="1:7" ht="12.75">
      <c r="A162" s="30" t="str">
        <f>'De la BASE'!A158</f>
        <v>432</v>
      </c>
      <c r="B162" s="30">
        <f>'De la BASE'!B158</f>
        <v>2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0.42125393466</v>
      </c>
      <c r="F162" s="9">
        <f>IF('De la BASE'!F158&gt;0,'De la BASE'!F158,'De la BASE'!F158+0.001)</f>
        <v>4.329442458</v>
      </c>
      <c r="G162" s="15">
        <v>19633</v>
      </c>
    </row>
    <row r="163" spans="1:7" ht="12.75">
      <c r="A163" s="30" t="str">
        <f>'De la BASE'!A159</f>
        <v>432</v>
      </c>
      <c r="B163" s="30">
        <f>'De la BASE'!B159</f>
        <v>2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0.096970270284</v>
      </c>
      <c r="F163" s="9">
        <f>IF('De la BASE'!F159&gt;0,'De la BASE'!F159,'De la BASE'!F159+0.001)</f>
        <v>1.112306022522</v>
      </c>
      <c r="G163" s="15">
        <v>19664</v>
      </c>
    </row>
    <row r="164" spans="1:7" ht="12.75">
      <c r="A164" s="30" t="str">
        <f>'De la BASE'!A160</f>
        <v>432</v>
      </c>
      <c r="B164" s="30">
        <f>'De la BASE'!B160</f>
        <v>2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0.183358177884</v>
      </c>
      <c r="F164" s="9">
        <f>IF('De la BASE'!F160&gt;0,'De la BASE'!F160,'De la BASE'!F160+0.001)</f>
        <v>3.1237163585250003</v>
      </c>
      <c r="G164" s="15">
        <v>19694</v>
      </c>
    </row>
    <row r="165" spans="1:7" ht="12.75">
      <c r="A165" s="30" t="str">
        <f>'De la BASE'!A161</f>
        <v>432</v>
      </c>
      <c r="B165" s="30">
        <f>'De la BASE'!B161</f>
        <v>2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0.068099748508</v>
      </c>
      <c r="F165" s="9">
        <f>IF('De la BASE'!F161&gt;0,'De la BASE'!F161,'De la BASE'!F161+0.001)</f>
        <v>1.284466024853</v>
      </c>
      <c r="G165" s="15">
        <v>19725</v>
      </c>
    </row>
    <row r="166" spans="1:7" ht="12.75">
      <c r="A166" s="30" t="str">
        <f>'De la BASE'!A162</f>
        <v>432</v>
      </c>
      <c r="B166" s="30">
        <f>'De la BASE'!B162</f>
        <v>2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0.178834071227</v>
      </c>
      <c r="F166" s="9">
        <f>IF('De la BASE'!F162&gt;0,'De la BASE'!F162,'De la BASE'!F162+0.001)</f>
        <v>2.390933683775</v>
      </c>
      <c r="G166" s="15">
        <v>19756</v>
      </c>
    </row>
    <row r="167" spans="1:7" ht="12.75">
      <c r="A167" s="30" t="str">
        <f>'De la BASE'!A163</f>
        <v>432</v>
      </c>
      <c r="B167" s="30">
        <f>'De la BASE'!B163</f>
        <v>2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0.736085492672</v>
      </c>
      <c r="F167" s="9">
        <f>IF('De la BASE'!F163&gt;0,'De la BASE'!F163,'De la BASE'!F163+0.001)</f>
        <v>4.944984510656</v>
      </c>
      <c r="G167" s="15">
        <v>19784</v>
      </c>
    </row>
    <row r="168" spans="1:7" ht="12.75">
      <c r="A168" s="30" t="str">
        <f>'De la BASE'!A164</f>
        <v>432</v>
      </c>
      <c r="B168" s="30">
        <f>'De la BASE'!B164</f>
        <v>2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0.31670384277</v>
      </c>
      <c r="F168" s="9">
        <f>IF('De la BASE'!F164&gt;0,'De la BASE'!F164,'De la BASE'!F164+0.001)</f>
        <v>2.810555428215</v>
      </c>
      <c r="G168" s="15">
        <v>19815</v>
      </c>
    </row>
    <row r="169" spans="1:7" ht="12.75">
      <c r="A169" s="30" t="str">
        <f>'De la BASE'!A165</f>
        <v>432</v>
      </c>
      <c r="B169" s="30">
        <f>'De la BASE'!B165</f>
        <v>2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0.621041685192</v>
      </c>
      <c r="F169" s="9">
        <f>IF('De la BASE'!F165&gt;0,'De la BASE'!F165,'De la BASE'!F165+0.001)</f>
        <v>4.311393490806</v>
      </c>
      <c r="G169" s="15">
        <v>19845</v>
      </c>
    </row>
    <row r="170" spans="1:7" ht="12.75">
      <c r="A170" s="30" t="str">
        <f>'De la BASE'!A166</f>
        <v>432</v>
      </c>
      <c r="B170" s="30">
        <f>'De la BASE'!B166</f>
        <v>2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0.51279329024</v>
      </c>
      <c r="F170" s="9">
        <f>IF('De la BASE'!F166&gt;0,'De la BASE'!F166,'De la BASE'!F166+0.001)</f>
        <v>3.0007182254719997</v>
      </c>
      <c r="G170" s="15">
        <v>19876</v>
      </c>
    </row>
    <row r="171" spans="1:7" ht="12.75">
      <c r="A171" s="30" t="str">
        <f>'De la BASE'!A167</f>
        <v>432</v>
      </c>
      <c r="B171" s="30">
        <f>'De la BASE'!B167</f>
        <v>2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0.209569701985</v>
      </c>
      <c r="F171" s="9">
        <f>IF('De la BASE'!F167&gt;0,'De la BASE'!F167,'De la BASE'!F167+0.001)</f>
        <v>1.869582283089</v>
      </c>
      <c r="G171" s="15">
        <v>19906</v>
      </c>
    </row>
    <row r="172" spans="1:7" ht="12.75">
      <c r="A172" s="30" t="str">
        <f>'De la BASE'!A168</f>
        <v>432</v>
      </c>
      <c r="B172" s="30">
        <f>'De la BASE'!B168</f>
        <v>2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0.098653104342</v>
      </c>
      <c r="F172" s="9">
        <f>IF('De la BASE'!F168&gt;0,'De la BASE'!F168,'De la BASE'!F168+0.001)</f>
        <v>1.5364148389980001</v>
      </c>
      <c r="G172" s="15">
        <v>19937</v>
      </c>
    </row>
    <row r="173" spans="1:7" ht="12.75">
      <c r="A173" s="30" t="str">
        <f>'De la BASE'!A169</f>
        <v>432</v>
      </c>
      <c r="B173" s="30">
        <f>'De la BASE'!B169</f>
        <v>2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0.05466836616</v>
      </c>
      <c r="F173" s="9">
        <f>IF('De la BASE'!F169&gt;0,'De la BASE'!F169,'De la BASE'!F169+0.001)</f>
        <v>1.22235044808</v>
      </c>
      <c r="G173" s="15">
        <v>19968</v>
      </c>
    </row>
    <row r="174" spans="1:7" ht="12.75">
      <c r="A174" s="30" t="str">
        <f>'De la BASE'!A170</f>
        <v>432</v>
      </c>
      <c r="B174" s="30">
        <f>'De la BASE'!B170</f>
        <v>2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0.071029354594</v>
      </c>
      <c r="F174" s="9">
        <f>IF('De la BASE'!F170&gt;0,'De la BASE'!F170,'De la BASE'!F170+0.001)</f>
        <v>1.6405048902219999</v>
      </c>
      <c r="G174" s="15">
        <v>19998</v>
      </c>
    </row>
    <row r="175" spans="1:7" ht="12.75">
      <c r="A175" s="30" t="str">
        <f>'De la BASE'!A171</f>
        <v>432</v>
      </c>
      <c r="B175" s="30">
        <f>'De la BASE'!B171</f>
        <v>2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0.923148060224</v>
      </c>
      <c r="F175" s="9">
        <f>IF('De la BASE'!F171&gt;0,'De la BASE'!F171,'De la BASE'!F171+0.001)</f>
        <v>7.70040598056</v>
      </c>
      <c r="G175" s="15">
        <v>20029</v>
      </c>
    </row>
    <row r="176" spans="1:7" ht="12.75">
      <c r="A176" s="30" t="str">
        <f>'De la BASE'!A172</f>
        <v>432</v>
      </c>
      <c r="B176" s="30">
        <f>'De la BASE'!B172</f>
        <v>2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0.197735746089</v>
      </c>
      <c r="F176" s="9">
        <f>IF('De la BASE'!F172&gt;0,'De la BASE'!F172,'De la BASE'!F172+0.001)</f>
        <v>1.871799337837</v>
      </c>
      <c r="G176" s="15">
        <v>20059</v>
      </c>
    </row>
    <row r="177" spans="1:7" ht="12.75">
      <c r="A177" s="30" t="str">
        <f>'De la BASE'!A173</f>
        <v>432</v>
      </c>
      <c r="B177" s="30">
        <f>'De la BASE'!B173</f>
        <v>2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2.433965802606</v>
      </c>
      <c r="F177" s="9">
        <f>IF('De la BASE'!F173&gt;0,'De la BASE'!F173,'De la BASE'!F173+0.001)</f>
        <v>10.849764176199</v>
      </c>
      <c r="G177" s="15">
        <v>20090</v>
      </c>
    </row>
    <row r="178" spans="1:7" ht="12.75">
      <c r="A178" s="30" t="str">
        <f>'De la BASE'!A174</f>
        <v>432</v>
      </c>
      <c r="B178" s="30">
        <f>'De la BASE'!B174</f>
        <v>2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1.60062978576</v>
      </c>
      <c r="F178" s="9">
        <f>IF('De la BASE'!F174&gt;0,'De la BASE'!F174,'De la BASE'!F174+0.001)</f>
        <v>8.455091538536001</v>
      </c>
      <c r="G178" s="15">
        <v>20121</v>
      </c>
    </row>
    <row r="179" spans="1:7" ht="12.75">
      <c r="A179" s="30" t="str">
        <f>'De la BASE'!A175</f>
        <v>432</v>
      </c>
      <c r="B179" s="30">
        <f>'De la BASE'!B175</f>
        <v>2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0.728215316436</v>
      </c>
      <c r="F179" s="9">
        <f>IF('De la BASE'!F175&gt;0,'De la BASE'!F175,'De la BASE'!F175+0.001)</f>
        <v>5.1191288993979995</v>
      </c>
      <c r="G179" s="15">
        <v>20149</v>
      </c>
    </row>
    <row r="180" spans="1:7" ht="12.75">
      <c r="A180" s="30" t="str">
        <f>'De la BASE'!A176</f>
        <v>432</v>
      </c>
      <c r="B180" s="30">
        <f>'De la BASE'!B176</f>
        <v>2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0.754745034276</v>
      </c>
      <c r="F180" s="9">
        <f>IF('De la BASE'!F176&gt;0,'De la BASE'!F176,'De la BASE'!F176+0.001)</f>
        <v>6.7074922705399995</v>
      </c>
      <c r="G180" s="15">
        <v>20180</v>
      </c>
    </row>
    <row r="181" spans="1:7" ht="12.75">
      <c r="A181" s="30" t="str">
        <f>'De la BASE'!A177</f>
        <v>432</v>
      </c>
      <c r="B181" s="30">
        <f>'De la BASE'!B177</f>
        <v>2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0.472290074256</v>
      </c>
      <c r="F181" s="9">
        <f>IF('De la BASE'!F177&gt;0,'De la BASE'!F177,'De la BASE'!F177+0.001)</f>
        <v>4.689103927872</v>
      </c>
      <c r="G181" s="15">
        <v>20210</v>
      </c>
    </row>
    <row r="182" spans="1:7" ht="12.75">
      <c r="A182" s="30" t="str">
        <f>'De la BASE'!A178</f>
        <v>432</v>
      </c>
      <c r="B182" s="30">
        <f>'De la BASE'!B178</f>
        <v>2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0.434335832642</v>
      </c>
      <c r="F182" s="9">
        <f>IF('De la BASE'!F178&gt;0,'De la BASE'!F178,'De la BASE'!F178+0.001)</f>
        <v>5.259759280443999</v>
      </c>
      <c r="G182" s="15">
        <v>20241</v>
      </c>
    </row>
    <row r="183" spans="1:7" ht="12.75">
      <c r="A183" s="30" t="str">
        <f>'De la BASE'!A179</f>
        <v>432</v>
      </c>
      <c r="B183" s="30">
        <f>'De la BASE'!B179</f>
        <v>2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0.202655557728</v>
      </c>
      <c r="F183" s="9">
        <f>IF('De la BASE'!F179&gt;0,'De la BASE'!F179,'De la BASE'!F179+0.001)</f>
        <v>3.0931638603839997</v>
      </c>
      <c r="G183" s="15">
        <v>20271</v>
      </c>
    </row>
    <row r="184" spans="1:7" ht="12.75">
      <c r="A184" s="30" t="str">
        <f>'De la BASE'!A180</f>
        <v>432</v>
      </c>
      <c r="B184" s="30">
        <f>'De la BASE'!B180</f>
        <v>2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0.105162704416</v>
      </c>
      <c r="F184" s="9">
        <f>IF('De la BASE'!F180&gt;0,'De la BASE'!F180,'De la BASE'!F180+0.001)</f>
        <v>2.3471971380550003</v>
      </c>
      <c r="G184" s="15">
        <v>20302</v>
      </c>
    </row>
    <row r="185" spans="1:7" ht="12.75">
      <c r="A185" s="30" t="str">
        <f>'De la BASE'!A181</f>
        <v>432</v>
      </c>
      <c r="B185" s="30">
        <f>'De la BASE'!B181</f>
        <v>2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0.06752682816</v>
      </c>
      <c r="F185" s="9">
        <f>IF('De la BASE'!F181&gt;0,'De la BASE'!F181,'De la BASE'!F181+0.001)</f>
        <v>1.8717052173600002</v>
      </c>
      <c r="G185" s="15">
        <v>20333</v>
      </c>
    </row>
    <row r="186" spans="1:7" ht="12.75">
      <c r="A186" s="30" t="str">
        <f>'De la BASE'!A182</f>
        <v>432</v>
      </c>
      <c r="B186" s="30">
        <f>'De la BASE'!B182</f>
        <v>2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0.19929091641</v>
      </c>
      <c r="F186" s="9">
        <f>IF('De la BASE'!F182&gt;0,'De la BASE'!F182,'De la BASE'!F182+0.001)</f>
        <v>3.620745461406</v>
      </c>
      <c r="G186" s="15">
        <v>20363</v>
      </c>
    </row>
    <row r="187" spans="1:7" ht="12.75">
      <c r="A187" s="30" t="str">
        <f>'De la BASE'!A183</f>
        <v>432</v>
      </c>
      <c r="B187" s="30">
        <f>'De la BASE'!B183</f>
        <v>2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0.196351636528</v>
      </c>
      <c r="F187" s="9">
        <f>IF('De la BASE'!F183&gt;0,'De la BASE'!F183,'De la BASE'!F183+0.001)</f>
        <v>3.560863394232</v>
      </c>
      <c r="G187" s="15">
        <v>20394</v>
      </c>
    </row>
    <row r="188" spans="1:7" ht="12.75">
      <c r="A188" s="30" t="str">
        <f>'De la BASE'!A184</f>
        <v>432</v>
      </c>
      <c r="B188" s="30">
        <f>'De la BASE'!B184</f>
        <v>2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1.95724964691</v>
      </c>
      <c r="F188" s="9">
        <f>IF('De la BASE'!F184&gt;0,'De la BASE'!F184,'De la BASE'!F184+0.001)</f>
        <v>12.08411692947</v>
      </c>
      <c r="G188" s="15">
        <v>20424</v>
      </c>
    </row>
    <row r="189" spans="1:7" ht="12.75">
      <c r="A189" s="30" t="str">
        <f>'De la BASE'!A185</f>
        <v>432</v>
      </c>
      <c r="B189" s="30">
        <f>'De la BASE'!B185</f>
        <v>2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1.087003785048</v>
      </c>
      <c r="F189" s="9">
        <f>IF('De la BASE'!F185&gt;0,'De la BASE'!F185,'De la BASE'!F185+0.001)</f>
        <v>7.190290724088</v>
      </c>
      <c r="G189" s="15">
        <v>20455</v>
      </c>
    </row>
    <row r="190" spans="1:7" ht="12.75">
      <c r="A190" s="30" t="str">
        <f>'De la BASE'!A186</f>
        <v>432</v>
      </c>
      <c r="B190" s="30">
        <f>'De la BASE'!B186</f>
        <v>2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0.420316607095</v>
      </c>
      <c r="F190" s="9">
        <f>IF('De la BASE'!F186&gt;0,'De la BASE'!F186,'De la BASE'!F186+0.001)</f>
        <v>3.656872243325</v>
      </c>
      <c r="G190" s="15">
        <v>20486</v>
      </c>
    </row>
    <row r="191" spans="1:7" ht="12.75">
      <c r="A191" s="30" t="str">
        <f>'De la BASE'!A187</f>
        <v>432</v>
      </c>
      <c r="B191" s="30">
        <f>'De la BASE'!B187</f>
        <v>2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2.388372881355</v>
      </c>
      <c r="F191" s="9">
        <f>IF('De la BASE'!F187&gt;0,'De la BASE'!F187,'De la BASE'!F187+0.001)</f>
        <v>19.101671712009</v>
      </c>
      <c r="G191" s="15">
        <v>20515</v>
      </c>
    </row>
    <row r="192" spans="1:7" ht="12.75">
      <c r="A192" s="30" t="str">
        <f>'De la BASE'!A188</f>
        <v>432</v>
      </c>
      <c r="B192" s="30">
        <f>'De la BASE'!B188</f>
        <v>2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1.838362649632</v>
      </c>
      <c r="F192" s="9">
        <f>IF('De la BASE'!F188&gt;0,'De la BASE'!F188,'De la BASE'!F188+0.001)</f>
        <v>11.956467191328</v>
      </c>
      <c r="G192" s="15">
        <v>20546</v>
      </c>
    </row>
    <row r="193" spans="1:7" ht="12.75">
      <c r="A193" s="30" t="str">
        <f>'De la BASE'!A189</f>
        <v>432</v>
      </c>
      <c r="B193" s="30">
        <f>'De la BASE'!B189</f>
        <v>2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1.229334295592</v>
      </c>
      <c r="F193" s="9">
        <f>IF('De la BASE'!F189&gt;0,'De la BASE'!F189,'De la BASE'!F189+0.001)</f>
        <v>10.638527592680001</v>
      </c>
      <c r="G193" s="15">
        <v>20576</v>
      </c>
    </row>
    <row r="194" spans="1:7" ht="12.75">
      <c r="A194" s="30" t="str">
        <f>'De la BASE'!A190</f>
        <v>432</v>
      </c>
      <c r="B194" s="30">
        <f>'De la BASE'!B190</f>
        <v>2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0.606572235222</v>
      </c>
      <c r="F194" s="9">
        <f>IF('De la BASE'!F190&gt;0,'De la BASE'!F190,'De la BASE'!F190+0.001)</f>
        <v>6.591729191079</v>
      </c>
      <c r="G194" s="15">
        <v>20607</v>
      </c>
    </row>
    <row r="195" spans="1:7" ht="12.75">
      <c r="A195" s="30" t="str">
        <f>'De la BASE'!A191</f>
        <v>432</v>
      </c>
      <c r="B195" s="30">
        <f>'De la BASE'!B191</f>
        <v>2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0.30888090419</v>
      </c>
      <c r="F195" s="9">
        <f>IF('De la BASE'!F191&gt;0,'De la BASE'!F191,'De la BASE'!F191+0.001)</f>
        <v>5.844657811139999</v>
      </c>
      <c r="G195" s="15">
        <v>20637</v>
      </c>
    </row>
    <row r="196" spans="1:7" ht="12.75">
      <c r="A196" s="30" t="str">
        <f>'De la BASE'!A192</f>
        <v>432</v>
      </c>
      <c r="B196" s="30">
        <f>'De la BASE'!B192</f>
        <v>2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0.137340604976</v>
      </c>
      <c r="F196" s="9">
        <f>IF('De la BASE'!F192&gt;0,'De la BASE'!F192,'De la BASE'!F192+0.001)</f>
        <v>3.930628574464</v>
      </c>
      <c r="G196" s="15">
        <v>20668</v>
      </c>
    </row>
    <row r="197" spans="1:7" ht="12.75">
      <c r="A197" s="30" t="str">
        <f>'De la BASE'!A193</f>
        <v>432</v>
      </c>
      <c r="B197" s="30">
        <f>'De la BASE'!B193</f>
        <v>2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0.13170945948</v>
      </c>
      <c r="F197" s="9">
        <f>IF('De la BASE'!F193&gt;0,'De la BASE'!F193,'De la BASE'!F193+0.001)</f>
        <v>3.4188242231070003</v>
      </c>
      <c r="G197" s="15">
        <v>20699</v>
      </c>
    </row>
    <row r="198" spans="1:7" ht="12.75">
      <c r="A198" s="30" t="str">
        <f>'De la BASE'!A194</f>
        <v>432</v>
      </c>
      <c r="B198" s="30">
        <f>'De la BASE'!B194</f>
        <v>2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0.097263257844</v>
      </c>
      <c r="F198" s="9">
        <f>IF('De la BASE'!F194&gt;0,'De la BASE'!F194,'De la BASE'!F194+0.001)</f>
        <v>2.7112133251439996</v>
      </c>
      <c r="G198" s="15">
        <v>20729</v>
      </c>
    </row>
    <row r="199" spans="1:7" ht="12.75">
      <c r="A199" s="30" t="str">
        <f>'De la BASE'!A195</f>
        <v>432</v>
      </c>
      <c r="B199" s="30">
        <f>'De la BASE'!B195</f>
        <v>2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0.07418966523</v>
      </c>
      <c r="F199" s="9">
        <f>IF('De la BASE'!F195&gt;0,'De la BASE'!F195,'De la BASE'!F195+0.001)</f>
        <v>2.517631066898</v>
      </c>
      <c r="G199" s="15">
        <v>20760</v>
      </c>
    </row>
    <row r="200" spans="1:7" ht="12.75">
      <c r="A200" s="30" t="str">
        <f>'De la BASE'!A196</f>
        <v>432</v>
      </c>
      <c r="B200" s="30">
        <f>'De la BASE'!B196</f>
        <v>2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0.054677335229</v>
      </c>
      <c r="F200" s="9">
        <f>IF('De la BASE'!F196&gt;0,'De la BASE'!F196,'De la BASE'!F196+0.001)</f>
        <v>1.931314757735</v>
      </c>
      <c r="G200" s="15">
        <v>20790</v>
      </c>
    </row>
    <row r="201" spans="1:7" ht="12.75">
      <c r="A201" s="30" t="str">
        <f>'De la BASE'!A197</f>
        <v>432</v>
      </c>
      <c r="B201" s="30">
        <f>'De la BASE'!B197</f>
        <v>2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0.053392085901</v>
      </c>
      <c r="F201" s="9">
        <f>IF('De la BASE'!F197&gt;0,'De la BASE'!F197,'De la BASE'!F197+0.001)</f>
        <v>2.101359898044</v>
      </c>
      <c r="G201" s="15">
        <v>20821</v>
      </c>
    </row>
    <row r="202" spans="1:7" ht="12.75">
      <c r="A202" s="30" t="str">
        <f>'De la BASE'!A198</f>
        <v>432</v>
      </c>
      <c r="B202" s="30">
        <f>'De la BASE'!B198</f>
        <v>2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0.399090592236</v>
      </c>
      <c r="F202" s="9">
        <f>IF('De la BASE'!F198&gt;0,'De la BASE'!F198,'De la BASE'!F198+0.001)</f>
        <v>9.085546994496</v>
      </c>
      <c r="G202" s="15">
        <v>20852</v>
      </c>
    </row>
    <row r="203" spans="1:7" ht="12.75">
      <c r="A203" s="30" t="str">
        <f>'De la BASE'!A199</f>
        <v>432</v>
      </c>
      <c r="B203" s="30">
        <f>'De la BASE'!B199</f>
        <v>2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0.297937270855</v>
      </c>
      <c r="F203" s="9">
        <f>IF('De la BASE'!F199&gt;0,'De la BASE'!F199,'De la BASE'!F199+0.001)</f>
        <v>5.695351640801</v>
      </c>
      <c r="G203" s="15">
        <v>20880</v>
      </c>
    </row>
    <row r="204" spans="1:7" ht="12.75">
      <c r="A204" s="30" t="str">
        <f>'De la BASE'!A200</f>
        <v>432</v>
      </c>
      <c r="B204" s="30">
        <f>'De la BASE'!B200</f>
        <v>2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0.232916925372</v>
      </c>
      <c r="F204" s="9">
        <f>IF('De la BASE'!F200&gt;0,'De la BASE'!F200,'De la BASE'!F200+0.001)</f>
        <v>4.223791791912</v>
      </c>
      <c r="G204" s="15">
        <v>20911</v>
      </c>
    </row>
    <row r="205" spans="1:7" ht="12.75">
      <c r="A205" s="30" t="str">
        <f>'De la BASE'!A201</f>
        <v>432</v>
      </c>
      <c r="B205" s="30">
        <f>'De la BASE'!B201</f>
        <v>2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0.521903187596</v>
      </c>
      <c r="F205" s="9">
        <f>IF('De la BASE'!F201&gt;0,'De la BASE'!F201,'De la BASE'!F201+0.001)</f>
        <v>5.270852153434</v>
      </c>
      <c r="G205" s="15">
        <v>20941</v>
      </c>
    </row>
    <row r="206" spans="1:7" ht="12.75">
      <c r="A206" s="30" t="str">
        <f>'De la BASE'!A202</f>
        <v>432</v>
      </c>
      <c r="B206" s="30">
        <f>'De la BASE'!B202</f>
        <v>2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0.407925381084</v>
      </c>
      <c r="F206" s="9">
        <f>IF('De la BASE'!F202&gt;0,'De la BASE'!F202,'De la BASE'!F202+0.001)</f>
        <v>4.231546039266</v>
      </c>
      <c r="G206" s="15">
        <v>20972</v>
      </c>
    </row>
    <row r="207" spans="1:7" ht="12.75">
      <c r="A207" s="30" t="str">
        <f>'De la BASE'!A203</f>
        <v>432</v>
      </c>
      <c r="B207" s="30">
        <f>'De la BASE'!B203</f>
        <v>2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0.22185731968</v>
      </c>
      <c r="F207" s="9">
        <f>IF('De la BASE'!F203&gt;0,'De la BASE'!F203,'De la BASE'!F203+0.001)</f>
        <v>2.9889111342400003</v>
      </c>
      <c r="G207" s="15">
        <v>21002</v>
      </c>
    </row>
    <row r="208" spans="1:7" ht="12.75">
      <c r="A208" s="30" t="str">
        <f>'De la BASE'!A204</f>
        <v>432</v>
      </c>
      <c r="B208" s="30">
        <f>'De la BASE'!B204</f>
        <v>2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0.134020273968</v>
      </c>
      <c r="F208" s="9">
        <f>IF('De la BASE'!F204&gt;0,'De la BASE'!F204,'De la BASE'!F204+0.001)</f>
        <v>2.176970416173</v>
      </c>
      <c r="G208" s="15">
        <v>21033</v>
      </c>
    </row>
    <row r="209" spans="1:7" ht="12.75">
      <c r="A209" s="30" t="str">
        <f>'De la BASE'!A205</f>
        <v>432</v>
      </c>
      <c r="B209" s="30">
        <f>'De la BASE'!B205</f>
        <v>2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0.095512752015</v>
      </c>
      <c r="F209" s="9">
        <f>IF('De la BASE'!F205&gt;0,'De la BASE'!F205,'De la BASE'!F205+0.001)</f>
        <v>1.79827455735</v>
      </c>
      <c r="G209" s="15">
        <v>21064</v>
      </c>
    </row>
    <row r="210" spans="1:7" ht="12.75">
      <c r="A210" s="30" t="str">
        <f>'De la BASE'!A206</f>
        <v>432</v>
      </c>
      <c r="B210" s="30">
        <f>'De la BASE'!B206</f>
        <v>2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0.147959562992</v>
      </c>
      <c r="F210" s="9">
        <f>IF('De la BASE'!F206&gt;0,'De la BASE'!F206,'De la BASE'!F206+0.001)</f>
        <v>2.6281631938739998</v>
      </c>
      <c r="G210" s="15">
        <v>21094</v>
      </c>
    </row>
    <row r="211" spans="1:7" ht="12.75">
      <c r="A211" s="30" t="str">
        <f>'De la BASE'!A207</f>
        <v>432</v>
      </c>
      <c r="B211" s="30">
        <f>'De la BASE'!B207</f>
        <v>2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0.107600505336</v>
      </c>
      <c r="F211" s="9">
        <f>IF('De la BASE'!F207&gt;0,'De la BASE'!F207,'De la BASE'!F207+0.001)</f>
        <v>2.005673371362</v>
      </c>
      <c r="G211" s="15">
        <v>21125</v>
      </c>
    </row>
    <row r="212" spans="1:7" ht="12.75">
      <c r="A212" s="30" t="str">
        <f>'De la BASE'!A208</f>
        <v>432</v>
      </c>
      <c r="B212" s="30">
        <f>'De la BASE'!B208</f>
        <v>2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0.091880078472</v>
      </c>
      <c r="F212" s="9">
        <f>IF('De la BASE'!F208&gt;0,'De la BASE'!F208,'De la BASE'!F208+0.001)</f>
        <v>1.778535782088</v>
      </c>
      <c r="G212" s="15">
        <v>21155</v>
      </c>
    </row>
    <row r="213" spans="1:7" ht="12.75">
      <c r="A213" s="30" t="str">
        <f>'De la BASE'!A209</f>
        <v>432</v>
      </c>
      <c r="B213" s="30">
        <f>'De la BASE'!B209</f>
        <v>2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0.106782757972</v>
      </c>
      <c r="F213" s="9">
        <f>IF('De la BASE'!F209&gt;0,'De la BASE'!F209,'De la BASE'!F209+0.001)</f>
        <v>0.9129925617119999</v>
      </c>
      <c r="G213" s="15">
        <v>21186</v>
      </c>
    </row>
    <row r="214" spans="1:7" ht="12.75">
      <c r="A214" s="30" t="str">
        <f>'De la BASE'!A210</f>
        <v>432</v>
      </c>
      <c r="B214" s="30">
        <f>'De la BASE'!B210</f>
        <v>2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0.213889411281</v>
      </c>
      <c r="F214" s="9">
        <f>IF('De la BASE'!F210&gt;0,'De la BASE'!F210,'De la BASE'!F210+0.001)</f>
        <v>1.9720872649269998</v>
      </c>
      <c r="G214" s="15">
        <v>21217</v>
      </c>
    </row>
    <row r="215" spans="1:7" ht="12.75">
      <c r="A215" s="30" t="str">
        <f>'De la BASE'!A211</f>
        <v>432</v>
      </c>
      <c r="B215" s="30">
        <f>'De la BASE'!B211</f>
        <v>2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0.36761692798</v>
      </c>
      <c r="F215" s="9">
        <f>IF('De la BASE'!F211&gt;0,'De la BASE'!F211,'De la BASE'!F211+0.001)</f>
        <v>3.590829739586</v>
      </c>
      <c r="G215" s="15">
        <v>21245</v>
      </c>
    </row>
    <row r="216" spans="1:7" ht="12.75">
      <c r="A216" s="30" t="str">
        <f>'De la BASE'!A212</f>
        <v>432</v>
      </c>
      <c r="B216" s="30">
        <f>'De la BASE'!B212</f>
        <v>2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0.224216573208</v>
      </c>
      <c r="F216" s="9">
        <f>IF('De la BASE'!F212&gt;0,'De la BASE'!F212,'De la BASE'!F212+0.001)</f>
        <v>2.35983313937</v>
      </c>
      <c r="G216" s="15">
        <v>21276</v>
      </c>
    </row>
    <row r="217" spans="1:7" ht="12.75">
      <c r="A217" s="30" t="str">
        <f>'De la BASE'!A213</f>
        <v>432</v>
      </c>
      <c r="B217" s="30">
        <f>'De la BASE'!B213</f>
        <v>2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0.16259601975</v>
      </c>
      <c r="F217" s="9">
        <f>IF('De la BASE'!F213&gt;0,'De la BASE'!F213,'De la BASE'!F213+0.001)</f>
        <v>2.3656126462500002</v>
      </c>
      <c r="G217" s="15">
        <v>21306</v>
      </c>
    </row>
    <row r="218" spans="1:7" ht="12.75">
      <c r="A218" s="30" t="str">
        <f>'De la BASE'!A214</f>
        <v>432</v>
      </c>
      <c r="B218" s="30">
        <f>'De la BASE'!B214</f>
        <v>2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0.274542579984</v>
      </c>
      <c r="F218" s="9">
        <f>IF('De la BASE'!F214&gt;0,'De la BASE'!F214,'De la BASE'!F214+0.001)</f>
        <v>2.8342140350680003</v>
      </c>
      <c r="G218" s="15">
        <v>21337</v>
      </c>
    </row>
    <row r="219" spans="1:7" ht="12.75">
      <c r="A219" s="30" t="str">
        <f>'De la BASE'!A215</f>
        <v>432</v>
      </c>
      <c r="B219" s="30">
        <f>'De la BASE'!B215</f>
        <v>2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0.11561745988</v>
      </c>
      <c r="F219" s="9">
        <f>IF('De la BASE'!F215&gt;0,'De la BASE'!F215,'De la BASE'!F215+0.001)</f>
        <v>1.386752624478</v>
      </c>
      <c r="G219" s="15">
        <v>21367</v>
      </c>
    </row>
    <row r="220" spans="1:7" ht="12.75">
      <c r="A220" s="30" t="str">
        <f>'De la BASE'!A216</f>
        <v>432</v>
      </c>
      <c r="B220" s="30">
        <f>'De la BASE'!B216</f>
        <v>2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0.065543055823</v>
      </c>
      <c r="F220" s="9">
        <f>IF('De la BASE'!F216&gt;0,'De la BASE'!F216,'De la BASE'!F216+0.001)</f>
        <v>1.1797750108549998</v>
      </c>
      <c r="G220" s="15">
        <v>21398</v>
      </c>
    </row>
    <row r="221" spans="1:7" ht="12.75">
      <c r="A221" s="30" t="str">
        <f>'De la BASE'!A217</f>
        <v>432</v>
      </c>
      <c r="B221" s="30">
        <f>'De la BASE'!B217</f>
        <v>2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0.048039042184</v>
      </c>
      <c r="F221" s="9">
        <f>IF('De la BASE'!F217&gt;0,'De la BASE'!F217,'De la BASE'!F217+0.001)</f>
        <v>0.966045383968</v>
      </c>
      <c r="G221" s="15">
        <v>21429</v>
      </c>
    </row>
    <row r="222" spans="1:7" ht="12.75">
      <c r="A222" s="30" t="str">
        <f>'De la BASE'!A218</f>
        <v>432</v>
      </c>
      <c r="B222" s="30">
        <f>'De la BASE'!B218</f>
        <v>2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0.05650932651</v>
      </c>
      <c r="F222" s="9">
        <f>IF('De la BASE'!F218&gt;0,'De la BASE'!F218,'De la BASE'!F218+0.001)</f>
        <v>1.0913890723000002</v>
      </c>
      <c r="G222" s="15">
        <v>21459</v>
      </c>
    </row>
    <row r="223" spans="1:7" ht="12.75">
      <c r="A223" s="30" t="str">
        <f>'De la BASE'!A219</f>
        <v>432</v>
      </c>
      <c r="B223" s="30">
        <f>'De la BASE'!B219</f>
        <v>2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0.03687284667</v>
      </c>
      <c r="F223" s="9">
        <f>IF('De la BASE'!F219&gt;0,'De la BASE'!F219,'De la BASE'!F219+0.001)</f>
        <v>0.74074914012</v>
      </c>
      <c r="G223" s="15">
        <v>21490</v>
      </c>
    </row>
    <row r="224" spans="1:7" ht="12.75">
      <c r="A224" s="30" t="str">
        <f>'De la BASE'!A220</f>
        <v>432</v>
      </c>
      <c r="B224" s="30">
        <f>'De la BASE'!B220</f>
        <v>2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0.753836884476</v>
      </c>
      <c r="F224" s="9">
        <f>IF('De la BASE'!F220&gt;0,'De la BASE'!F220,'De la BASE'!F220+0.001)</f>
        <v>6.8880996291339995</v>
      </c>
      <c r="G224" s="15">
        <v>21520</v>
      </c>
    </row>
    <row r="225" spans="1:7" ht="12.75">
      <c r="A225" s="30" t="str">
        <f>'De la BASE'!A221</f>
        <v>432</v>
      </c>
      <c r="B225" s="30">
        <f>'De la BASE'!B221</f>
        <v>2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0.364797727304</v>
      </c>
      <c r="F225" s="9">
        <f>IF('De la BASE'!F221&gt;0,'De la BASE'!F221,'De la BASE'!F221+0.001)</f>
        <v>3.245476994896</v>
      </c>
      <c r="G225" s="15">
        <v>21551</v>
      </c>
    </row>
    <row r="226" spans="1:7" ht="12.75">
      <c r="A226" s="30" t="str">
        <f>'De la BASE'!A222</f>
        <v>432</v>
      </c>
      <c r="B226" s="30">
        <f>'De la BASE'!B222</f>
        <v>2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0.175740428012</v>
      </c>
      <c r="F226" s="9">
        <f>IF('De la BASE'!F222&gt;0,'De la BASE'!F222,'De la BASE'!F222+0.001)</f>
        <v>2.6192691281319997</v>
      </c>
      <c r="G226" s="15">
        <v>21582</v>
      </c>
    </row>
    <row r="227" spans="1:7" ht="12.75">
      <c r="A227" s="30" t="str">
        <f>'De la BASE'!A223</f>
        <v>432</v>
      </c>
      <c r="B227" s="30">
        <f>'De la BASE'!B223</f>
        <v>2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0.4899665772</v>
      </c>
      <c r="F227" s="9">
        <f>IF('De la BASE'!F223&gt;0,'De la BASE'!F223,'De la BASE'!F223+0.001)</f>
        <v>6.58426993536</v>
      </c>
      <c r="G227" s="15">
        <v>21610</v>
      </c>
    </row>
    <row r="228" spans="1:7" ht="12.75">
      <c r="A228" s="30" t="str">
        <f>'De la BASE'!A224</f>
        <v>432</v>
      </c>
      <c r="B228" s="30">
        <f>'De la BASE'!B224</f>
        <v>2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0.48079159596</v>
      </c>
      <c r="F228" s="9">
        <f>IF('De la BASE'!F224&gt;0,'De la BASE'!F224,'De la BASE'!F224+0.001)</f>
        <v>4.660971474315</v>
      </c>
      <c r="G228" s="15">
        <v>21641</v>
      </c>
    </row>
    <row r="229" spans="1:7" ht="12.75">
      <c r="A229" s="30" t="str">
        <f>'De la BASE'!A225</f>
        <v>432</v>
      </c>
      <c r="B229" s="30">
        <f>'De la BASE'!B225</f>
        <v>2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0.476015011692</v>
      </c>
      <c r="F229" s="9">
        <f>IF('De la BASE'!F225&gt;0,'De la BASE'!F225,'De la BASE'!F225+0.001)</f>
        <v>4.95453202365</v>
      </c>
      <c r="G229" s="15">
        <v>21671</v>
      </c>
    </row>
    <row r="230" spans="1:7" ht="12.75">
      <c r="A230" s="30" t="str">
        <f>'De la BASE'!A226</f>
        <v>432</v>
      </c>
      <c r="B230" s="30">
        <f>'De la BASE'!B226</f>
        <v>2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0.30918813876</v>
      </c>
      <c r="F230" s="9">
        <f>IF('De la BASE'!F226&gt;0,'De la BASE'!F226,'De la BASE'!F226+0.001)</f>
        <v>3.6125663283600002</v>
      </c>
      <c r="G230" s="15">
        <v>21702</v>
      </c>
    </row>
    <row r="231" spans="1:7" ht="12.75">
      <c r="A231" s="30" t="str">
        <f>'De la BASE'!A227</f>
        <v>432</v>
      </c>
      <c r="B231" s="30">
        <f>'De la BASE'!B227</f>
        <v>2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0.17011706382</v>
      </c>
      <c r="F231" s="9">
        <f>IF('De la BASE'!F227&gt;0,'De la BASE'!F227,'De la BASE'!F227+0.001)</f>
        <v>2.88174206382</v>
      </c>
      <c r="G231" s="15">
        <v>21732</v>
      </c>
    </row>
    <row r="232" spans="1:7" ht="12.75">
      <c r="A232" s="30" t="str">
        <f>'De la BASE'!A228</f>
        <v>432</v>
      </c>
      <c r="B232" s="30">
        <f>'De la BASE'!B228</f>
        <v>2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0.084458732091</v>
      </c>
      <c r="F232" s="9">
        <f>IF('De la BASE'!F228&gt;0,'De la BASE'!F228,'De la BASE'!F228+0.001)</f>
        <v>1.9563399670419999</v>
      </c>
      <c r="G232" s="15">
        <v>21763</v>
      </c>
    </row>
    <row r="233" spans="1:7" ht="12.75">
      <c r="A233" s="30" t="str">
        <f>'De la BASE'!A229</f>
        <v>432</v>
      </c>
      <c r="B233" s="30">
        <f>'De la BASE'!B229</f>
        <v>2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0.198578823996</v>
      </c>
      <c r="F233" s="9">
        <f>IF('De la BASE'!F229&gt;0,'De la BASE'!F229,'De la BASE'!F229+0.001)</f>
        <v>2.2040376646259996</v>
      </c>
      <c r="G233" s="15">
        <v>21794</v>
      </c>
    </row>
    <row r="234" spans="1:7" ht="12.75">
      <c r="A234" s="30" t="str">
        <f>'De la BASE'!A230</f>
        <v>432</v>
      </c>
      <c r="B234" s="30">
        <f>'De la BASE'!B230</f>
        <v>2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0.330546232401</v>
      </c>
      <c r="F234" s="9">
        <f>IF('De la BASE'!F230&gt;0,'De la BASE'!F230,'De la BASE'!F230+0.001)</f>
        <v>3.710524784076</v>
      </c>
      <c r="G234" s="15">
        <v>21824</v>
      </c>
    </row>
    <row r="235" spans="1:7" ht="12.75">
      <c r="A235" s="30" t="str">
        <f>'De la BASE'!A231</f>
        <v>432</v>
      </c>
      <c r="B235" s="30">
        <f>'De la BASE'!B231</f>
        <v>2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0.560788306128</v>
      </c>
      <c r="F235" s="9">
        <f>IF('De la BASE'!F231&gt;0,'De la BASE'!F231,'De la BASE'!F231+0.001)</f>
        <v>4.9667086509119995</v>
      </c>
      <c r="G235" s="15">
        <v>21855</v>
      </c>
    </row>
    <row r="236" spans="1:7" ht="12.75">
      <c r="A236" s="30" t="str">
        <f>'De la BASE'!A232</f>
        <v>432</v>
      </c>
      <c r="B236" s="30">
        <f>'De la BASE'!B232</f>
        <v>2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1.487858138316</v>
      </c>
      <c r="F236" s="9">
        <f>IF('De la BASE'!F232&gt;0,'De la BASE'!F232,'De la BASE'!F232+0.001)</f>
        <v>7.4337252826319995</v>
      </c>
      <c r="G236" s="15">
        <v>21885</v>
      </c>
    </row>
    <row r="237" spans="1:7" ht="12.75">
      <c r="A237" s="30" t="str">
        <f>'De la BASE'!A233</f>
        <v>432</v>
      </c>
      <c r="B237" s="30">
        <f>'De la BASE'!B233</f>
        <v>2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1.24526042025</v>
      </c>
      <c r="F237" s="9">
        <f>IF('De la BASE'!F233&gt;0,'De la BASE'!F233,'De la BASE'!F233+0.001)</f>
        <v>5.66641763219</v>
      </c>
      <c r="G237" s="15">
        <v>21916</v>
      </c>
    </row>
    <row r="238" spans="1:7" ht="12.75">
      <c r="A238" s="30" t="str">
        <f>'De la BASE'!A234</f>
        <v>432</v>
      </c>
      <c r="B238" s="30">
        <f>'De la BASE'!B234</f>
        <v>2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1.878300568722</v>
      </c>
      <c r="F238" s="9">
        <f>IF('De la BASE'!F234&gt;0,'De la BASE'!F234,'De la BASE'!F234+0.001)</f>
        <v>8.605237313882</v>
      </c>
      <c r="G238" s="15">
        <v>21947</v>
      </c>
    </row>
    <row r="239" spans="1:7" ht="12.75">
      <c r="A239" s="30" t="str">
        <f>'De la BASE'!A235</f>
        <v>432</v>
      </c>
      <c r="B239" s="30">
        <f>'De la BASE'!B235</f>
        <v>2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1.945794955104</v>
      </c>
      <c r="F239" s="9">
        <f>IF('De la BASE'!F235&gt;0,'De la BASE'!F235,'De la BASE'!F235+0.001)</f>
        <v>10.704317068368</v>
      </c>
      <c r="G239" s="15">
        <v>21976</v>
      </c>
    </row>
    <row r="240" spans="1:7" ht="12.75">
      <c r="A240" s="30" t="str">
        <f>'De la BASE'!A236</f>
        <v>432</v>
      </c>
      <c r="B240" s="30">
        <f>'De la BASE'!B236</f>
        <v>2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1.087751748024</v>
      </c>
      <c r="F240" s="9">
        <f>IF('De la BASE'!F236&gt;0,'De la BASE'!F236,'De la BASE'!F236+0.001)</f>
        <v>7.324881229368</v>
      </c>
      <c r="G240" s="15">
        <v>22007</v>
      </c>
    </row>
    <row r="241" spans="1:7" ht="12.75">
      <c r="A241" s="30" t="str">
        <f>'De la BASE'!A237</f>
        <v>432</v>
      </c>
      <c r="B241" s="30">
        <f>'De la BASE'!B237</f>
        <v>2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0.832190863428</v>
      </c>
      <c r="F241" s="9">
        <f>IF('De la BASE'!F237&gt;0,'De la BASE'!F237,'De la BASE'!F237+0.001)</f>
        <v>9.10991242017</v>
      </c>
      <c r="G241" s="15">
        <v>22037</v>
      </c>
    </row>
    <row r="242" spans="1:7" ht="12.75">
      <c r="A242" s="30" t="str">
        <f>'De la BASE'!A238</f>
        <v>432</v>
      </c>
      <c r="B242" s="30">
        <f>'De la BASE'!B238</f>
        <v>2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0.350738063935</v>
      </c>
      <c r="F242" s="9">
        <f>IF('De la BASE'!F238&gt;0,'De la BASE'!F238,'De la BASE'!F238+0.001)</f>
        <v>5.5089066263</v>
      </c>
      <c r="G242" s="15">
        <v>22068</v>
      </c>
    </row>
    <row r="243" spans="1:7" ht="12.75">
      <c r="A243" s="30" t="str">
        <f>'De la BASE'!A239</f>
        <v>432</v>
      </c>
      <c r="B243" s="30">
        <f>'De la BASE'!B239</f>
        <v>2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0.16505083179</v>
      </c>
      <c r="F243" s="9">
        <f>IF('De la BASE'!F239&gt;0,'De la BASE'!F239,'De la BASE'!F239+0.001)</f>
        <v>3.9359297663099997</v>
      </c>
      <c r="G243" s="15">
        <v>22098</v>
      </c>
    </row>
    <row r="244" spans="1:7" ht="12.75">
      <c r="A244" s="30" t="str">
        <f>'De la BASE'!A240</f>
        <v>432</v>
      </c>
      <c r="B244" s="30">
        <f>'De la BASE'!B240</f>
        <v>2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0.087454395078</v>
      </c>
      <c r="F244" s="9">
        <f>IF('De la BASE'!F240&gt;0,'De la BASE'!F240,'De la BASE'!F240+0.001)</f>
        <v>2.59520916392</v>
      </c>
      <c r="G244" s="15">
        <v>22129</v>
      </c>
    </row>
    <row r="245" spans="1:7" ht="12.75">
      <c r="A245" s="30" t="str">
        <f>'De la BASE'!A241</f>
        <v>432</v>
      </c>
      <c r="B245" s="30">
        <f>'De la BASE'!B241</f>
        <v>2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0.08133066753</v>
      </c>
      <c r="F245" s="9">
        <f>IF('De la BASE'!F241&gt;0,'De la BASE'!F241,'De la BASE'!F241+0.001)</f>
        <v>2.59058188284</v>
      </c>
      <c r="G245" s="15">
        <v>22160</v>
      </c>
    </row>
    <row r="246" spans="1:7" ht="12.75">
      <c r="A246" s="30" t="str">
        <f>'De la BASE'!A242</f>
        <v>432</v>
      </c>
      <c r="B246" s="30">
        <f>'De la BASE'!B242</f>
        <v>2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2.425795319423</v>
      </c>
      <c r="F246" s="9">
        <f>IF('De la BASE'!F242&gt;0,'De la BASE'!F242,'De la BASE'!F242+0.001)</f>
        <v>14.312707794609</v>
      </c>
      <c r="G246" s="15">
        <v>22190</v>
      </c>
    </row>
    <row r="247" spans="1:7" ht="12.75">
      <c r="A247" s="30" t="str">
        <f>'De la BASE'!A243</f>
        <v>432</v>
      </c>
      <c r="B247" s="30">
        <f>'De la BASE'!B243</f>
        <v>2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1.55911341234</v>
      </c>
      <c r="F247" s="9">
        <f>IF('De la BASE'!F243&gt;0,'De la BASE'!F243,'De la BASE'!F243+0.001)</f>
        <v>8.99775129248</v>
      </c>
      <c r="G247" s="15">
        <v>22221</v>
      </c>
    </row>
    <row r="248" spans="1:7" ht="12.75">
      <c r="A248" s="30" t="str">
        <f>'De la BASE'!A244</f>
        <v>432</v>
      </c>
      <c r="B248" s="30">
        <f>'De la BASE'!B244</f>
        <v>2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0.827622993267</v>
      </c>
      <c r="F248" s="9">
        <f>IF('De la BASE'!F244&gt;0,'De la BASE'!F244,'De la BASE'!F244+0.001)</f>
        <v>4.258437326565</v>
      </c>
      <c r="G248" s="15">
        <v>22251</v>
      </c>
    </row>
    <row r="249" spans="1:7" ht="12.75">
      <c r="A249" s="30" t="str">
        <f>'De la BASE'!A245</f>
        <v>432</v>
      </c>
      <c r="B249" s="30">
        <f>'De la BASE'!B245</f>
        <v>2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0.542103852472</v>
      </c>
      <c r="F249" s="9">
        <f>IF('De la BASE'!F245&gt;0,'De la BASE'!F245,'De la BASE'!F245+0.001)</f>
        <v>3.029963342224</v>
      </c>
      <c r="G249" s="15">
        <v>22282</v>
      </c>
    </row>
    <row r="250" spans="1:7" ht="12.75">
      <c r="A250" s="30" t="str">
        <f>'De la BASE'!A246</f>
        <v>432</v>
      </c>
      <c r="B250" s="30">
        <f>'De la BASE'!B246</f>
        <v>2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0.76027506862</v>
      </c>
      <c r="F250" s="9">
        <f>IF('De la BASE'!F246&gt;0,'De la BASE'!F246,'De la BASE'!F246+0.001)</f>
        <v>5.3688873110160005</v>
      </c>
      <c r="G250" s="15">
        <v>22313</v>
      </c>
    </row>
    <row r="251" spans="1:7" ht="12.75">
      <c r="A251" s="30" t="str">
        <f>'De la BASE'!A247</f>
        <v>432</v>
      </c>
      <c r="B251" s="30">
        <f>'De la BASE'!B247</f>
        <v>2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0.400877608592</v>
      </c>
      <c r="F251" s="9">
        <f>IF('De la BASE'!F247&gt;0,'De la BASE'!F247,'De la BASE'!F247+0.001)</f>
        <v>4.557269315606001</v>
      </c>
      <c r="G251" s="15">
        <v>22341</v>
      </c>
    </row>
    <row r="252" spans="1:7" ht="12.75">
      <c r="A252" s="30" t="str">
        <f>'De la BASE'!A248</f>
        <v>432</v>
      </c>
      <c r="B252" s="30">
        <f>'De la BASE'!B248</f>
        <v>2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0.471253167674</v>
      </c>
      <c r="F252" s="9">
        <f>IF('De la BASE'!F248&gt;0,'De la BASE'!F248,'De la BASE'!F248+0.001)</f>
        <v>5.326474916662</v>
      </c>
      <c r="G252" s="15">
        <v>22372</v>
      </c>
    </row>
    <row r="253" spans="1:7" ht="12.75">
      <c r="A253" s="30" t="str">
        <f>'De la BASE'!A249</f>
        <v>432</v>
      </c>
      <c r="B253" s="30">
        <f>'De la BASE'!B249</f>
        <v>2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0.375455759208</v>
      </c>
      <c r="F253" s="9">
        <f>IF('De la BASE'!F249&gt;0,'De la BASE'!F249,'De la BASE'!F249+0.001)</f>
        <v>4.1057903701319995</v>
      </c>
      <c r="G253" s="15">
        <v>22402</v>
      </c>
    </row>
    <row r="254" spans="1:7" ht="12.75">
      <c r="A254" s="30" t="str">
        <f>'De la BASE'!A250</f>
        <v>432</v>
      </c>
      <c r="B254" s="30">
        <f>'De la BASE'!B250</f>
        <v>2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0.206684182593</v>
      </c>
      <c r="F254" s="9">
        <f>IF('De la BASE'!F250&gt;0,'De la BASE'!F250,'De la BASE'!F250+0.001)</f>
        <v>2.761845845729</v>
      </c>
      <c r="G254" s="15">
        <v>22433</v>
      </c>
    </row>
    <row r="255" spans="1:7" ht="12.75">
      <c r="A255" s="30" t="str">
        <f>'De la BASE'!A251</f>
        <v>432</v>
      </c>
      <c r="B255" s="30">
        <f>'De la BASE'!B251</f>
        <v>2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0.116047375095</v>
      </c>
      <c r="F255" s="9">
        <f>IF('De la BASE'!F251&gt;0,'De la BASE'!F251,'De la BASE'!F251+0.001)</f>
        <v>2.14208540581</v>
      </c>
      <c r="G255" s="15">
        <v>22463</v>
      </c>
    </row>
    <row r="256" spans="1:7" ht="12.75">
      <c r="A256" s="30" t="str">
        <f>'De la BASE'!A252</f>
        <v>432</v>
      </c>
      <c r="B256" s="30">
        <f>'De la BASE'!B252</f>
        <v>2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0.07441734225</v>
      </c>
      <c r="F256" s="9">
        <f>IF('De la BASE'!F252&gt;0,'De la BASE'!F252,'De la BASE'!F252+0.001)</f>
        <v>1.51461176075</v>
      </c>
      <c r="G256" s="15">
        <v>22494</v>
      </c>
    </row>
    <row r="257" spans="1:7" ht="12.75">
      <c r="A257" s="30" t="str">
        <f>'De la BASE'!A253</f>
        <v>432</v>
      </c>
      <c r="B257" s="30">
        <f>'De la BASE'!B253</f>
        <v>2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0.241542886512</v>
      </c>
      <c r="F257" s="9">
        <f>IF('De la BASE'!F253&gt;0,'De la BASE'!F253,'De la BASE'!F253+0.001)</f>
        <v>2.271332524476</v>
      </c>
      <c r="G257" s="15">
        <v>22525</v>
      </c>
    </row>
    <row r="258" spans="1:7" ht="12.75">
      <c r="A258" s="30" t="str">
        <f>'De la BASE'!A254</f>
        <v>432</v>
      </c>
      <c r="B258" s="30">
        <f>'De la BASE'!B254</f>
        <v>2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0.179338389929</v>
      </c>
      <c r="F258" s="9">
        <f>IF('De la BASE'!F254&gt;0,'De la BASE'!F254,'De la BASE'!F254+0.001)</f>
        <v>2.101167341199</v>
      </c>
      <c r="G258" s="15">
        <v>22555</v>
      </c>
    </row>
    <row r="259" spans="1:7" ht="12.75">
      <c r="A259" s="30" t="str">
        <f>'De la BASE'!A255</f>
        <v>432</v>
      </c>
      <c r="B259" s="30">
        <f>'De la BASE'!B255</f>
        <v>2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1.070167171615</v>
      </c>
      <c r="F259" s="9">
        <f>IF('De la BASE'!F255&gt;0,'De la BASE'!F255,'De la BASE'!F255+0.001)</f>
        <v>12.323186445354999</v>
      </c>
      <c r="G259" s="15">
        <v>22586</v>
      </c>
    </row>
    <row r="260" spans="1:7" ht="12.75">
      <c r="A260" s="30" t="str">
        <f>'De la BASE'!A256</f>
        <v>432</v>
      </c>
      <c r="B260" s="30">
        <f>'De la BASE'!B256</f>
        <v>2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1.014535577044</v>
      </c>
      <c r="F260" s="9">
        <f>IF('De la BASE'!F256&gt;0,'De la BASE'!F256,'De la BASE'!F256+0.001)</f>
        <v>6.753685301541999</v>
      </c>
      <c r="G260" s="15">
        <v>22616</v>
      </c>
    </row>
    <row r="261" spans="1:7" ht="12.75">
      <c r="A261" s="30" t="str">
        <f>'De la BASE'!A257</f>
        <v>432</v>
      </c>
      <c r="B261" s="30">
        <f>'De la BASE'!B257</f>
        <v>2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0.804521089134</v>
      </c>
      <c r="F261" s="9">
        <f>IF('De la BASE'!F257&gt;0,'De la BASE'!F257,'De la BASE'!F257+0.001)</f>
        <v>5.943765569526</v>
      </c>
      <c r="G261" s="15">
        <v>22647</v>
      </c>
    </row>
    <row r="262" spans="1:7" ht="12.75">
      <c r="A262" s="30" t="str">
        <f>'De la BASE'!A258</f>
        <v>432</v>
      </c>
      <c r="B262" s="30">
        <f>'De la BASE'!B258</f>
        <v>2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0.5372070214</v>
      </c>
      <c r="F262" s="9">
        <f>IF('De la BASE'!F258&gt;0,'De la BASE'!F258,'De la BASE'!F258+0.001)</f>
        <v>3.796854895427</v>
      </c>
      <c r="G262" s="15">
        <v>22678</v>
      </c>
    </row>
    <row r="263" spans="1:7" ht="12.75">
      <c r="A263" s="30" t="str">
        <f>'De la BASE'!A259</f>
        <v>432</v>
      </c>
      <c r="B263" s="30">
        <f>'De la BASE'!B259</f>
        <v>2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1.047328034192</v>
      </c>
      <c r="F263" s="9">
        <f>IF('De la BASE'!F259&gt;0,'De la BASE'!F259,'De la BASE'!F259+0.001)</f>
        <v>8.280846490279</v>
      </c>
      <c r="G263" s="15">
        <v>22706</v>
      </c>
    </row>
    <row r="264" spans="1:7" ht="12.75">
      <c r="A264" s="30" t="str">
        <f>'De la BASE'!A260</f>
        <v>432</v>
      </c>
      <c r="B264" s="30">
        <f>'De la BASE'!B260</f>
        <v>2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1.051569864792</v>
      </c>
      <c r="F264" s="9">
        <f>IF('De la BASE'!F260&gt;0,'De la BASE'!F260,'De la BASE'!F260+0.001)</f>
        <v>7.558116291768</v>
      </c>
      <c r="G264" s="15">
        <v>22737</v>
      </c>
    </row>
    <row r="265" spans="1:7" ht="12.75">
      <c r="A265" s="30" t="str">
        <f>'De la BASE'!A261</f>
        <v>432</v>
      </c>
      <c r="B265" s="30">
        <f>'De la BASE'!B261</f>
        <v>2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0.768768343252</v>
      </c>
      <c r="F265" s="9">
        <f>IF('De la BASE'!F261&gt;0,'De la BASE'!F261,'De la BASE'!F261+0.001)</f>
        <v>6.241553201247</v>
      </c>
      <c r="G265" s="15">
        <v>22767</v>
      </c>
    </row>
    <row r="266" spans="1:7" ht="12.75">
      <c r="A266" s="30" t="str">
        <f>'De la BASE'!A262</f>
        <v>432</v>
      </c>
      <c r="B266" s="30">
        <f>'De la BASE'!B262</f>
        <v>2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0.36889471403</v>
      </c>
      <c r="F266" s="9">
        <f>IF('De la BASE'!F262&gt;0,'De la BASE'!F262,'De la BASE'!F262+0.001)</f>
        <v>4.370377714601999</v>
      </c>
      <c r="G266" s="15">
        <v>22798</v>
      </c>
    </row>
    <row r="267" spans="1:7" ht="12.75">
      <c r="A267" s="30" t="str">
        <f>'De la BASE'!A263</f>
        <v>432</v>
      </c>
      <c r="B267" s="30">
        <f>'De la BASE'!B263</f>
        <v>2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0.16501865072</v>
      </c>
      <c r="F267" s="9">
        <f>IF('De la BASE'!F263&gt;0,'De la BASE'!F263,'De la BASE'!F263+0.001)</f>
        <v>3.280153341944</v>
      </c>
      <c r="G267" s="15">
        <v>22828</v>
      </c>
    </row>
    <row r="268" spans="1:7" ht="12.75">
      <c r="A268" s="30" t="str">
        <f>'De la BASE'!A264</f>
        <v>432</v>
      </c>
      <c r="B268" s="30">
        <f>'De la BASE'!B264</f>
        <v>2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0.082813062534</v>
      </c>
      <c r="F268" s="9">
        <f>IF('De la BASE'!F264&gt;0,'De la BASE'!F264,'De la BASE'!F264+0.001)</f>
        <v>2.285177279038</v>
      </c>
      <c r="G268" s="15">
        <v>22859</v>
      </c>
    </row>
    <row r="269" spans="1:7" ht="12.75">
      <c r="A269" s="30" t="str">
        <f>'De la BASE'!A265</f>
        <v>432</v>
      </c>
      <c r="B269" s="30">
        <f>'De la BASE'!B265</f>
        <v>2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0.061338278028</v>
      </c>
      <c r="F269" s="9">
        <f>IF('De la BASE'!F265&gt;0,'De la BASE'!F265,'De la BASE'!F265+0.001)</f>
        <v>1.742441257484</v>
      </c>
      <c r="G269" s="15">
        <v>22890</v>
      </c>
    </row>
    <row r="270" spans="1:7" ht="12.75">
      <c r="A270" s="30" t="str">
        <f>'De la BASE'!A266</f>
        <v>432</v>
      </c>
      <c r="B270" s="30">
        <f>'De la BASE'!B266</f>
        <v>2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0.04045397598</v>
      </c>
      <c r="F270" s="9">
        <f>IF('De la BASE'!F266&gt;0,'De la BASE'!F266,'De la BASE'!F266+0.001)</f>
        <v>1.35389473065</v>
      </c>
      <c r="G270" s="15">
        <v>22920</v>
      </c>
    </row>
    <row r="271" spans="1:7" ht="12.75">
      <c r="A271" s="30" t="str">
        <f>'De la BASE'!A267</f>
        <v>432</v>
      </c>
      <c r="B271" s="30">
        <f>'De la BASE'!B267</f>
        <v>2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0.05201788163</v>
      </c>
      <c r="F271" s="9">
        <f>IF('De la BASE'!F267&gt;0,'De la BASE'!F267,'De la BASE'!F267+0.001)</f>
        <v>1.84443055819</v>
      </c>
      <c r="G271" s="15">
        <v>22951</v>
      </c>
    </row>
    <row r="272" spans="1:7" ht="12.75">
      <c r="A272" s="30" t="str">
        <f>'De la BASE'!A268</f>
        <v>432</v>
      </c>
      <c r="B272" s="30">
        <f>'De la BASE'!B268</f>
        <v>2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0.048854890278</v>
      </c>
      <c r="F272" s="9">
        <f>IF('De la BASE'!F268&gt;0,'De la BASE'!F268,'De la BASE'!F268+0.001)</f>
        <v>1.466474677746</v>
      </c>
      <c r="G272" s="15">
        <v>22981</v>
      </c>
    </row>
    <row r="273" spans="1:7" ht="12.75">
      <c r="A273" s="30" t="str">
        <f>'De la BASE'!A269</f>
        <v>432</v>
      </c>
      <c r="B273" s="30">
        <f>'De la BASE'!B269</f>
        <v>2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0.222714277222</v>
      </c>
      <c r="F273" s="9">
        <f>IF('De la BASE'!F269&gt;0,'De la BASE'!F269,'De la BASE'!F269+0.001)</f>
        <v>3.516042394392</v>
      </c>
      <c r="G273" s="15">
        <v>23012</v>
      </c>
    </row>
    <row r="274" spans="1:7" ht="12.75">
      <c r="A274" s="30" t="str">
        <f>'De la BASE'!A270</f>
        <v>432</v>
      </c>
      <c r="B274" s="30">
        <f>'De la BASE'!B270</f>
        <v>2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0.246212805082</v>
      </c>
      <c r="F274" s="9">
        <f>IF('De la BASE'!F270&gt;0,'De la BASE'!F270,'De la BASE'!F270+0.001)</f>
        <v>2.099004548597</v>
      </c>
      <c r="G274" s="15">
        <v>23043</v>
      </c>
    </row>
    <row r="275" spans="1:7" ht="12.75">
      <c r="A275" s="30" t="str">
        <f>'De la BASE'!A271</f>
        <v>432</v>
      </c>
      <c r="B275" s="30">
        <f>'De la BASE'!B271</f>
        <v>2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0.990437461335</v>
      </c>
      <c r="F275" s="9">
        <f>IF('De la BASE'!F271&gt;0,'De la BASE'!F271,'De la BASE'!F271+0.001)</f>
        <v>9.942785056985</v>
      </c>
      <c r="G275" s="15">
        <v>23071</v>
      </c>
    </row>
    <row r="276" spans="1:7" ht="12.75">
      <c r="A276" s="30" t="str">
        <f>'De la BASE'!A272</f>
        <v>432</v>
      </c>
      <c r="B276" s="30">
        <f>'De la BASE'!B272</f>
        <v>2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0.83301626328</v>
      </c>
      <c r="F276" s="9">
        <f>IF('De la BASE'!F272&gt;0,'De la BASE'!F272,'De la BASE'!F272+0.001)</f>
        <v>8.571523754352</v>
      </c>
      <c r="G276" s="15">
        <v>23102</v>
      </c>
    </row>
    <row r="277" spans="1:7" ht="12.75">
      <c r="A277" s="30" t="str">
        <f>'De la BASE'!A273</f>
        <v>432</v>
      </c>
      <c r="B277" s="30">
        <f>'De la BASE'!B273</f>
        <v>2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0.394713041203</v>
      </c>
      <c r="F277" s="9">
        <f>IF('De la BASE'!F273&gt;0,'De la BASE'!F273,'De la BASE'!F273+0.001)</f>
        <v>4.818727116242</v>
      </c>
      <c r="G277" s="15">
        <v>23132</v>
      </c>
    </row>
    <row r="278" spans="1:7" ht="12.75">
      <c r="A278" s="30" t="str">
        <f>'De la BASE'!A274</f>
        <v>432</v>
      </c>
      <c r="B278" s="30">
        <f>'De la BASE'!B274</f>
        <v>2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0.499072279634</v>
      </c>
      <c r="F278" s="9">
        <f>IF('De la BASE'!F274&gt;0,'De la BASE'!F274,'De la BASE'!F274+0.001)</f>
        <v>6.024366362884001</v>
      </c>
      <c r="G278" s="15">
        <v>23163</v>
      </c>
    </row>
    <row r="279" spans="1:7" ht="12.75">
      <c r="A279" s="30" t="str">
        <f>'De la BASE'!A275</f>
        <v>432</v>
      </c>
      <c r="B279" s="30">
        <f>'De la BASE'!B275</f>
        <v>2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0.23089657168</v>
      </c>
      <c r="F279" s="9">
        <f>IF('De la BASE'!F275&gt;0,'De la BASE'!F275,'De la BASE'!F275+0.001)</f>
        <v>3.16239001664</v>
      </c>
      <c r="G279" s="15">
        <v>23193</v>
      </c>
    </row>
    <row r="280" spans="1:7" ht="12.75">
      <c r="A280" s="30" t="str">
        <f>'De la BASE'!A276</f>
        <v>432</v>
      </c>
      <c r="B280" s="30">
        <f>'De la BASE'!B276</f>
        <v>2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0.10766620251</v>
      </c>
      <c r="F280" s="9">
        <f>IF('De la BASE'!F276&gt;0,'De la BASE'!F276,'De la BASE'!F276+0.001)</f>
        <v>2.23070921391</v>
      </c>
      <c r="G280" s="15">
        <v>23224</v>
      </c>
    </row>
    <row r="281" spans="1:7" ht="12.75">
      <c r="A281" s="30" t="str">
        <f>'De la BASE'!A277</f>
        <v>432</v>
      </c>
      <c r="B281" s="30">
        <f>'De la BASE'!B277</f>
        <v>2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0.065613033695</v>
      </c>
      <c r="F281" s="9">
        <f>IF('De la BASE'!F277&gt;0,'De la BASE'!F277,'De la BASE'!F277+0.001)</f>
        <v>1.636522170484</v>
      </c>
      <c r="G281" s="15">
        <v>23255</v>
      </c>
    </row>
    <row r="282" spans="1:7" ht="12.75">
      <c r="A282" s="30" t="str">
        <f>'De la BASE'!A278</f>
        <v>432</v>
      </c>
      <c r="B282" s="30">
        <f>'De la BASE'!B278</f>
        <v>2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0.050093498576</v>
      </c>
      <c r="F282" s="9">
        <f>IF('De la BASE'!F278&gt;0,'De la BASE'!F278,'De la BASE'!F278+0.001)</f>
        <v>1.364084532547</v>
      </c>
      <c r="G282" s="15">
        <v>23285</v>
      </c>
    </row>
    <row r="283" spans="1:7" ht="12.75">
      <c r="A283" s="30" t="str">
        <f>'De la BASE'!A279</f>
        <v>432</v>
      </c>
      <c r="B283" s="30">
        <f>'De la BASE'!B279</f>
        <v>2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0.766800558</v>
      </c>
      <c r="F283" s="9">
        <f>IF('De la BASE'!F279&gt;0,'De la BASE'!F279,'De la BASE'!F279+0.001)</f>
        <v>18.99076174965</v>
      </c>
      <c r="G283" s="15">
        <v>23316</v>
      </c>
    </row>
    <row r="284" spans="1:7" ht="12.75">
      <c r="A284" s="30" t="str">
        <f>'De la BASE'!A280</f>
        <v>432</v>
      </c>
      <c r="B284" s="30">
        <f>'De la BASE'!B280</f>
        <v>2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0.265466687033</v>
      </c>
      <c r="F284" s="9">
        <f>IF('De la BASE'!F280&gt;0,'De la BASE'!F280,'De la BASE'!F280+0.001)</f>
        <v>3.0356995467449996</v>
      </c>
      <c r="G284" s="15">
        <v>23346</v>
      </c>
    </row>
    <row r="285" spans="1:7" ht="12.75">
      <c r="A285" s="30" t="str">
        <f>'De la BASE'!A281</f>
        <v>432</v>
      </c>
      <c r="B285" s="30">
        <f>'De la BASE'!B281</f>
        <v>2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0.14498840349</v>
      </c>
      <c r="F285" s="9">
        <f>IF('De la BASE'!F281&gt;0,'De la BASE'!F281,'De la BASE'!F281+0.001)</f>
        <v>2.2455521683560002</v>
      </c>
      <c r="G285" s="15">
        <v>23377</v>
      </c>
    </row>
    <row r="286" spans="1:7" ht="12.75">
      <c r="A286" s="30" t="str">
        <f>'De la BASE'!A282</f>
        <v>432</v>
      </c>
      <c r="B286" s="30">
        <f>'De la BASE'!B282</f>
        <v>2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0.99169288009</v>
      </c>
      <c r="F286" s="9">
        <f>IF('De la BASE'!F282&gt;0,'De la BASE'!F282,'De la BASE'!F282+0.001)</f>
        <v>9.21545747782</v>
      </c>
      <c r="G286" s="15">
        <v>23408</v>
      </c>
    </row>
    <row r="287" spans="1:7" ht="12.75">
      <c r="A287" s="30" t="str">
        <f>'De la BASE'!A283</f>
        <v>432</v>
      </c>
      <c r="B287" s="30">
        <f>'De la BASE'!B283</f>
        <v>2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0.962116545557</v>
      </c>
      <c r="F287" s="9">
        <f>IF('De la BASE'!F283&gt;0,'De la BASE'!F283,'De la BASE'!F283+0.001)</f>
        <v>8.30266751253</v>
      </c>
      <c r="G287" s="15">
        <v>23437</v>
      </c>
    </row>
    <row r="288" spans="1:7" ht="12.75">
      <c r="A288" s="30" t="str">
        <f>'De la BASE'!A284</f>
        <v>432</v>
      </c>
      <c r="B288" s="30">
        <f>'De la BASE'!B284</f>
        <v>2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0.581053230852</v>
      </c>
      <c r="F288" s="9">
        <f>IF('De la BASE'!F284&gt;0,'De la BASE'!F284,'De la BASE'!F284+0.001)</f>
        <v>6.337353826352</v>
      </c>
      <c r="G288" s="15">
        <v>23468</v>
      </c>
    </row>
    <row r="289" spans="1:7" ht="12.75">
      <c r="A289" s="30" t="str">
        <f>'De la BASE'!A285</f>
        <v>432</v>
      </c>
      <c r="B289" s="30">
        <f>'De la BASE'!B285</f>
        <v>2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0.340711871616</v>
      </c>
      <c r="F289" s="9">
        <f>IF('De la BASE'!F285&gt;0,'De la BASE'!F285,'De la BASE'!F285+0.001)</f>
        <v>5.606140923041999</v>
      </c>
      <c r="G289" s="15">
        <v>23498</v>
      </c>
    </row>
    <row r="290" spans="1:7" ht="12.75">
      <c r="A290" s="30" t="str">
        <f>'De la BASE'!A286</f>
        <v>432</v>
      </c>
      <c r="B290" s="30">
        <f>'De la BASE'!B286</f>
        <v>2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0.238629619515</v>
      </c>
      <c r="F290" s="9">
        <f>IF('De la BASE'!F286&gt;0,'De la BASE'!F286,'De la BASE'!F286+0.001)</f>
        <v>4.03305555975</v>
      </c>
      <c r="G290" s="15">
        <v>23529</v>
      </c>
    </row>
    <row r="291" spans="1:7" ht="12.75">
      <c r="A291" s="30" t="str">
        <f>'De la BASE'!A287</f>
        <v>432</v>
      </c>
      <c r="B291" s="30">
        <f>'De la BASE'!B287</f>
        <v>2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0.14886128546</v>
      </c>
      <c r="F291" s="9">
        <f>IF('De la BASE'!F287&gt;0,'De la BASE'!F287,'De la BASE'!F287+0.001)</f>
        <v>2.9604787755800004</v>
      </c>
      <c r="G291" s="15">
        <v>23559</v>
      </c>
    </row>
    <row r="292" spans="1:7" ht="12.75">
      <c r="A292" s="30" t="str">
        <f>'De la BASE'!A288</f>
        <v>432</v>
      </c>
      <c r="B292" s="30">
        <f>'De la BASE'!B288</f>
        <v>2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0.071437873215</v>
      </c>
      <c r="F292" s="9">
        <f>IF('De la BASE'!F288&gt;0,'De la BASE'!F288,'De la BASE'!F288+0.001)</f>
        <v>1.966461978489</v>
      </c>
      <c r="G292" s="15">
        <v>23590</v>
      </c>
    </row>
    <row r="293" spans="1:7" ht="12.75">
      <c r="A293" s="30" t="str">
        <f>'De la BASE'!A289</f>
        <v>432</v>
      </c>
      <c r="B293" s="30">
        <f>'De la BASE'!B289</f>
        <v>2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0.05602234778</v>
      </c>
      <c r="F293" s="9">
        <f>IF('De la BASE'!F289&gt;0,'De la BASE'!F289,'De la BASE'!F289+0.001)</f>
        <v>1.684672106012</v>
      </c>
      <c r="G293" s="15">
        <v>23621</v>
      </c>
    </row>
    <row r="294" spans="1:7" ht="12.75">
      <c r="A294" s="30" t="str">
        <f>'De la BASE'!A290</f>
        <v>432</v>
      </c>
      <c r="B294" s="30">
        <f>'De la BASE'!B290</f>
        <v>2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0.141731972913</v>
      </c>
      <c r="F294" s="9">
        <f>IF('De la BASE'!F290&gt;0,'De la BASE'!F290,'De la BASE'!F290+0.001)</f>
        <v>3.85729012398</v>
      </c>
      <c r="G294" s="15">
        <v>23651</v>
      </c>
    </row>
    <row r="295" spans="1:7" ht="12.75">
      <c r="A295" s="30" t="str">
        <f>'De la BASE'!A291</f>
        <v>432</v>
      </c>
      <c r="B295" s="30">
        <f>'De la BASE'!B291</f>
        <v>2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0.074176650914</v>
      </c>
      <c r="F295" s="9">
        <f>IF('De la BASE'!F291&gt;0,'De la BASE'!F291,'De la BASE'!F291+0.001)</f>
        <v>1.968330448718</v>
      </c>
      <c r="G295" s="15">
        <v>23682</v>
      </c>
    </row>
    <row r="296" spans="1:7" ht="12.75">
      <c r="A296" s="30" t="str">
        <f>'De la BASE'!A292</f>
        <v>432</v>
      </c>
      <c r="B296" s="30">
        <f>'De la BASE'!B292</f>
        <v>2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0.045352457293</v>
      </c>
      <c r="F296" s="9">
        <f>IF('De la BASE'!F292&gt;0,'De la BASE'!F292,'De la BASE'!F292+0.001)</f>
        <v>1.05930386067</v>
      </c>
      <c r="G296" s="15">
        <v>23712</v>
      </c>
    </row>
    <row r="297" spans="1:7" ht="12.75">
      <c r="A297" s="30" t="str">
        <f>'De la BASE'!A293</f>
        <v>432</v>
      </c>
      <c r="B297" s="30">
        <f>'De la BASE'!B293</f>
        <v>2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0.03581118714</v>
      </c>
      <c r="F297" s="9">
        <f>IF('De la BASE'!F293&gt;0,'De la BASE'!F293,'De la BASE'!F293+0.001)</f>
        <v>0.546794495052</v>
      </c>
      <c r="G297" s="15">
        <v>23743</v>
      </c>
    </row>
    <row r="298" spans="1:7" ht="12.75">
      <c r="A298" s="30" t="str">
        <f>'De la BASE'!A294</f>
        <v>432</v>
      </c>
      <c r="B298" s="30">
        <f>'De la BASE'!B294</f>
        <v>2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0.02974894451</v>
      </c>
      <c r="F298" s="9">
        <f>IF('De la BASE'!F294&gt;0,'De la BASE'!F294,'De la BASE'!F294+0.001)</f>
        <v>0.38806437016</v>
      </c>
      <c r="G298" s="15">
        <v>23774</v>
      </c>
    </row>
    <row r="299" spans="1:7" ht="12.75">
      <c r="A299" s="30" t="str">
        <f>'De la BASE'!A295</f>
        <v>432</v>
      </c>
      <c r="B299" s="30">
        <f>'De la BASE'!B295</f>
        <v>2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0.31558170694</v>
      </c>
      <c r="F299" s="9">
        <f>IF('De la BASE'!F295&gt;0,'De la BASE'!F295,'De la BASE'!F295+0.001)</f>
        <v>3.02778748132</v>
      </c>
      <c r="G299" s="15">
        <v>23802</v>
      </c>
    </row>
    <row r="300" spans="1:7" ht="12.75">
      <c r="A300" s="30" t="str">
        <f>'De la BASE'!A296</f>
        <v>432</v>
      </c>
      <c r="B300" s="30">
        <f>'De la BASE'!B296</f>
        <v>2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0.194851364382</v>
      </c>
      <c r="F300" s="9">
        <f>IF('De la BASE'!F296&gt;0,'De la BASE'!F296,'De la BASE'!F296+0.001)</f>
        <v>1.526220148962</v>
      </c>
      <c r="G300" s="15">
        <v>23833</v>
      </c>
    </row>
    <row r="301" spans="1:7" ht="12.75">
      <c r="A301" s="30" t="str">
        <f>'De la BASE'!A297</f>
        <v>432</v>
      </c>
      <c r="B301" s="30">
        <f>'De la BASE'!B297</f>
        <v>2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0.11628435663</v>
      </c>
      <c r="F301" s="9">
        <f>IF('De la BASE'!F297&gt;0,'De la BASE'!F297,'De la BASE'!F297+0.001)</f>
        <v>1.31963985342</v>
      </c>
      <c r="G301" s="15">
        <v>23863</v>
      </c>
    </row>
    <row r="302" spans="1:7" ht="12.75">
      <c r="A302" s="30" t="str">
        <f>'De la BASE'!A298</f>
        <v>432</v>
      </c>
      <c r="B302" s="30">
        <f>'De la BASE'!B298</f>
        <v>2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0.055091111523</v>
      </c>
      <c r="F302" s="9">
        <f>IF('De la BASE'!F298&gt;0,'De la BASE'!F298,'De la BASE'!F298+0.001)</f>
        <v>0.8927264377220001</v>
      </c>
      <c r="G302" s="15">
        <v>23894</v>
      </c>
    </row>
    <row r="303" spans="1:7" ht="12.75">
      <c r="A303" s="30" t="str">
        <f>'De la BASE'!A299</f>
        <v>432</v>
      </c>
      <c r="B303" s="30">
        <f>'De la BASE'!B299</f>
        <v>2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0.028823193252</v>
      </c>
      <c r="F303" s="9">
        <f>IF('De la BASE'!F299&gt;0,'De la BASE'!F299,'De la BASE'!F299+0.001)</f>
        <v>0.610527644433</v>
      </c>
      <c r="G303" s="15">
        <v>23924</v>
      </c>
    </row>
    <row r="304" spans="1:7" ht="12.75">
      <c r="A304" s="30" t="str">
        <f>'De la BASE'!A300</f>
        <v>432</v>
      </c>
      <c r="B304" s="30">
        <f>'De la BASE'!B300</f>
        <v>2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0.018028065843</v>
      </c>
      <c r="F304" s="9">
        <f>IF('De la BASE'!F300&gt;0,'De la BASE'!F300,'De la BASE'!F300+0.001)</f>
        <v>0.397018087262</v>
      </c>
      <c r="G304" s="15">
        <v>23955</v>
      </c>
    </row>
    <row r="305" spans="1:7" ht="12.75">
      <c r="A305" s="30" t="str">
        <f>'De la BASE'!A301</f>
        <v>432</v>
      </c>
      <c r="B305" s="30">
        <f>'De la BASE'!B301</f>
        <v>2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0.097964409564</v>
      </c>
      <c r="F305" s="9">
        <f>IF('De la BASE'!F301&gt;0,'De la BASE'!F301,'De la BASE'!F301+0.001)</f>
        <v>1.277508890448</v>
      </c>
      <c r="G305" s="15">
        <v>23986</v>
      </c>
    </row>
    <row r="306" spans="1:7" ht="12.75">
      <c r="A306" s="30" t="str">
        <f>'De la BASE'!A302</f>
        <v>432</v>
      </c>
      <c r="B306" s="30">
        <f>'De la BASE'!B302</f>
        <v>2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0.15868256217</v>
      </c>
      <c r="F306" s="9">
        <f>IF('De la BASE'!F302&gt;0,'De la BASE'!F302,'De la BASE'!F302+0.001)</f>
        <v>4.16541724852</v>
      </c>
      <c r="G306" s="15">
        <v>24016</v>
      </c>
    </row>
    <row r="307" spans="1:7" ht="12.75">
      <c r="A307" s="30" t="str">
        <f>'De la BASE'!A303</f>
        <v>432</v>
      </c>
      <c r="B307" s="30">
        <f>'De la BASE'!B303</f>
        <v>2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0.490226474142</v>
      </c>
      <c r="F307" s="9">
        <f>IF('De la BASE'!F303&gt;0,'De la BASE'!F303,'De la BASE'!F303+0.001)</f>
        <v>8.958912851157</v>
      </c>
      <c r="G307" s="15">
        <v>24047</v>
      </c>
    </row>
    <row r="308" spans="1:7" ht="12.75">
      <c r="A308" s="30" t="str">
        <f>'De la BASE'!A304</f>
        <v>432</v>
      </c>
      <c r="B308" s="30">
        <f>'De la BASE'!B304</f>
        <v>2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0.30110063844</v>
      </c>
      <c r="F308" s="9">
        <f>IF('De la BASE'!F304&gt;0,'De la BASE'!F304,'De la BASE'!F304+0.001)</f>
        <v>3.330441045064</v>
      </c>
      <c r="G308" s="15">
        <v>24077</v>
      </c>
    </row>
    <row r="309" spans="1:7" ht="12.75">
      <c r="A309" s="30" t="str">
        <f>'De la BASE'!A305</f>
        <v>432</v>
      </c>
      <c r="B309" s="30">
        <f>'De la BASE'!B305</f>
        <v>2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1.69007119722</v>
      </c>
      <c r="F309" s="9">
        <f>IF('De la BASE'!F305&gt;0,'De la BASE'!F305,'De la BASE'!F305+0.001)</f>
        <v>14.7372220513</v>
      </c>
      <c r="G309" s="15">
        <v>24108</v>
      </c>
    </row>
    <row r="310" spans="1:7" ht="12.75">
      <c r="A310" s="30" t="str">
        <f>'De la BASE'!A306</f>
        <v>432</v>
      </c>
      <c r="B310" s="30">
        <f>'De la BASE'!B306</f>
        <v>2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1.834671139938</v>
      </c>
      <c r="F310" s="9">
        <f>IF('De la BASE'!F306&gt;0,'De la BASE'!F306,'De la BASE'!F306+0.001)</f>
        <v>17.347904940366</v>
      </c>
      <c r="G310" s="15">
        <v>24139</v>
      </c>
    </row>
    <row r="311" spans="1:7" ht="12.75">
      <c r="A311" s="30" t="str">
        <f>'De la BASE'!A307</f>
        <v>432</v>
      </c>
      <c r="B311" s="30">
        <f>'De la BASE'!B307</f>
        <v>2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0.613816529326</v>
      </c>
      <c r="F311" s="9">
        <f>IF('De la BASE'!F307&gt;0,'De la BASE'!F307,'De la BASE'!F307+0.001)</f>
        <v>6.700570989904</v>
      </c>
      <c r="G311" s="15">
        <v>24167</v>
      </c>
    </row>
    <row r="312" spans="1:7" ht="12.75">
      <c r="A312" s="30" t="str">
        <f>'De la BASE'!A308</f>
        <v>432</v>
      </c>
      <c r="B312" s="30">
        <f>'De la BASE'!B308</f>
        <v>2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1.42705629997</v>
      </c>
      <c r="F312" s="9">
        <f>IF('De la BASE'!F308&gt;0,'De la BASE'!F308,'De la BASE'!F308+0.001)</f>
        <v>14.206522747691999</v>
      </c>
      <c r="G312" s="15">
        <v>24198</v>
      </c>
    </row>
    <row r="313" spans="1:7" ht="12.75">
      <c r="A313" s="30" t="str">
        <f>'De la BASE'!A309</f>
        <v>432</v>
      </c>
      <c r="B313" s="30">
        <f>'De la BASE'!B309</f>
        <v>2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0.621711178176</v>
      </c>
      <c r="F313" s="9">
        <f>IF('De la BASE'!F309&gt;0,'De la BASE'!F309,'De la BASE'!F309+0.001)</f>
        <v>7.309870171538</v>
      </c>
      <c r="G313" s="15">
        <v>24228</v>
      </c>
    </row>
    <row r="314" spans="1:7" ht="12.75">
      <c r="A314" s="30" t="str">
        <f>'De la BASE'!A310</f>
        <v>432</v>
      </c>
      <c r="B314" s="30">
        <f>'De la BASE'!B310</f>
        <v>2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0.368733648303</v>
      </c>
      <c r="F314" s="9">
        <f>IF('De la BASE'!F310&gt;0,'De la BASE'!F310,'De la BASE'!F310+0.001)</f>
        <v>6.247173275702</v>
      </c>
      <c r="G314" s="15">
        <v>24259</v>
      </c>
    </row>
    <row r="315" spans="1:7" ht="12.75">
      <c r="A315" s="30" t="str">
        <f>'De la BASE'!A311</f>
        <v>432</v>
      </c>
      <c r="B315" s="30">
        <f>'De la BASE'!B311</f>
        <v>2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0.170371016235</v>
      </c>
      <c r="F315" s="9">
        <f>IF('De la BASE'!F311&gt;0,'De la BASE'!F311,'De la BASE'!F311+0.001)</f>
        <v>4.461947064036</v>
      </c>
      <c r="G315" s="15">
        <v>24289</v>
      </c>
    </row>
    <row r="316" spans="1:7" ht="12.75">
      <c r="A316" s="30" t="str">
        <f>'De la BASE'!A312</f>
        <v>432</v>
      </c>
      <c r="B316" s="30">
        <f>'De la BASE'!B312</f>
        <v>2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0.083239255461</v>
      </c>
      <c r="F316" s="9">
        <f>IF('De la BASE'!F312&gt;0,'De la BASE'!F312,'De la BASE'!F312+0.001)</f>
        <v>3.0594671872470003</v>
      </c>
      <c r="G316" s="15">
        <v>24320</v>
      </c>
    </row>
    <row r="317" spans="1:7" ht="12.75">
      <c r="A317" s="30" t="str">
        <f>'De la BASE'!A313</f>
        <v>432</v>
      </c>
      <c r="B317" s="30">
        <f>'De la BASE'!B313</f>
        <v>2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0.048422577632</v>
      </c>
      <c r="F317" s="9">
        <f>IF('De la BASE'!F313&gt;0,'De la BASE'!F313,'De la BASE'!F313+0.001)</f>
        <v>2.07189925514</v>
      </c>
      <c r="G317" s="15">
        <v>24351</v>
      </c>
    </row>
    <row r="318" spans="1:7" ht="12.75">
      <c r="A318" s="30" t="str">
        <f>'De la BASE'!A314</f>
        <v>432</v>
      </c>
      <c r="B318" s="30">
        <f>'De la BASE'!B314</f>
        <v>2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0.492703611435</v>
      </c>
      <c r="F318" s="9">
        <f>IF('De la BASE'!F314&gt;0,'De la BASE'!F314,'De la BASE'!F314+0.001)</f>
        <v>10.659290892145</v>
      </c>
      <c r="G318" s="15">
        <v>24381</v>
      </c>
    </row>
    <row r="319" spans="1:7" ht="12.75">
      <c r="A319" s="30" t="str">
        <f>'De la BASE'!A315</f>
        <v>432</v>
      </c>
      <c r="B319" s="30">
        <f>'De la BASE'!B315</f>
        <v>2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0.57988686682</v>
      </c>
      <c r="F319" s="9">
        <f>IF('De la BASE'!F315&gt;0,'De la BASE'!F315,'De la BASE'!F315+0.001)</f>
        <v>10.49993583726</v>
      </c>
      <c r="G319" s="15">
        <v>24412</v>
      </c>
    </row>
    <row r="320" spans="1:7" ht="12.75">
      <c r="A320" s="30" t="str">
        <f>'De la BASE'!A316</f>
        <v>432</v>
      </c>
      <c r="B320" s="30">
        <f>'De la BASE'!B316</f>
        <v>2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0.207156694308</v>
      </c>
      <c r="F320" s="9">
        <f>IF('De la BASE'!F316&gt;0,'De la BASE'!F316,'De la BASE'!F316+0.001)</f>
        <v>3.9273458082959998</v>
      </c>
      <c r="G320" s="15">
        <v>24442</v>
      </c>
    </row>
    <row r="321" spans="1:7" ht="12.75">
      <c r="A321" s="30" t="str">
        <f>'De la BASE'!A317</f>
        <v>432</v>
      </c>
      <c r="B321" s="30">
        <f>'De la BASE'!B317</f>
        <v>2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0.20180846951</v>
      </c>
      <c r="F321" s="9">
        <f>IF('De la BASE'!F317&gt;0,'De la BASE'!F317,'De la BASE'!F317+0.001)</f>
        <v>4.339676384174</v>
      </c>
      <c r="G321" s="15">
        <v>24473</v>
      </c>
    </row>
    <row r="322" spans="1:7" ht="12.75">
      <c r="A322" s="30" t="str">
        <f>'De la BASE'!A318</f>
        <v>432</v>
      </c>
      <c r="B322" s="30">
        <f>'De la BASE'!B318</f>
        <v>2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0.310430933869</v>
      </c>
      <c r="F322" s="9">
        <f>IF('De la BASE'!F318&gt;0,'De la BASE'!F318,'De la BASE'!F318+0.001)</f>
        <v>4.1132098102759995</v>
      </c>
      <c r="G322" s="15">
        <v>24504</v>
      </c>
    </row>
    <row r="323" spans="1:7" ht="12.75">
      <c r="A323" s="30" t="str">
        <f>'De la BASE'!A319</f>
        <v>432</v>
      </c>
      <c r="B323" s="30">
        <f>'De la BASE'!B319</f>
        <v>2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0.331688790784</v>
      </c>
      <c r="F323" s="9">
        <f>IF('De la BASE'!F319&gt;0,'De la BASE'!F319,'De la BASE'!F319+0.001)</f>
        <v>4.988230683904</v>
      </c>
      <c r="G323" s="15">
        <v>24532</v>
      </c>
    </row>
    <row r="324" spans="1:7" ht="12.75">
      <c r="A324" s="30" t="str">
        <f>'De la BASE'!A320</f>
        <v>432</v>
      </c>
      <c r="B324" s="30">
        <f>'De la BASE'!B320</f>
        <v>2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0.213425268738</v>
      </c>
      <c r="F324" s="9">
        <f>IF('De la BASE'!F320&gt;0,'De la BASE'!F320,'De la BASE'!F320+0.001)</f>
        <v>4.319237466714</v>
      </c>
      <c r="G324" s="15">
        <v>24563</v>
      </c>
    </row>
    <row r="325" spans="1:7" ht="12.75">
      <c r="A325" s="30" t="str">
        <f>'De la BASE'!A321</f>
        <v>432</v>
      </c>
      <c r="B325" s="30">
        <f>'De la BASE'!B321</f>
        <v>2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0.210725179848</v>
      </c>
      <c r="F325" s="9">
        <f>IF('De la BASE'!F321&gt;0,'De la BASE'!F321,'De la BASE'!F321+0.001)</f>
        <v>4.381565054988</v>
      </c>
      <c r="G325" s="15">
        <v>24593</v>
      </c>
    </row>
    <row r="326" spans="1:7" ht="12.75">
      <c r="A326" s="30" t="str">
        <f>'De la BASE'!A322</f>
        <v>432</v>
      </c>
      <c r="B326" s="30">
        <f>'De la BASE'!B322</f>
        <v>2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0.126124143136</v>
      </c>
      <c r="F326" s="9">
        <f>IF('De la BASE'!F322&gt;0,'De la BASE'!F322,'De la BASE'!F322+0.001)</f>
        <v>2.911121342928</v>
      </c>
      <c r="G326" s="15">
        <v>24624</v>
      </c>
    </row>
    <row r="327" spans="1:7" ht="12.75">
      <c r="A327" s="30" t="str">
        <f>'De la BASE'!A323</f>
        <v>432</v>
      </c>
      <c r="B327" s="30">
        <f>'De la BASE'!B323</f>
        <v>2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0.078164556</v>
      </c>
      <c r="F327" s="9">
        <f>IF('De la BASE'!F323&gt;0,'De la BASE'!F323,'De la BASE'!F323+0.001)</f>
        <v>2.02506328656</v>
      </c>
      <c r="G327" s="15">
        <v>24654</v>
      </c>
    </row>
    <row r="328" spans="1:7" ht="12.75">
      <c r="A328" s="30" t="str">
        <f>'De la BASE'!A324</f>
        <v>432</v>
      </c>
      <c r="B328" s="30">
        <f>'De la BASE'!B324</f>
        <v>2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0.050983039596</v>
      </c>
      <c r="F328" s="9">
        <f>IF('De la BASE'!F324&gt;0,'De la BASE'!F324,'De la BASE'!F324+0.001)</f>
        <v>1.277213052492</v>
      </c>
      <c r="G328" s="15">
        <v>24685</v>
      </c>
    </row>
    <row r="329" spans="1:7" ht="12.75">
      <c r="A329" s="30" t="str">
        <f>'De la BASE'!A325</f>
        <v>432</v>
      </c>
      <c r="B329" s="30">
        <f>'De la BASE'!B325</f>
        <v>2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0.03430899395</v>
      </c>
      <c r="F329" s="9">
        <f>IF('De la BASE'!F325&gt;0,'De la BASE'!F325,'De la BASE'!F325+0.001)</f>
        <v>0.93549185496</v>
      </c>
      <c r="G329" s="15">
        <v>24716</v>
      </c>
    </row>
    <row r="330" spans="1:7" ht="12.75">
      <c r="A330" s="30" t="str">
        <f>'De la BASE'!A326</f>
        <v>432</v>
      </c>
      <c r="B330" s="30">
        <f>'De la BASE'!B326</f>
        <v>2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0.09216780132</v>
      </c>
      <c r="F330" s="9">
        <f>IF('De la BASE'!F326&gt;0,'De la BASE'!F326,'De la BASE'!F326+0.001)</f>
        <v>2.360394827064</v>
      </c>
      <c r="G330" s="15">
        <v>24746</v>
      </c>
    </row>
    <row r="331" spans="1:7" ht="12.75">
      <c r="A331" s="30" t="str">
        <f>'De la BASE'!A327</f>
        <v>432</v>
      </c>
      <c r="B331" s="30">
        <f>'De la BASE'!B327</f>
        <v>2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1.727913552924</v>
      </c>
      <c r="F331" s="9">
        <f>IF('De la BASE'!F327&gt;0,'De la BASE'!F327,'De la BASE'!F327+0.001)</f>
        <v>33.142824224601</v>
      </c>
      <c r="G331" s="15">
        <v>24777</v>
      </c>
    </row>
    <row r="332" spans="1:7" ht="12.75">
      <c r="A332" s="30" t="str">
        <f>'De la BASE'!A328</f>
        <v>432</v>
      </c>
      <c r="B332" s="30">
        <f>'De la BASE'!B328</f>
        <v>2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0.22571778072</v>
      </c>
      <c r="F332" s="9">
        <f>IF('De la BASE'!F328&gt;0,'De la BASE'!F328,'De la BASE'!F328+0.001)</f>
        <v>2.5614542475</v>
      </c>
      <c r="G332" s="15">
        <v>24807</v>
      </c>
    </row>
    <row r="333" spans="1:7" ht="12.75">
      <c r="A333" s="30" t="str">
        <f>'De la BASE'!A329</f>
        <v>432</v>
      </c>
      <c r="B333" s="30">
        <f>'De la BASE'!B329</f>
        <v>2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0.29673472898</v>
      </c>
      <c r="F333" s="9">
        <f>IF('De la BASE'!F329&gt;0,'De la BASE'!F329,'De la BASE'!F329+0.001)</f>
        <v>6.103495665655</v>
      </c>
      <c r="G333" s="15">
        <v>24838</v>
      </c>
    </row>
    <row r="334" spans="1:7" ht="12.75">
      <c r="A334" s="30" t="str">
        <f>'De la BASE'!A330</f>
        <v>432</v>
      </c>
      <c r="B334" s="30">
        <f>'De la BASE'!B330</f>
        <v>2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0.835242564519</v>
      </c>
      <c r="F334" s="9">
        <f>IF('De la BASE'!F330&gt;0,'De la BASE'!F330,'De la BASE'!F330+0.001)</f>
        <v>16.02375170823</v>
      </c>
      <c r="G334" s="15">
        <v>24869</v>
      </c>
    </row>
    <row r="335" spans="1:7" ht="12.75">
      <c r="A335" s="30" t="str">
        <f>'De la BASE'!A331</f>
        <v>432</v>
      </c>
      <c r="B335" s="30">
        <f>'De la BASE'!B331</f>
        <v>2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0.996366955919</v>
      </c>
      <c r="F335" s="9">
        <f>IF('De la BASE'!F331&gt;0,'De la BASE'!F331,'De la BASE'!F331+0.001)</f>
        <v>13.423815640141001</v>
      </c>
      <c r="G335" s="15">
        <v>24898</v>
      </c>
    </row>
    <row r="336" spans="1:7" ht="12.75">
      <c r="A336" s="30" t="str">
        <f>'De la BASE'!A332</f>
        <v>432</v>
      </c>
      <c r="B336" s="30">
        <f>'De la BASE'!B332</f>
        <v>2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1.41200404191</v>
      </c>
      <c r="F336" s="9">
        <f>IF('De la BASE'!F332&gt;0,'De la BASE'!F332,'De la BASE'!F332+0.001)</f>
        <v>17.759485616775</v>
      </c>
      <c r="G336" s="15">
        <v>24929</v>
      </c>
    </row>
    <row r="337" spans="1:7" ht="12.75">
      <c r="A337" s="30" t="str">
        <f>'De la BASE'!A333</f>
        <v>432</v>
      </c>
      <c r="B337" s="30">
        <f>'De la BASE'!B333</f>
        <v>2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1.158995491209</v>
      </c>
      <c r="F337" s="9">
        <f>IF('De la BASE'!F333&gt;0,'De la BASE'!F333,'De la BASE'!F333+0.001)</f>
        <v>10.906814154681</v>
      </c>
      <c r="G337" s="15">
        <v>24959</v>
      </c>
    </row>
    <row r="338" spans="1:7" ht="12.75">
      <c r="A338" s="30" t="str">
        <f>'De la BASE'!A334</f>
        <v>432</v>
      </c>
      <c r="B338" s="30">
        <f>'De la BASE'!B334</f>
        <v>2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0.526112840276</v>
      </c>
      <c r="F338" s="9">
        <f>IF('De la BASE'!F334&gt;0,'De la BASE'!F334,'De la BASE'!F334+0.001)</f>
        <v>7.332697721851</v>
      </c>
      <c r="G338" s="15">
        <v>24990</v>
      </c>
    </row>
    <row r="339" spans="1:7" ht="12.75">
      <c r="A339" s="30" t="str">
        <f>'De la BASE'!A335</f>
        <v>432</v>
      </c>
      <c r="B339" s="30">
        <f>'De la BASE'!B335</f>
        <v>2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0.235533443676</v>
      </c>
      <c r="F339" s="9">
        <f>IF('De la BASE'!F335&gt;0,'De la BASE'!F335,'De la BASE'!F335+0.001)</f>
        <v>5.619606842148</v>
      </c>
      <c r="G339" s="15">
        <v>25020</v>
      </c>
    </row>
    <row r="340" spans="1:7" ht="12.75">
      <c r="A340" s="30" t="str">
        <f>'De la BASE'!A336</f>
        <v>432</v>
      </c>
      <c r="B340" s="30">
        <f>'De la BASE'!B336</f>
        <v>2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0.127268779932</v>
      </c>
      <c r="F340" s="9">
        <f>IF('De la BASE'!F336&gt;0,'De la BASE'!F336,'De la BASE'!F336+0.001)</f>
        <v>3.8573272152179996</v>
      </c>
      <c r="G340" s="15">
        <v>25051</v>
      </c>
    </row>
    <row r="341" spans="1:7" ht="12.75">
      <c r="A341" s="30" t="str">
        <f>'De la BASE'!A337</f>
        <v>432</v>
      </c>
      <c r="B341" s="30">
        <f>'De la BASE'!B337</f>
        <v>2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0.11332428426</v>
      </c>
      <c r="F341" s="9">
        <f>IF('De la BASE'!F337&gt;0,'De la BASE'!F337,'De la BASE'!F337+0.001)</f>
        <v>4.06019673774</v>
      </c>
      <c r="G341" s="15">
        <v>25082</v>
      </c>
    </row>
    <row r="342" spans="1:7" ht="12.75">
      <c r="A342" s="30" t="str">
        <f>'De la BASE'!A338</f>
        <v>432</v>
      </c>
      <c r="B342" s="30">
        <f>'De la BASE'!B338</f>
        <v>2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0.07774809378</v>
      </c>
      <c r="F342" s="9">
        <f>IF('De la BASE'!F338&gt;0,'De la BASE'!F338,'De la BASE'!F338+0.001)</f>
        <v>2.957600873535</v>
      </c>
      <c r="G342" s="15">
        <v>25112</v>
      </c>
    </row>
    <row r="343" spans="1:7" ht="12.75">
      <c r="A343" s="30" t="str">
        <f>'De la BASE'!A339</f>
        <v>432</v>
      </c>
      <c r="B343" s="30">
        <f>'De la BASE'!B339</f>
        <v>2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0.30432956528</v>
      </c>
      <c r="F343" s="9">
        <f>IF('De la BASE'!F339&gt;0,'De la BASE'!F339,'De la BASE'!F339+0.001)</f>
        <v>5.9628527801499995</v>
      </c>
      <c r="G343" s="15">
        <v>25143</v>
      </c>
    </row>
    <row r="344" spans="1:7" ht="12.75">
      <c r="A344" s="30" t="str">
        <f>'De la BASE'!A340</f>
        <v>432</v>
      </c>
      <c r="B344" s="30">
        <f>'De la BASE'!B340</f>
        <v>2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1.140079775469</v>
      </c>
      <c r="F344" s="9">
        <f>IF('De la BASE'!F340&gt;0,'De la BASE'!F340,'De la BASE'!F340+0.001)</f>
        <v>9.503742038106</v>
      </c>
      <c r="G344" s="15">
        <v>25173</v>
      </c>
    </row>
    <row r="345" spans="1:7" ht="12.75">
      <c r="A345" s="30" t="str">
        <f>'De la BASE'!A341</f>
        <v>432</v>
      </c>
      <c r="B345" s="30">
        <f>'De la BASE'!B341</f>
        <v>2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0.344337059996</v>
      </c>
      <c r="F345" s="9">
        <f>IF('De la BASE'!F341&gt;0,'De la BASE'!F341,'De la BASE'!F341+0.001)</f>
        <v>2.869056665142</v>
      </c>
      <c r="G345" s="15">
        <v>25204</v>
      </c>
    </row>
    <row r="346" spans="1:7" ht="12.75">
      <c r="A346" s="30" t="str">
        <f>'De la BASE'!A342</f>
        <v>432</v>
      </c>
      <c r="B346" s="30">
        <f>'De la BASE'!B342</f>
        <v>2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0.17663322448</v>
      </c>
      <c r="F346" s="9">
        <f>IF('De la BASE'!F342&gt;0,'De la BASE'!F342,'De la BASE'!F342+0.001)</f>
        <v>2.282705921088</v>
      </c>
      <c r="G346" s="15">
        <v>25235</v>
      </c>
    </row>
    <row r="347" spans="1:7" ht="12.75">
      <c r="A347" s="30" t="str">
        <f>'De la BASE'!A343</f>
        <v>432</v>
      </c>
      <c r="B347" s="30">
        <f>'De la BASE'!B343</f>
        <v>2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1.17953437002</v>
      </c>
      <c r="F347" s="9">
        <f>IF('De la BASE'!F343&gt;0,'De la BASE'!F343,'De la BASE'!F343+0.001)</f>
        <v>13.48559248791</v>
      </c>
      <c r="G347" s="15">
        <v>25263</v>
      </c>
    </row>
    <row r="348" spans="1:7" ht="12.75">
      <c r="A348" s="30" t="str">
        <f>'De la BASE'!A344</f>
        <v>432</v>
      </c>
      <c r="B348" s="30">
        <f>'De la BASE'!B344</f>
        <v>2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0.781488862952</v>
      </c>
      <c r="F348" s="9">
        <f>IF('De la BASE'!F344&gt;0,'De la BASE'!F344,'De la BASE'!F344+0.001)</f>
        <v>7.022165520692</v>
      </c>
      <c r="G348" s="15">
        <v>25294</v>
      </c>
    </row>
    <row r="349" spans="1:7" ht="12.75">
      <c r="A349" s="30" t="str">
        <f>'De la BASE'!A345</f>
        <v>432</v>
      </c>
      <c r="B349" s="30">
        <f>'De la BASE'!B345</f>
        <v>2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0.74303238192</v>
      </c>
      <c r="F349" s="9">
        <f>IF('De la BASE'!F345&gt;0,'De la BASE'!F345,'De la BASE'!F345+0.001)</f>
        <v>9.130741425419998</v>
      </c>
      <c r="G349" s="15">
        <v>25324</v>
      </c>
    </row>
    <row r="350" spans="1:7" ht="12.75">
      <c r="A350" s="30" t="str">
        <f>'De la BASE'!A346</f>
        <v>432</v>
      </c>
      <c r="B350" s="30">
        <f>'De la BASE'!B346</f>
        <v>2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0.379628448914</v>
      </c>
      <c r="F350" s="9">
        <f>IF('De la BASE'!F346&gt;0,'De la BASE'!F346,'De la BASE'!F346+0.001)</f>
        <v>5.191659173272</v>
      </c>
      <c r="G350" s="15">
        <v>25355</v>
      </c>
    </row>
    <row r="351" spans="1:7" ht="12.75">
      <c r="A351" s="30" t="str">
        <f>'De la BASE'!A347</f>
        <v>432</v>
      </c>
      <c r="B351" s="30">
        <f>'De la BASE'!B347</f>
        <v>2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0.193285150566</v>
      </c>
      <c r="F351" s="9">
        <f>IF('De la BASE'!F347&gt;0,'De la BASE'!F347,'De la BASE'!F347+0.001)</f>
        <v>3.680495530206</v>
      </c>
      <c r="G351" s="15">
        <v>25385</v>
      </c>
    </row>
    <row r="352" spans="1:7" ht="12.75">
      <c r="A352" s="30" t="str">
        <f>'De la BASE'!A348</f>
        <v>432</v>
      </c>
      <c r="B352" s="30">
        <f>'De la BASE'!B348</f>
        <v>2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0.092370320691</v>
      </c>
      <c r="F352" s="9">
        <f>IF('De la BASE'!F348&gt;0,'De la BASE'!F348,'De la BASE'!F348+0.001)</f>
        <v>2.579886913611</v>
      </c>
      <c r="G352" s="15">
        <v>25416</v>
      </c>
    </row>
    <row r="353" spans="1:7" ht="12.75">
      <c r="A353" s="30" t="str">
        <f>'De la BASE'!A349</f>
        <v>432</v>
      </c>
      <c r="B353" s="30">
        <f>'De la BASE'!B349</f>
        <v>2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0.17273641896</v>
      </c>
      <c r="F353" s="9">
        <f>IF('De la BASE'!F349&gt;0,'De la BASE'!F349,'De la BASE'!F349+0.001)</f>
        <v>3.788621065152</v>
      </c>
      <c r="G353" s="15">
        <v>25447</v>
      </c>
    </row>
    <row r="354" spans="1:7" ht="12.75">
      <c r="A354" s="30" t="str">
        <f>'De la BASE'!A350</f>
        <v>432</v>
      </c>
      <c r="B354" s="30">
        <f>'De la BASE'!B350</f>
        <v>2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0.09644942032</v>
      </c>
      <c r="F354" s="9">
        <f>IF('De la BASE'!F350&gt;0,'De la BASE'!F350,'De la BASE'!F350+0.001)</f>
        <v>2.311840993554</v>
      </c>
      <c r="G354" s="15">
        <v>25477</v>
      </c>
    </row>
    <row r="355" spans="1:7" ht="12.75">
      <c r="A355" s="30" t="str">
        <f>'De la BASE'!A351</f>
        <v>432</v>
      </c>
      <c r="B355" s="30">
        <f>'De la BASE'!B351</f>
        <v>2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0.148514281272</v>
      </c>
      <c r="F355" s="9">
        <f>IF('De la BASE'!F351&gt;0,'De la BASE'!F351,'De la BASE'!F351+0.001)</f>
        <v>4.716971428992</v>
      </c>
      <c r="G355" s="15">
        <v>25508</v>
      </c>
    </row>
    <row r="356" spans="1:7" ht="12.75">
      <c r="A356" s="30" t="str">
        <f>'De la BASE'!A352</f>
        <v>432</v>
      </c>
      <c r="B356" s="30">
        <f>'De la BASE'!B352</f>
        <v>2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0.065280929837</v>
      </c>
      <c r="F356" s="9">
        <f>IF('De la BASE'!F352&gt;0,'De la BASE'!F352,'De la BASE'!F352+0.001)</f>
        <v>2.033034608141</v>
      </c>
      <c r="G356" s="15">
        <v>25538</v>
      </c>
    </row>
    <row r="357" spans="1:7" ht="12.75">
      <c r="A357" s="30" t="str">
        <f>'De la BASE'!A353</f>
        <v>432</v>
      </c>
      <c r="B357" s="30">
        <f>'De la BASE'!B353</f>
        <v>2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0.934022271762</v>
      </c>
      <c r="F357" s="9">
        <f>IF('De la BASE'!F353&gt;0,'De la BASE'!F353,'De la BASE'!F353+0.001)</f>
        <v>24.448749403284</v>
      </c>
      <c r="G357" s="15">
        <v>25569</v>
      </c>
    </row>
    <row r="358" spans="1:7" ht="12.75">
      <c r="A358" s="30" t="str">
        <f>'De la BASE'!A354</f>
        <v>432</v>
      </c>
      <c r="B358" s="30">
        <f>'De la BASE'!B354</f>
        <v>2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0.35030947742</v>
      </c>
      <c r="F358" s="9">
        <f>IF('De la BASE'!F354&gt;0,'De la BASE'!F354,'De la BASE'!F354+0.001)</f>
        <v>6.035504330799999</v>
      </c>
      <c r="G358" s="15">
        <v>25600</v>
      </c>
    </row>
    <row r="359" spans="1:7" ht="12.75">
      <c r="A359" s="30" t="str">
        <f>'De la BASE'!A355</f>
        <v>432</v>
      </c>
      <c r="B359" s="30">
        <f>'De la BASE'!B355</f>
        <v>2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0.227635489536</v>
      </c>
      <c r="F359" s="9">
        <f>IF('De la BASE'!F355&gt;0,'De la BASE'!F355,'De la BASE'!F355+0.001)</f>
        <v>6.524450893828</v>
      </c>
      <c r="G359" s="15">
        <v>25628</v>
      </c>
    </row>
    <row r="360" spans="1:7" ht="12.75">
      <c r="A360" s="30" t="str">
        <f>'De la BASE'!A356</f>
        <v>432</v>
      </c>
      <c r="B360" s="30">
        <f>'De la BASE'!B356</f>
        <v>2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0.181980080154</v>
      </c>
      <c r="F360" s="9">
        <f>IF('De la BASE'!F356&gt;0,'De la BASE'!F356,'De la BASE'!F356+0.001)</f>
        <v>6.448301531496</v>
      </c>
      <c r="G360" s="15">
        <v>25659</v>
      </c>
    </row>
    <row r="361" spans="1:7" ht="12.75">
      <c r="A361" s="30" t="str">
        <f>'De la BASE'!A357</f>
        <v>432</v>
      </c>
      <c r="B361" s="30">
        <f>'De la BASE'!B357</f>
        <v>2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0.168171480612</v>
      </c>
      <c r="F361" s="9">
        <f>IF('De la BASE'!F357&gt;0,'De la BASE'!F357,'De la BASE'!F357+0.001)</f>
        <v>6.489648542304</v>
      </c>
      <c r="G361" s="15">
        <v>25689</v>
      </c>
    </row>
    <row r="362" spans="1:7" ht="12.75">
      <c r="A362" s="30" t="str">
        <f>'De la BASE'!A358</f>
        <v>432</v>
      </c>
      <c r="B362" s="30">
        <f>'De la BASE'!B358</f>
        <v>2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0.094515662675</v>
      </c>
      <c r="F362" s="9">
        <f>IF('De la BASE'!F358&gt;0,'De la BASE'!F358,'De la BASE'!F358+0.001)</f>
        <v>3.579631132616</v>
      </c>
      <c r="G362" s="15">
        <v>25720</v>
      </c>
    </row>
    <row r="363" spans="1:7" ht="12.75">
      <c r="A363" s="30" t="str">
        <f>'De la BASE'!A359</f>
        <v>432</v>
      </c>
      <c r="B363" s="30">
        <f>'De la BASE'!B359</f>
        <v>2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0.057917130942</v>
      </c>
      <c r="F363" s="9">
        <f>IF('De la BASE'!F359&gt;0,'De la BASE'!F359,'De la BASE'!F359+0.001)</f>
        <v>2.005074821814</v>
      </c>
      <c r="G363" s="15">
        <v>25750</v>
      </c>
    </row>
    <row r="364" spans="1:7" ht="12.75">
      <c r="A364" s="30" t="str">
        <f>'De la BASE'!A360</f>
        <v>432</v>
      </c>
      <c r="B364" s="30">
        <f>'De la BASE'!B360</f>
        <v>2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0.039604796119</v>
      </c>
      <c r="F364" s="9">
        <f>IF('De la BASE'!F360&gt;0,'De la BASE'!F360,'De la BASE'!F360+0.001)</f>
        <v>1.299931596362</v>
      </c>
      <c r="G364" s="15">
        <v>25781</v>
      </c>
    </row>
    <row r="365" spans="1:7" ht="12.75">
      <c r="A365" s="30" t="str">
        <f>'De la BASE'!A361</f>
        <v>432</v>
      </c>
      <c r="B365" s="30">
        <f>'De la BASE'!B361</f>
        <v>2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0.02513596765</v>
      </c>
      <c r="F365" s="9">
        <f>IF('De la BASE'!F361&gt;0,'De la BASE'!F361,'De la BASE'!F361+0.001)</f>
        <v>0.8856417695500001</v>
      </c>
      <c r="G365" s="15">
        <v>25812</v>
      </c>
    </row>
    <row r="366" spans="1:7" ht="12.75">
      <c r="A366" s="30" t="str">
        <f>'De la BASE'!A362</f>
        <v>432</v>
      </c>
      <c r="B366" s="30">
        <f>'De la BASE'!B362</f>
        <v>2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0.016749825107</v>
      </c>
      <c r="F366" s="9">
        <f>IF('De la BASE'!F362&gt;0,'De la BASE'!F362,'De la BASE'!F362+0.001)</f>
        <v>0.6248615565019999</v>
      </c>
      <c r="G366" s="15">
        <v>25842</v>
      </c>
    </row>
    <row r="367" spans="1:7" ht="12.75">
      <c r="A367" s="30" t="str">
        <f>'De la BASE'!A363</f>
        <v>432</v>
      </c>
      <c r="B367" s="30">
        <f>'De la BASE'!B363</f>
        <v>2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0.20333816025</v>
      </c>
      <c r="F367" s="9">
        <f>IF('De la BASE'!F363&gt;0,'De la BASE'!F363,'De la BASE'!F363+0.001)</f>
        <v>4.3790327350450005</v>
      </c>
      <c r="G367" s="15">
        <v>25873</v>
      </c>
    </row>
    <row r="368" spans="1:7" ht="12.75">
      <c r="A368" s="30" t="str">
        <f>'De la BASE'!A364</f>
        <v>432</v>
      </c>
      <c r="B368" s="30">
        <f>'De la BASE'!B364</f>
        <v>2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0.049617971455</v>
      </c>
      <c r="F368" s="9">
        <f>IF('De la BASE'!F364&gt;0,'De la BASE'!F364,'De la BASE'!F364+0.001)</f>
        <v>1.001901312035</v>
      </c>
      <c r="G368" s="15">
        <v>25903</v>
      </c>
    </row>
    <row r="369" spans="1:7" ht="12.75">
      <c r="A369" s="30" t="str">
        <f>'De la BASE'!A365</f>
        <v>432</v>
      </c>
      <c r="B369" s="30">
        <f>'De la BASE'!B365</f>
        <v>2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0.237010171939</v>
      </c>
      <c r="F369" s="9">
        <f>IF('De la BASE'!F365&gt;0,'De la BASE'!F365,'De la BASE'!F365+0.001)</f>
        <v>1.5929058722240002</v>
      </c>
      <c r="G369" s="15">
        <v>25934</v>
      </c>
    </row>
    <row r="370" spans="1:7" ht="12.75">
      <c r="A370" s="30" t="str">
        <f>'De la BASE'!A366</f>
        <v>432</v>
      </c>
      <c r="B370" s="30">
        <f>'De la BASE'!B366</f>
        <v>2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0.193905578976</v>
      </c>
      <c r="F370" s="9">
        <f>IF('De la BASE'!F366&gt;0,'De la BASE'!F366,'De la BASE'!F366+0.001)</f>
        <v>1.72599899727</v>
      </c>
      <c r="G370" s="15">
        <v>25965</v>
      </c>
    </row>
    <row r="371" spans="1:7" ht="12.75">
      <c r="A371" s="30" t="str">
        <f>'De la BASE'!A367</f>
        <v>432</v>
      </c>
      <c r="B371" s="30">
        <f>'De la BASE'!B367</f>
        <v>2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0.20109892798</v>
      </c>
      <c r="F371" s="9">
        <f>IF('De la BASE'!F367&gt;0,'De la BASE'!F367,'De la BASE'!F367+0.001)</f>
        <v>2.720127571928</v>
      </c>
      <c r="G371" s="15">
        <v>25993</v>
      </c>
    </row>
    <row r="372" spans="1:7" ht="12.75">
      <c r="A372" s="30" t="str">
        <f>'De la BASE'!A368</f>
        <v>432</v>
      </c>
      <c r="B372" s="30">
        <f>'De la BASE'!B368</f>
        <v>2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0.465272820828</v>
      </c>
      <c r="F372" s="9">
        <f>IF('De la BASE'!F368&gt;0,'De la BASE'!F368,'De la BASE'!F368+0.001)</f>
        <v>4.78542344078</v>
      </c>
      <c r="G372" s="15">
        <v>26024</v>
      </c>
    </row>
    <row r="373" spans="1:7" ht="12.75">
      <c r="A373" s="30" t="str">
        <f>'De la BASE'!A369</f>
        <v>432</v>
      </c>
      <c r="B373" s="30">
        <f>'De la BASE'!B369</f>
        <v>2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0.90461412562</v>
      </c>
      <c r="F373" s="9">
        <f>IF('De la BASE'!F369&gt;0,'De la BASE'!F369,'De la BASE'!F369+0.001)</f>
        <v>5.80181526137</v>
      </c>
      <c r="G373" s="15">
        <v>26054</v>
      </c>
    </row>
    <row r="374" spans="1:7" ht="12.75">
      <c r="A374" s="30" t="str">
        <f>'De la BASE'!A370</f>
        <v>432</v>
      </c>
      <c r="B374" s="30">
        <f>'De la BASE'!B370</f>
        <v>2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0.490804251057</v>
      </c>
      <c r="F374" s="9">
        <f>IF('De la BASE'!F370&gt;0,'De la BASE'!F370,'De la BASE'!F370+0.001)</f>
        <v>3.9487782439259997</v>
      </c>
      <c r="G374" s="15">
        <v>26085</v>
      </c>
    </row>
    <row r="375" spans="1:7" ht="12.75">
      <c r="A375" s="30" t="str">
        <f>'De la BASE'!A371</f>
        <v>432</v>
      </c>
      <c r="B375" s="30">
        <f>'De la BASE'!B371</f>
        <v>2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0.27200314302</v>
      </c>
      <c r="F375" s="9">
        <f>IF('De la BASE'!F371&gt;0,'De la BASE'!F371,'De la BASE'!F371+0.001)</f>
        <v>3.307076096316</v>
      </c>
      <c r="G375" s="15">
        <v>26115</v>
      </c>
    </row>
    <row r="376" spans="1:7" ht="12.75">
      <c r="A376" s="30" t="str">
        <f>'De la BASE'!A372</f>
        <v>432</v>
      </c>
      <c r="B376" s="30">
        <f>'De la BASE'!B372</f>
        <v>2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0.14357753122</v>
      </c>
      <c r="F376" s="9">
        <f>IF('De la BASE'!F372&gt;0,'De la BASE'!F372,'De la BASE'!F372+0.001)</f>
        <v>2.423686531695</v>
      </c>
      <c r="G376" s="15">
        <v>26146</v>
      </c>
    </row>
    <row r="377" spans="1:7" ht="12.75">
      <c r="A377" s="30" t="str">
        <f>'De la BASE'!A373</f>
        <v>432</v>
      </c>
      <c r="B377" s="30">
        <f>'De la BASE'!B373</f>
        <v>2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0.084038336789</v>
      </c>
      <c r="F377" s="9">
        <f>IF('De la BASE'!F373&gt;0,'De la BASE'!F373,'De la BASE'!F373+0.001)</f>
        <v>1.9092204003950002</v>
      </c>
      <c r="G377" s="15">
        <v>26177</v>
      </c>
    </row>
    <row r="378" spans="1:7" ht="12.75">
      <c r="A378" s="30" t="str">
        <f>'De la BASE'!A374</f>
        <v>432</v>
      </c>
      <c r="B378" s="30">
        <f>'De la BASE'!B374</f>
        <v>2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0.061253892522</v>
      </c>
      <c r="F378" s="9">
        <f>IF('De la BASE'!F374&gt;0,'De la BASE'!F374,'De la BASE'!F374+0.001)</f>
        <v>1.826571025602</v>
      </c>
      <c r="G378" s="15">
        <v>26207</v>
      </c>
    </row>
    <row r="379" spans="1:7" ht="12.75">
      <c r="A379" s="30" t="str">
        <f>'De la BASE'!A375</f>
        <v>432</v>
      </c>
      <c r="B379" s="30">
        <f>'De la BASE'!B375</f>
        <v>2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0.067716151314</v>
      </c>
      <c r="F379" s="9">
        <f>IF('De la BASE'!F375&gt;0,'De la BASE'!F375,'De la BASE'!F375+0.001)</f>
        <v>1.846804092028</v>
      </c>
      <c r="G379" s="15">
        <v>26238</v>
      </c>
    </row>
    <row r="380" spans="1:7" ht="12.75">
      <c r="A380" s="30" t="str">
        <f>'De la BASE'!A376</f>
        <v>432</v>
      </c>
      <c r="B380" s="30">
        <f>'De la BASE'!B376</f>
        <v>2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0.16142368893</v>
      </c>
      <c r="F380" s="9">
        <f>IF('De la BASE'!F376&gt;0,'De la BASE'!F376,'De la BASE'!F376+0.001)</f>
        <v>3.1063713673169997</v>
      </c>
      <c r="G380" s="15">
        <v>26268</v>
      </c>
    </row>
    <row r="381" spans="1:7" ht="12.75">
      <c r="A381" s="30" t="str">
        <f>'De la BASE'!A377</f>
        <v>432</v>
      </c>
      <c r="B381" s="30">
        <f>'De la BASE'!B377</f>
        <v>2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0.05779500678</v>
      </c>
      <c r="F381" s="9">
        <f>IF('De la BASE'!F377&gt;0,'De la BASE'!F377,'De la BASE'!F377+0.001)</f>
        <v>1.08032203146</v>
      </c>
      <c r="G381" s="15">
        <v>26299</v>
      </c>
    </row>
    <row r="382" spans="1:7" ht="12.75">
      <c r="A382" s="30" t="str">
        <f>'De la BASE'!A378</f>
        <v>432</v>
      </c>
      <c r="B382" s="30">
        <f>'De la BASE'!B378</f>
        <v>2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0.761261829188</v>
      </c>
      <c r="F382" s="9">
        <f>IF('De la BASE'!F378&gt;0,'De la BASE'!F378,'De la BASE'!F378+0.001)</f>
        <v>7.033582592568</v>
      </c>
      <c r="G382" s="15">
        <v>26330</v>
      </c>
    </row>
    <row r="383" spans="1:7" ht="12.75">
      <c r="A383" s="30" t="str">
        <f>'De la BASE'!A379</f>
        <v>432</v>
      </c>
      <c r="B383" s="30">
        <f>'De la BASE'!B379</f>
        <v>2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0.771877498359</v>
      </c>
      <c r="F383" s="9">
        <f>IF('De la BASE'!F379&gt;0,'De la BASE'!F379,'De la BASE'!F379+0.001)</f>
        <v>5.220427667888</v>
      </c>
      <c r="G383" s="15">
        <v>26359</v>
      </c>
    </row>
    <row r="384" spans="1:7" ht="12.75">
      <c r="A384" s="30" t="str">
        <f>'De la BASE'!A380</f>
        <v>432</v>
      </c>
      <c r="B384" s="30">
        <f>'De la BASE'!B380</f>
        <v>2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0.312157822243</v>
      </c>
      <c r="F384" s="9">
        <f>IF('De la BASE'!F380&gt;0,'De la BASE'!F380,'De la BASE'!F380+0.001)</f>
        <v>2.612729055966</v>
      </c>
      <c r="G384" s="15">
        <v>26390</v>
      </c>
    </row>
    <row r="385" spans="1:7" ht="12.75">
      <c r="A385" s="30" t="str">
        <f>'De la BASE'!A381</f>
        <v>432</v>
      </c>
      <c r="B385" s="30">
        <f>'De la BASE'!B381</f>
        <v>2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0.201711210498</v>
      </c>
      <c r="F385" s="9">
        <f>IF('De la BASE'!F381&gt;0,'De la BASE'!F381,'De la BASE'!F381+0.001)</f>
        <v>2.9485433289059997</v>
      </c>
      <c r="G385" s="15">
        <v>26420</v>
      </c>
    </row>
    <row r="386" spans="1:7" ht="12.75">
      <c r="A386" s="30" t="str">
        <f>'De la BASE'!A382</f>
        <v>432</v>
      </c>
      <c r="B386" s="30">
        <f>'De la BASE'!B382</f>
        <v>2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0.15670581766</v>
      </c>
      <c r="F386" s="9">
        <f>IF('De la BASE'!F382&gt;0,'De la BASE'!F382,'De la BASE'!F382+0.001)</f>
        <v>3.1203703097739997</v>
      </c>
      <c r="G386" s="15">
        <v>26451</v>
      </c>
    </row>
    <row r="387" spans="1:7" ht="12.75">
      <c r="A387" s="30" t="str">
        <f>'De la BASE'!A383</f>
        <v>432</v>
      </c>
      <c r="B387" s="30">
        <f>'De la BASE'!B383</f>
        <v>2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0.066137258069</v>
      </c>
      <c r="F387" s="9">
        <f>IF('De la BASE'!F383&gt;0,'De la BASE'!F383,'De la BASE'!F383+0.001)</f>
        <v>1.753116626746</v>
      </c>
      <c r="G387" s="15">
        <v>26481</v>
      </c>
    </row>
    <row r="388" spans="1:7" ht="12.75">
      <c r="A388" s="30" t="str">
        <f>'De la BASE'!A384</f>
        <v>432</v>
      </c>
      <c r="B388" s="30">
        <f>'De la BASE'!B384</f>
        <v>2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0.042139363952</v>
      </c>
      <c r="F388" s="9">
        <f>IF('De la BASE'!F384&gt;0,'De la BASE'!F384,'De la BASE'!F384+0.001)</f>
        <v>1.115966621084</v>
      </c>
      <c r="G388" s="15">
        <v>26512</v>
      </c>
    </row>
    <row r="389" spans="1:7" ht="12.75">
      <c r="A389" s="30" t="str">
        <f>'De la BASE'!A385</f>
        <v>432</v>
      </c>
      <c r="B389" s="30">
        <f>'De la BASE'!B385</f>
        <v>2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0.15205072146</v>
      </c>
      <c r="F389" s="9">
        <f>IF('De la BASE'!F385&gt;0,'De la BASE'!F385,'De la BASE'!F385+0.001)</f>
        <v>1.7203226205</v>
      </c>
      <c r="G389" s="15">
        <v>26543</v>
      </c>
    </row>
    <row r="390" spans="1:7" ht="12.75">
      <c r="A390" s="30" t="str">
        <f>'De la BASE'!A386</f>
        <v>432</v>
      </c>
      <c r="B390" s="30">
        <f>'De la BASE'!B386</f>
        <v>2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0.152878659598</v>
      </c>
      <c r="F390" s="9">
        <f>IF('De la BASE'!F386&gt;0,'De la BASE'!F386,'De la BASE'!F386+0.001)</f>
        <v>1.732624817</v>
      </c>
      <c r="G390" s="15">
        <v>26573</v>
      </c>
    </row>
    <row r="391" spans="1:7" ht="12.75">
      <c r="A391" s="30" t="str">
        <f>'De la BASE'!A387</f>
        <v>432</v>
      </c>
      <c r="B391" s="30">
        <f>'De la BASE'!B387</f>
        <v>2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0.348697821639</v>
      </c>
      <c r="F391" s="9">
        <f>IF('De la BASE'!F387&gt;0,'De la BASE'!F387,'De la BASE'!F387+0.001)</f>
        <v>3.400490215689</v>
      </c>
      <c r="G391" s="15">
        <v>26604</v>
      </c>
    </row>
    <row r="392" spans="1:7" ht="12.75">
      <c r="A392" s="30" t="str">
        <f>'De la BASE'!A388</f>
        <v>432</v>
      </c>
      <c r="B392" s="30">
        <f>'De la BASE'!B388</f>
        <v>2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0.364957252926</v>
      </c>
      <c r="F392" s="9">
        <f>IF('De la BASE'!F388&gt;0,'De la BASE'!F388,'De la BASE'!F388+0.001)</f>
        <v>3.562678039914</v>
      </c>
      <c r="G392" s="15">
        <v>26634</v>
      </c>
    </row>
    <row r="393" spans="1:7" ht="12.75">
      <c r="A393" s="30" t="str">
        <f>'De la BASE'!A389</f>
        <v>432</v>
      </c>
      <c r="B393" s="30">
        <f>'De la BASE'!B389</f>
        <v>2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0.252646016742</v>
      </c>
      <c r="F393" s="9">
        <f>IF('De la BASE'!F389&gt;0,'De la BASE'!F389,'De la BASE'!F389+0.001)</f>
        <v>3.059823994458</v>
      </c>
      <c r="G393" s="15">
        <v>26665</v>
      </c>
    </row>
    <row r="394" spans="1:7" ht="12.75">
      <c r="A394" s="30" t="str">
        <f>'De la BASE'!A390</f>
        <v>432</v>
      </c>
      <c r="B394" s="30">
        <f>'De la BASE'!B390</f>
        <v>2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0.151155951471</v>
      </c>
      <c r="F394" s="9">
        <f>IF('De la BASE'!F390&gt;0,'De la BASE'!F390,'De la BASE'!F390+0.001)</f>
        <v>2.4411234114269997</v>
      </c>
      <c r="G394" s="15">
        <v>26696</v>
      </c>
    </row>
    <row r="395" spans="1:7" ht="12.75">
      <c r="A395" s="30" t="str">
        <f>'De la BASE'!A391</f>
        <v>432</v>
      </c>
      <c r="B395" s="30">
        <f>'De la BASE'!B391</f>
        <v>2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0.093066567644</v>
      </c>
      <c r="F395" s="9">
        <f>IF('De la BASE'!F391&gt;0,'De la BASE'!F391,'De la BASE'!F391+0.001)</f>
        <v>2.327746272448</v>
      </c>
      <c r="G395" s="15">
        <v>26724</v>
      </c>
    </row>
    <row r="396" spans="1:7" ht="12.75">
      <c r="A396" s="30" t="str">
        <f>'De la BASE'!A392</f>
        <v>432</v>
      </c>
      <c r="B396" s="30">
        <f>'De la BASE'!B392</f>
        <v>2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0.068590291</v>
      </c>
      <c r="F396" s="9">
        <f>IF('De la BASE'!F392&gt;0,'De la BASE'!F392,'De la BASE'!F392+0.001)</f>
        <v>1.889350777</v>
      </c>
      <c r="G396" s="15">
        <v>26755</v>
      </c>
    </row>
    <row r="397" spans="1:7" ht="12.75">
      <c r="A397" s="30" t="str">
        <f>'De la BASE'!A393</f>
        <v>432</v>
      </c>
      <c r="B397" s="30">
        <f>'De la BASE'!B393</f>
        <v>2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0.111220016482</v>
      </c>
      <c r="F397" s="9">
        <f>IF('De la BASE'!F393&gt;0,'De la BASE'!F393,'De la BASE'!F393+0.001)</f>
        <v>2.577403003388</v>
      </c>
      <c r="G397" s="15">
        <v>26785</v>
      </c>
    </row>
    <row r="398" spans="1:7" ht="12.75">
      <c r="A398" s="30" t="str">
        <f>'De la BASE'!A394</f>
        <v>432</v>
      </c>
      <c r="B398" s="30">
        <f>'De la BASE'!B394</f>
        <v>2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0.146699028608</v>
      </c>
      <c r="F398" s="9">
        <f>IF('De la BASE'!F394&gt;0,'De la BASE'!F394,'De la BASE'!F394+0.001)</f>
        <v>2.2660825419</v>
      </c>
      <c r="G398" s="15">
        <v>26816</v>
      </c>
    </row>
    <row r="399" spans="1:7" ht="12.75">
      <c r="A399" s="30" t="str">
        <f>'De la BASE'!A395</f>
        <v>432</v>
      </c>
      <c r="B399" s="30">
        <f>'De la BASE'!B395</f>
        <v>2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0.081663181707</v>
      </c>
      <c r="F399" s="9">
        <f>IF('De la BASE'!F395&gt;0,'De la BASE'!F395,'De la BASE'!F395+0.001)</f>
        <v>1.3975349012559999</v>
      </c>
      <c r="G399" s="15">
        <v>26846</v>
      </c>
    </row>
    <row r="400" spans="1:7" ht="12.75">
      <c r="A400" s="30" t="str">
        <f>'De la BASE'!A396</f>
        <v>432</v>
      </c>
      <c r="B400" s="30">
        <f>'De la BASE'!B396</f>
        <v>2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0.062453016813</v>
      </c>
      <c r="F400" s="9">
        <f>IF('De la BASE'!F396&gt;0,'De la BASE'!F396,'De la BASE'!F396+0.001)</f>
        <v>0.964198085218</v>
      </c>
      <c r="G400" s="15">
        <v>26877</v>
      </c>
    </row>
    <row r="401" spans="1:7" ht="12.75">
      <c r="A401" s="30" t="str">
        <f>'De la BASE'!A397</f>
        <v>432</v>
      </c>
      <c r="B401" s="30">
        <f>'De la BASE'!B397</f>
        <v>2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0.03927421896</v>
      </c>
      <c r="F401" s="9">
        <f>IF('De la BASE'!F397&gt;0,'De la BASE'!F397,'De la BASE'!F397+0.001)</f>
        <v>0.6963212895</v>
      </c>
      <c r="G401" s="15">
        <v>26908</v>
      </c>
    </row>
    <row r="402" spans="1:7" ht="12.75">
      <c r="A402" s="30" t="str">
        <f>'De la BASE'!A398</f>
        <v>432</v>
      </c>
      <c r="B402" s="30">
        <f>'De la BASE'!B398</f>
        <v>2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0.054060159146</v>
      </c>
      <c r="F402" s="9">
        <f>IF('De la BASE'!F398&gt;0,'De la BASE'!F398,'De la BASE'!F398+0.001)</f>
        <v>1.228430907396</v>
      </c>
      <c r="G402" s="15">
        <v>26938</v>
      </c>
    </row>
    <row r="403" spans="1:7" ht="12.75">
      <c r="A403" s="30" t="str">
        <f>'De la BASE'!A399</f>
        <v>432</v>
      </c>
      <c r="B403" s="30">
        <f>'De la BASE'!B399</f>
        <v>2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0.054546611652</v>
      </c>
      <c r="F403" s="9">
        <f>IF('De la BASE'!F399&gt;0,'De la BASE'!F399,'De la BASE'!F399+0.001)</f>
        <v>0.7770915922320001</v>
      </c>
      <c r="G403" s="15">
        <v>26969</v>
      </c>
    </row>
    <row r="404" spans="1:7" ht="12.75">
      <c r="A404" s="30" t="str">
        <f>'De la BASE'!A400</f>
        <v>432</v>
      </c>
      <c r="B404" s="30">
        <f>'De la BASE'!B400</f>
        <v>2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0.109876797654</v>
      </c>
      <c r="F404" s="9">
        <f>IF('De la BASE'!F400&gt;0,'De la BASE'!F400,'De la BASE'!F400+0.001)</f>
        <v>1.152015976527</v>
      </c>
      <c r="G404" s="15">
        <v>26999</v>
      </c>
    </row>
    <row r="405" spans="1:7" ht="12.75">
      <c r="A405" s="30" t="str">
        <f>'De la BASE'!A401</f>
        <v>432</v>
      </c>
      <c r="B405" s="30">
        <f>'De la BASE'!B401</f>
        <v>2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0.14061843068</v>
      </c>
      <c r="F405" s="9">
        <f>IF('De la BASE'!F401&gt;0,'De la BASE'!F401,'De la BASE'!F401+0.001)</f>
        <v>1.806884666574</v>
      </c>
      <c r="G405" s="15">
        <v>27030</v>
      </c>
    </row>
    <row r="406" spans="1:7" ht="12.75">
      <c r="A406" s="30" t="str">
        <f>'De la BASE'!A402</f>
        <v>432</v>
      </c>
      <c r="B406" s="30">
        <f>'De la BASE'!B402</f>
        <v>2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0.116243246416</v>
      </c>
      <c r="F406" s="9">
        <f>IF('De la BASE'!F402&gt;0,'De la BASE'!F402,'De la BASE'!F402+0.001)</f>
        <v>1.252008115787</v>
      </c>
      <c r="G406" s="15">
        <v>27061</v>
      </c>
    </row>
    <row r="407" spans="1:7" ht="12.75">
      <c r="A407" s="30" t="str">
        <f>'De la BASE'!A403</f>
        <v>432</v>
      </c>
      <c r="B407" s="30">
        <f>'De la BASE'!B403</f>
        <v>2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0.261412144686</v>
      </c>
      <c r="F407" s="9">
        <f>IF('De la BASE'!F403&gt;0,'De la BASE'!F403,'De la BASE'!F403+0.001)</f>
        <v>2.361974605914</v>
      </c>
      <c r="G407" s="15">
        <v>27089</v>
      </c>
    </row>
    <row r="408" spans="1:7" ht="12.75">
      <c r="A408" s="30" t="str">
        <f>'De la BASE'!A404</f>
        <v>432</v>
      </c>
      <c r="B408" s="30">
        <f>'De la BASE'!B404</f>
        <v>2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0.13867774248</v>
      </c>
      <c r="F408" s="9">
        <f>IF('De la BASE'!F404&gt;0,'De la BASE'!F404,'De la BASE'!F404+0.001)</f>
        <v>1.5847784704080001</v>
      </c>
      <c r="G408" s="15">
        <v>27120</v>
      </c>
    </row>
    <row r="409" spans="1:7" ht="12.75">
      <c r="A409" s="30" t="str">
        <f>'De la BASE'!A405</f>
        <v>432</v>
      </c>
      <c r="B409" s="30">
        <f>'De la BASE'!B405</f>
        <v>2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0.097104486066</v>
      </c>
      <c r="F409" s="9">
        <f>IF('De la BASE'!F405&gt;0,'De la BASE'!F405,'De la BASE'!F405+0.001)</f>
        <v>1.423187673551</v>
      </c>
      <c r="G409" s="15">
        <v>27150</v>
      </c>
    </row>
    <row r="410" spans="1:7" ht="12.75">
      <c r="A410" s="30" t="str">
        <f>'De la BASE'!A406</f>
        <v>432</v>
      </c>
      <c r="B410" s="30">
        <f>'De la BASE'!B406</f>
        <v>2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0.13609614866</v>
      </c>
      <c r="F410" s="9">
        <f>IF('De la BASE'!F406&gt;0,'De la BASE'!F406,'De la BASE'!F406+0.001)</f>
        <v>1.897642541545</v>
      </c>
      <c r="G410" s="15">
        <v>27181</v>
      </c>
    </row>
    <row r="411" spans="1:7" ht="12.75">
      <c r="A411" s="30" t="str">
        <f>'De la BASE'!A407</f>
        <v>432</v>
      </c>
      <c r="B411" s="30">
        <f>'De la BASE'!B407</f>
        <v>2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0.075288089548</v>
      </c>
      <c r="F411" s="9">
        <f>IF('De la BASE'!F407&gt;0,'De la BASE'!F407,'De la BASE'!F407+0.001)</f>
        <v>1.21604556304</v>
      </c>
      <c r="G411" s="15">
        <v>27211</v>
      </c>
    </row>
    <row r="412" spans="1:7" ht="12.75">
      <c r="A412" s="30" t="str">
        <f>'De la BASE'!A408</f>
        <v>432</v>
      </c>
      <c r="B412" s="30">
        <f>'De la BASE'!B408</f>
        <v>2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0.041784075568</v>
      </c>
      <c r="F412" s="9">
        <f>IF('De la BASE'!F408&gt;0,'De la BASE'!F408,'De la BASE'!F408+0.001)</f>
        <v>0.907814010136</v>
      </c>
      <c r="G412" s="15">
        <v>27242</v>
      </c>
    </row>
    <row r="413" spans="1:7" ht="12.75">
      <c r="A413" s="30" t="str">
        <f>'De la BASE'!A409</f>
        <v>432</v>
      </c>
      <c r="B413" s="30">
        <f>'De la BASE'!B409</f>
        <v>2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0.0245580888</v>
      </c>
      <c r="F413" s="9">
        <f>IF('De la BASE'!F409&gt;0,'De la BASE'!F409,'De la BASE'!F409+0.001)</f>
        <v>0.6400215892</v>
      </c>
      <c r="G413" s="15">
        <v>27273</v>
      </c>
    </row>
    <row r="414" spans="1:7" ht="12.75">
      <c r="A414" s="30" t="str">
        <f>'De la BASE'!A410</f>
        <v>432</v>
      </c>
      <c r="B414" s="30">
        <f>'De la BASE'!B410</f>
        <v>2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0.0177931728</v>
      </c>
      <c r="F414" s="9">
        <f>IF('De la BASE'!F410&gt;0,'De la BASE'!F410,'De la BASE'!F410+0.001)</f>
        <v>0.46822406084999996</v>
      </c>
      <c r="G414" s="15">
        <v>27303</v>
      </c>
    </row>
    <row r="415" spans="1:7" ht="12.75">
      <c r="A415" s="30" t="str">
        <f>'De la BASE'!A411</f>
        <v>432</v>
      </c>
      <c r="B415" s="30">
        <f>'De la BASE'!B411</f>
        <v>2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0.059344852209</v>
      </c>
      <c r="F415" s="9">
        <f>IF('De la BASE'!F411&gt;0,'De la BASE'!F411,'De la BASE'!F411+0.001)</f>
        <v>1.117522050974</v>
      </c>
      <c r="G415" s="15">
        <v>27334</v>
      </c>
    </row>
    <row r="416" spans="1:7" ht="12.75">
      <c r="A416" s="30" t="str">
        <f>'De la BASE'!A412</f>
        <v>432</v>
      </c>
      <c r="B416" s="30">
        <f>'De la BASE'!B412</f>
        <v>2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0.026336769822</v>
      </c>
      <c r="F416" s="9">
        <f>IF('De la BASE'!F412&gt;0,'De la BASE'!F412,'De la BASE'!F412+0.001)</f>
        <v>0.5333195867399999</v>
      </c>
      <c r="G416" s="15">
        <v>27364</v>
      </c>
    </row>
    <row r="417" spans="1:7" ht="12.75">
      <c r="A417" s="30" t="str">
        <f>'De la BASE'!A413</f>
        <v>432</v>
      </c>
      <c r="B417" s="30">
        <f>'De la BASE'!B413</f>
        <v>2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0.10117387273</v>
      </c>
      <c r="F417" s="9">
        <f>IF('De la BASE'!F413&gt;0,'De la BASE'!F413,'De la BASE'!F413+0.001)</f>
        <v>2.0983460454880003</v>
      </c>
      <c r="G417" s="15">
        <v>27395</v>
      </c>
    </row>
    <row r="418" spans="1:7" ht="12.75">
      <c r="A418" s="30" t="str">
        <f>'De la BASE'!A414</f>
        <v>432</v>
      </c>
      <c r="B418" s="30">
        <f>'De la BASE'!B414</f>
        <v>2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0.104035174848</v>
      </c>
      <c r="F418" s="9">
        <f>IF('De la BASE'!F414&gt;0,'De la BASE'!F414,'De la BASE'!F414+0.001)</f>
        <v>2.1058731766600003</v>
      </c>
      <c r="G418" s="15">
        <v>27426</v>
      </c>
    </row>
    <row r="419" spans="1:7" ht="12.75">
      <c r="A419" s="30" t="str">
        <f>'De la BASE'!A415</f>
        <v>432</v>
      </c>
      <c r="B419" s="30">
        <f>'De la BASE'!B415</f>
        <v>2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0.13837608344</v>
      </c>
      <c r="F419" s="9">
        <f>IF('De la BASE'!F415&gt;0,'De la BASE'!F415,'De la BASE'!F415+0.001)</f>
        <v>2.881114109186</v>
      </c>
      <c r="G419" s="15">
        <v>27454</v>
      </c>
    </row>
    <row r="420" spans="1:7" ht="12.75">
      <c r="A420" s="30" t="str">
        <f>'De la BASE'!A416</f>
        <v>432</v>
      </c>
      <c r="B420" s="30">
        <f>'De la BASE'!B416</f>
        <v>2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0.613546480974</v>
      </c>
      <c r="F420" s="9">
        <f>IF('De la BASE'!F416&gt;0,'De la BASE'!F416,'De la BASE'!F416+0.001)</f>
        <v>6.220296118399999</v>
      </c>
      <c r="G420" s="15">
        <v>27485</v>
      </c>
    </row>
    <row r="421" spans="1:7" ht="12.75">
      <c r="A421" s="30" t="str">
        <f>'De la BASE'!A417</f>
        <v>432</v>
      </c>
      <c r="B421" s="30">
        <f>'De la BASE'!B417</f>
        <v>2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0.677786104569</v>
      </c>
      <c r="F421" s="9">
        <f>IF('De la BASE'!F417&gt;0,'De la BASE'!F417,'De la BASE'!F417+0.001)</f>
        <v>6.369111086511</v>
      </c>
      <c r="G421" s="15">
        <v>27515</v>
      </c>
    </row>
    <row r="422" spans="1:7" ht="12.75">
      <c r="A422" s="30" t="str">
        <f>'De la BASE'!A418</f>
        <v>432</v>
      </c>
      <c r="B422" s="30">
        <f>'De la BASE'!B418</f>
        <v>2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0.2568577594</v>
      </c>
      <c r="F422" s="9">
        <f>IF('De la BASE'!F418&gt;0,'De la BASE'!F418,'De la BASE'!F418+0.001)</f>
        <v>3.2348886240879997</v>
      </c>
      <c r="G422" s="15">
        <v>27546</v>
      </c>
    </row>
    <row r="423" spans="1:7" ht="12.75">
      <c r="A423" s="30" t="str">
        <f>'De la BASE'!A419</f>
        <v>432</v>
      </c>
      <c r="B423" s="30">
        <f>'De la BASE'!B419</f>
        <v>2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0.123379596648</v>
      </c>
      <c r="F423" s="9">
        <f>IF('De la BASE'!F419&gt;0,'De la BASE'!F419,'De la BASE'!F419+0.001)</f>
        <v>2.5245364679919997</v>
      </c>
      <c r="G423" s="15">
        <v>27576</v>
      </c>
    </row>
    <row r="424" spans="1:7" ht="12.75">
      <c r="A424" s="30" t="str">
        <f>'De la BASE'!A420</f>
        <v>432</v>
      </c>
      <c r="B424" s="30">
        <f>'De la BASE'!B420</f>
        <v>2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0.09561157632</v>
      </c>
      <c r="F424" s="9">
        <f>IF('De la BASE'!F420&gt;0,'De la BASE'!F420,'De la BASE'!F420+0.001)</f>
        <v>2.43968876544</v>
      </c>
      <c r="G424" s="15">
        <v>27607</v>
      </c>
    </row>
    <row r="425" spans="1:7" ht="12.75">
      <c r="A425" s="30" t="str">
        <f>'De la BASE'!A421</f>
        <v>432</v>
      </c>
      <c r="B425" s="30">
        <f>'De la BASE'!B421</f>
        <v>2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0.087123169107</v>
      </c>
      <c r="F425" s="9">
        <f>IF('De la BASE'!F421&gt;0,'De la BASE'!F421,'De la BASE'!F421+0.001)</f>
        <v>2.036013531165</v>
      </c>
      <c r="G425" s="15">
        <v>27638</v>
      </c>
    </row>
    <row r="426" spans="1:7" ht="12.75">
      <c r="A426" s="30" t="str">
        <f>'De la BASE'!A422</f>
        <v>432</v>
      </c>
      <c r="B426" s="30">
        <f>'De la BASE'!B422</f>
        <v>2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0.043627326271</v>
      </c>
      <c r="F426" s="9">
        <f>IF('De la BASE'!F422&gt;0,'De la BASE'!F422,'De la BASE'!F422+0.001)</f>
        <v>1.559102829213</v>
      </c>
      <c r="G426" s="15">
        <v>27668</v>
      </c>
    </row>
    <row r="427" spans="1:7" ht="12.75">
      <c r="A427" s="30" t="str">
        <f>'De la BASE'!A423</f>
        <v>432</v>
      </c>
      <c r="B427" s="30">
        <f>'De la BASE'!B423</f>
        <v>2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0.091972540506</v>
      </c>
      <c r="F427" s="9">
        <f>IF('De la BASE'!F423&gt;0,'De la BASE'!F423,'De la BASE'!F423+0.001)</f>
        <v>3.329006111046</v>
      </c>
      <c r="G427" s="15">
        <v>27699</v>
      </c>
    </row>
    <row r="428" spans="1:7" ht="12.75">
      <c r="A428" s="30" t="str">
        <f>'De la BASE'!A424</f>
        <v>432</v>
      </c>
      <c r="B428" s="30">
        <f>'De la BASE'!B424</f>
        <v>2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0.056853910773</v>
      </c>
      <c r="F428" s="9">
        <f>IF('De la BASE'!F424&gt;0,'De la BASE'!F424,'De la BASE'!F424+0.001)</f>
        <v>1.426248978823</v>
      </c>
      <c r="G428" s="15">
        <v>27729</v>
      </c>
    </row>
    <row r="429" spans="1:7" ht="12.75">
      <c r="A429" s="30" t="str">
        <f>'De la BASE'!A425</f>
        <v>432</v>
      </c>
      <c r="B429" s="30">
        <f>'De la BASE'!B425</f>
        <v>2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0.021714791973</v>
      </c>
      <c r="F429" s="9">
        <f>IF('De la BASE'!F425&gt;0,'De la BASE'!F425,'De la BASE'!F425+0.001)</f>
        <v>0.6006114361379999</v>
      </c>
      <c r="G429" s="15">
        <v>27760</v>
      </c>
    </row>
    <row r="430" spans="1:7" ht="12.75">
      <c r="A430" s="30" t="str">
        <f>'De la BASE'!A426</f>
        <v>432</v>
      </c>
      <c r="B430" s="30">
        <f>'De la BASE'!B426</f>
        <v>2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0.029821815712</v>
      </c>
      <c r="F430" s="9">
        <f>IF('De la BASE'!F426&gt;0,'De la BASE'!F426,'De la BASE'!F426+0.001)</f>
        <v>0.686550027776</v>
      </c>
      <c r="G430" s="15">
        <v>27791</v>
      </c>
    </row>
    <row r="431" spans="1:7" ht="12.75">
      <c r="A431" s="30" t="str">
        <f>'De la BASE'!A427</f>
        <v>432</v>
      </c>
      <c r="B431" s="30">
        <f>'De la BASE'!B427</f>
        <v>2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0.029693567358</v>
      </c>
      <c r="F431" s="9">
        <f>IF('De la BASE'!F427&gt;0,'De la BASE'!F427,'De la BASE'!F427+0.001)</f>
        <v>0.593252745813</v>
      </c>
      <c r="G431" s="15">
        <v>27820</v>
      </c>
    </row>
    <row r="432" spans="1:7" ht="12.75">
      <c r="A432" s="30" t="str">
        <f>'De la BASE'!A428</f>
        <v>432</v>
      </c>
      <c r="B432" s="30">
        <f>'De la BASE'!B428</f>
        <v>2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0.068078843363</v>
      </c>
      <c r="F432" s="9">
        <f>IF('De la BASE'!F428&gt;0,'De la BASE'!F428,'De la BASE'!F428+0.001)</f>
        <v>0.6685691740599999</v>
      </c>
      <c r="G432" s="15">
        <v>27851</v>
      </c>
    </row>
    <row r="433" spans="1:7" ht="12.75">
      <c r="A433" s="30" t="str">
        <f>'De la BASE'!A429</f>
        <v>432</v>
      </c>
      <c r="B433" s="30">
        <f>'De la BASE'!B429</f>
        <v>2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0.037132438272</v>
      </c>
      <c r="F433" s="9">
        <f>IF('De la BASE'!F429&gt;0,'De la BASE'!F429,'De la BASE'!F429+0.001)</f>
        <v>0.51462423068</v>
      </c>
      <c r="G433" s="15">
        <v>27881</v>
      </c>
    </row>
    <row r="434" spans="1:7" ht="12.75">
      <c r="A434" s="30" t="str">
        <f>'De la BASE'!A430</f>
        <v>432</v>
      </c>
      <c r="B434" s="30">
        <f>'De la BASE'!B430</f>
        <v>2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0.034026360489</v>
      </c>
      <c r="F434" s="9">
        <f>IF('De la BASE'!F430&gt;0,'De la BASE'!F430,'De la BASE'!F430+0.001)</f>
        <v>0.47527143417</v>
      </c>
      <c r="G434" s="15">
        <v>27912</v>
      </c>
    </row>
    <row r="435" spans="1:7" ht="12.75">
      <c r="A435" s="30" t="str">
        <f>'De la BASE'!A431</f>
        <v>432</v>
      </c>
      <c r="B435" s="30">
        <f>'De la BASE'!B431</f>
        <v>2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0.04632343188</v>
      </c>
      <c r="F435" s="9">
        <f>IF('De la BASE'!F431&gt;0,'De la BASE'!F431,'De la BASE'!F431+0.001)</f>
        <v>0.525199433352</v>
      </c>
      <c r="G435" s="15">
        <v>27942</v>
      </c>
    </row>
    <row r="436" spans="1:7" ht="12.75">
      <c r="A436" s="30" t="str">
        <f>'De la BASE'!A432</f>
        <v>432</v>
      </c>
      <c r="B436" s="30">
        <f>'De la BASE'!B432</f>
        <v>2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0.037082188556</v>
      </c>
      <c r="F436" s="9">
        <f>IF('De la BASE'!F432&gt;0,'De la BASE'!F432,'De la BASE'!F432+0.001)</f>
        <v>0.36707201213199997</v>
      </c>
      <c r="G436" s="15">
        <v>27973</v>
      </c>
    </row>
    <row r="437" spans="1:7" ht="12.75">
      <c r="A437" s="30" t="str">
        <f>'De la BASE'!A433</f>
        <v>432</v>
      </c>
      <c r="B437" s="30">
        <f>'De la BASE'!B433</f>
        <v>2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0.036164281593</v>
      </c>
      <c r="F437" s="9">
        <f>IF('De la BASE'!F433&gt;0,'De la BASE'!F433,'De la BASE'!F433+0.001)</f>
        <v>0.419220163791</v>
      </c>
      <c r="G437" s="15">
        <v>28004</v>
      </c>
    </row>
    <row r="438" spans="1:7" ht="12.75">
      <c r="A438" s="30" t="str">
        <f>'De la BASE'!A434</f>
        <v>432</v>
      </c>
      <c r="B438" s="30">
        <f>'De la BASE'!B434</f>
        <v>2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0.145229528197</v>
      </c>
      <c r="F438" s="9">
        <f>IF('De la BASE'!F434&gt;0,'De la BASE'!F434,'De la BASE'!F434+0.001)</f>
        <v>1.278293843255</v>
      </c>
      <c r="G438" s="15">
        <v>28034</v>
      </c>
    </row>
    <row r="439" spans="1:7" ht="12.75">
      <c r="A439" s="30" t="str">
        <f>'De la BASE'!A435</f>
        <v>432</v>
      </c>
      <c r="B439" s="30">
        <f>'De la BASE'!B435</f>
        <v>2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0.159847923942</v>
      </c>
      <c r="F439" s="9">
        <f>IF('De la BASE'!F435&gt;0,'De la BASE'!F435,'De la BASE'!F435+0.001)</f>
        <v>1.60513956792</v>
      </c>
      <c r="G439" s="15">
        <v>28065</v>
      </c>
    </row>
    <row r="440" spans="1:7" ht="12.75">
      <c r="A440" s="30" t="str">
        <f>'De la BASE'!A436</f>
        <v>432</v>
      </c>
      <c r="B440" s="30">
        <f>'De la BASE'!B436</f>
        <v>2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0.298520144088</v>
      </c>
      <c r="F440" s="9">
        <f>IF('De la BASE'!F436&gt;0,'De la BASE'!F436,'De la BASE'!F436+0.001)</f>
        <v>3.293988248692</v>
      </c>
      <c r="G440" s="15">
        <v>28095</v>
      </c>
    </row>
    <row r="441" spans="1:7" ht="12.75">
      <c r="A441" s="30" t="str">
        <f>'De la BASE'!A437</f>
        <v>432</v>
      </c>
      <c r="B441" s="30">
        <f>'De la BASE'!B437</f>
        <v>2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1.43938848759</v>
      </c>
      <c r="F441" s="9">
        <f>IF('De la BASE'!F437&gt;0,'De la BASE'!F437,'De la BASE'!F437+0.001)</f>
        <v>16.762636607839</v>
      </c>
      <c r="G441" s="15">
        <v>28126</v>
      </c>
    </row>
    <row r="442" spans="1:7" ht="12.75">
      <c r="A442" s="30" t="str">
        <f>'De la BASE'!A438</f>
        <v>432</v>
      </c>
      <c r="B442" s="30">
        <f>'De la BASE'!B438</f>
        <v>2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2.770075224912</v>
      </c>
      <c r="F442" s="9">
        <f>IF('De la BASE'!F438&gt;0,'De la BASE'!F438,'De la BASE'!F438+0.001)</f>
        <v>24.313915842975998</v>
      </c>
      <c r="G442" s="15">
        <v>28157</v>
      </c>
    </row>
    <row r="443" spans="1:7" ht="12.75">
      <c r="A443" s="30" t="str">
        <f>'De la BASE'!A439</f>
        <v>432</v>
      </c>
      <c r="B443" s="30">
        <f>'De la BASE'!B439</f>
        <v>2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1.235190594182</v>
      </c>
      <c r="F443" s="9">
        <f>IF('De la BASE'!F439&gt;0,'De la BASE'!F439,'De la BASE'!F439+0.001)</f>
        <v>12.761409091886001</v>
      </c>
      <c r="G443" s="15">
        <v>28185</v>
      </c>
    </row>
    <row r="444" spans="1:7" ht="12.75">
      <c r="A444" s="30" t="str">
        <f>'De la BASE'!A440</f>
        <v>432</v>
      </c>
      <c r="B444" s="30">
        <f>'De la BASE'!B440</f>
        <v>2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0.790409514565</v>
      </c>
      <c r="F444" s="9">
        <f>IF('De la BASE'!F440&gt;0,'De la BASE'!F440,'De la BASE'!F440+0.001)</f>
        <v>11.697587916049</v>
      </c>
      <c r="G444" s="15">
        <v>28216</v>
      </c>
    </row>
    <row r="445" spans="1:7" ht="12.75">
      <c r="A445" s="30" t="str">
        <f>'De la BASE'!A441</f>
        <v>432</v>
      </c>
      <c r="B445" s="30">
        <f>'De la BASE'!B441</f>
        <v>2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1.400782435616</v>
      </c>
      <c r="F445" s="9">
        <f>IF('De la BASE'!F441&gt;0,'De la BASE'!F441,'De la BASE'!F441+0.001)</f>
        <v>15.642683613996999</v>
      </c>
      <c r="G445" s="15">
        <v>28246</v>
      </c>
    </row>
    <row r="446" spans="1:7" ht="12.75">
      <c r="A446" s="30" t="str">
        <f>'De la BASE'!A442</f>
        <v>432</v>
      </c>
      <c r="B446" s="30">
        <f>'De la BASE'!B442</f>
        <v>2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1.102245045048</v>
      </c>
      <c r="F446" s="9">
        <f>IF('De la BASE'!F442&gt;0,'De la BASE'!F442,'De la BASE'!F442+0.001)</f>
        <v>12.311366128488</v>
      </c>
      <c r="G446" s="15">
        <v>28277</v>
      </c>
    </row>
    <row r="447" spans="1:7" ht="12.75">
      <c r="A447" s="30" t="str">
        <f>'De la BASE'!A443</f>
        <v>432</v>
      </c>
      <c r="B447" s="30">
        <f>'De la BASE'!B443</f>
        <v>2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0.503601404204</v>
      </c>
      <c r="F447" s="9">
        <f>IF('De la BASE'!F443&gt;0,'De la BASE'!F443,'De la BASE'!F443+0.001)</f>
        <v>8.141395790992</v>
      </c>
      <c r="G447" s="15">
        <v>28307</v>
      </c>
    </row>
    <row r="448" spans="1:7" ht="12.75">
      <c r="A448" s="30" t="str">
        <f>'De la BASE'!A444</f>
        <v>432</v>
      </c>
      <c r="B448" s="30">
        <f>'De la BASE'!B444</f>
        <v>2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0.224074882368</v>
      </c>
      <c r="F448" s="9">
        <f>IF('De la BASE'!F444&gt;0,'De la BASE'!F444,'De la BASE'!F444+0.001)</f>
        <v>6.091552657728</v>
      </c>
      <c r="G448" s="15">
        <v>28338</v>
      </c>
    </row>
    <row r="449" spans="1:7" ht="12.75">
      <c r="A449" s="30" t="str">
        <f>'De la BASE'!A445</f>
        <v>432</v>
      </c>
      <c r="B449" s="30">
        <f>'De la BASE'!B445</f>
        <v>2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0.109217982394</v>
      </c>
      <c r="F449" s="9">
        <f>IF('De la BASE'!F445&gt;0,'De la BASE'!F445,'De la BASE'!F445+0.001)</f>
        <v>4.19449054743</v>
      </c>
      <c r="G449" s="15">
        <v>28369</v>
      </c>
    </row>
    <row r="450" spans="1:7" ht="12.75">
      <c r="A450" s="30" t="str">
        <f>'De la BASE'!A446</f>
        <v>432</v>
      </c>
      <c r="B450" s="30">
        <f>'De la BASE'!B446</f>
        <v>2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0.428227648225</v>
      </c>
      <c r="F450" s="9">
        <f>IF('De la BASE'!F446&gt;0,'De la BASE'!F446,'De la BASE'!F446+0.001)</f>
        <v>11.133918426540001</v>
      </c>
      <c r="G450" s="15">
        <v>28399</v>
      </c>
    </row>
    <row r="451" spans="1:7" ht="12.75">
      <c r="A451" s="30" t="str">
        <f>'De la BASE'!A447</f>
        <v>432</v>
      </c>
      <c r="B451" s="30">
        <f>'De la BASE'!B447</f>
        <v>2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0.147656697928</v>
      </c>
      <c r="F451" s="9">
        <f>IF('De la BASE'!F447&gt;0,'De la BASE'!F447,'De la BASE'!F447+0.001)</f>
        <v>4.832680559897001</v>
      </c>
      <c r="G451" s="15">
        <v>28430</v>
      </c>
    </row>
    <row r="452" spans="1:7" ht="12.75">
      <c r="A452" s="30" t="str">
        <f>'De la BASE'!A448</f>
        <v>432</v>
      </c>
      <c r="B452" s="30">
        <f>'De la BASE'!B448</f>
        <v>2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0.866093584434</v>
      </c>
      <c r="F452" s="9">
        <f>IF('De la BASE'!F448&gt;0,'De la BASE'!F448,'De la BASE'!F448+0.001)</f>
        <v>14.9322882105</v>
      </c>
      <c r="G452" s="15">
        <v>28460</v>
      </c>
    </row>
    <row r="453" spans="1:7" ht="12.75">
      <c r="A453" s="30" t="str">
        <f>'De la BASE'!A449</f>
        <v>432</v>
      </c>
      <c r="B453" s="30">
        <f>'De la BASE'!B449</f>
        <v>2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0.235620099948</v>
      </c>
      <c r="F453" s="9">
        <f>IF('De la BASE'!F449&gt;0,'De la BASE'!F449,'De la BASE'!F449+0.001)</f>
        <v>2.726871743664</v>
      </c>
      <c r="G453" s="15">
        <v>28491</v>
      </c>
    </row>
    <row r="454" spans="1:7" ht="12.75">
      <c r="A454" s="30" t="str">
        <f>'De la BASE'!A450</f>
        <v>432</v>
      </c>
      <c r="B454" s="30">
        <f>'De la BASE'!B450</f>
        <v>2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1.009646782032</v>
      </c>
      <c r="F454" s="9">
        <f>IF('De la BASE'!F450&gt;0,'De la BASE'!F450,'De la BASE'!F450+0.001)</f>
        <v>7.97352226626</v>
      </c>
      <c r="G454" s="15">
        <v>28522</v>
      </c>
    </row>
    <row r="455" spans="1:7" ht="12.75">
      <c r="A455" s="30" t="str">
        <f>'De la BASE'!A451</f>
        <v>432</v>
      </c>
      <c r="B455" s="30">
        <f>'De la BASE'!B451</f>
        <v>2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0.701774772048</v>
      </c>
      <c r="F455" s="9">
        <f>IF('De la BASE'!F451&gt;0,'De la BASE'!F451,'De la BASE'!F451+0.001)</f>
        <v>5.298351482328</v>
      </c>
      <c r="G455" s="15">
        <v>28550</v>
      </c>
    </row>
    <row r="456" spans="1:7" ht="12.75">
      <c r="A456" s="30" t="str">
        <f>'De la BASE'!A452</f>
        <v>432</v>
      </c>
      <c r="B456" s="30">
        <f>'De la BASE'!B452</f>
        <v>2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0.681966335718</v>
      </c>
      <c r="F456" s="9">
        <f>IF('De la BASE'!F452&gt;0,'De la BASE'!F452,'De la BASE'!F452+0.001)</f>
        <v>7.344977837612</v>
      </c>
      <c r="G456" s="15">
        <v>28581</v>
      </c>
    </row>
    <row r="457" spans="1:7" ht="12.75">
      <c r="A457" s="30" t="str">
        <f>'De la BASE'!A453</f>
        <v>432</v>
      </c>
      <c r="B457" s="30">
        <f>'De la BASE'!B453</f>
        <v>2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0.441620681645</v>
      </c>
      <c r="F457" s="9">
        <f>IF('De la BASE'!F453&gt;0,'De la BASE'!F453,'De la BASE'!F453+0.001)</f>
        <v>5.394299652918001</v>
      </c>
      <c r="G457" s="15">
        <v>28611</v>
      </c>
    </row>
    <row r="458" spans="1:7" ht="12.75">
      <c r="A458" s="30" t="str">
        <f>'De la BASE'!A454</f>
        <v>432</v>
      </c>
      <c r="B458" s="30">
        <f>'De la BASE'!B454</f>
        <v>2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0.287855819904</v>
      </c>
      <c r="F458" s="9">
        <f>IF('De la BASE'!F454&gt;0,'De la BASE'!F454,'De la BASE'!F454+0.001)</f>
        <v>4.6957176007040005</v>
      </c>
      <c r="G458" s="15">
        <v>28642</v>
      </c>
    </row>
    <row r="459" spans="1:7" ht="12.75">
      <c r="A459" s="30" t="str">
        <f>'De la BASE'!A455</f>
        <v>432</v>
      </c>
      <c r="B459" s="30">
        <f>'De la BASE'!B455</f>
        <v>2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0.14593194074</v>
      </c>
      <c r="F459" s="9">
        <f>IF('De la BASE'!F455&gt;0,'De la BASE'!F455,'De la BASE'!F455+0.001)</f>
        <v>3.3949443764300002</v>
      </c>
      <c r="G459" s="15">
        <v>28672</v>
      </c>
    </row>
    <row r="460" spans="1:7" ht="12.75">
      <c r="A460" s="30" t="str">
        <f>'De la BASE'!A456</f>
        <v>432</v>
      </c>
      <c r="B460" s="30">
        <f>'De la BASE'!B456</f>
        <v>2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0.074784431405</v>
      </c>
      <c r="F460" s="9">
        <f>IF('De la BASE'!F456&gt;0,'De la BASE'!F456,'De la BASE'!F456+0.001)</f>
        <v>2.301795257545</v>
      </c>
      <c r="G460" s="15">
        <v>28703</v>
      </c>
    </row>
    <row r="461" spans="1:7" ht="12.75">
      <c r="A461" s="30" t="str">
        <f>'De la BASE'!A457</f>
        <v>432</v>
      </c>
      <c r="B461" s="30">
        <f>'De la BASE'!B457</f>
        <v>2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0.04453263503</v>
      </c>
      <c r="F461" s="9">
        <f>IF('De la BASE'!F457&gt;0,'De la BASE'!F457,'De la BASE'!F457+0.001)</f>
        <v>1.49114751929</v>
      </c>
      <c r="G461" s="15">
        <v>28734</v>
      </c>
    </row>
    <row r="462" spans="1:7" ht="12.75">
      <c r="A462" s="30" t="str">
        <f>'De la BASE'!A458</f>
        <v>432</v>
      </c>
      <c r="B462" s="30">
        <f>'De la BASE'!B458</f>
        <v>2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0.029033643866</v>
      </c>
      <c r="F462" s="9">
        <f>IF('De la BASE'!F458&gt;0,'De la BASE'!F458,'De la BASE'!F458+0.001)</f>
        <v>0.9945446373300001</v>
      </c>
      <c r="G462" s="15">
        <v>28764</v>
      </c>
    </row>
    <row r="463" spans="1:7" ht="12.75">
      <c r="A463" s="30" t="str">
        <f>'De la BASE'!A459</f>
        <v>432</v>
      </c>
      <c r="B463" s="30">
        <f>'De la BASE'!B459</f>
        <v>2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0.023041700565</v>
      </c>
      <c r="F463" s="9">
        <f>IF('De la BASE'!F459&gt;0,'De la BASE'!F459,'De la BASE'!F459+0.001)</f>
        <v>0.837772650268</v>
      </c>
      <c r="G463" s="15">
        <v>28795</v>
      </c>
    </row>
    <row r="464" spans="1:7" ht="12.75">
      <c r="A464" s="30" t="str">
        <f>'De la BASE'!A460</f>
        <v>432</v>
      </c>
      <c r="B464" s="30">
        <f>'De la BASE'!B460</f>
        <v>2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0.76538972269</v>
      </c>
      <c r="F464" s="9">
        <f>IF('De la BASE'!F460&gt;0,'De la BASE'!F460,'De la BASE'!F460+0.001)</f>
        <v>6.020479248618</v>
      </c>
      <c r="G464" s="15">
        <v>28825</v>
      </c>
    </row>
    <row r="465" spans="1:7" ht="12.75">
      <c r="A465" s="30" t="str">
        <f>'De la BASE'!A461</f>
        <v>432</v>
      </c>
      <c r="B465" s="30">
        <f>'De la BASE'!B461</f>
        <v>2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0.978168724885</v>
      </c>
      <c r="F465" s="9">
        <f>IF('De la BASE'!F461&gt;0,'De la BASE'!F461,'De la BASE'!F461+0.001)</f>
        <v>7.511222585299</v>
      </c>
      <c r="G465" s="15">
        <v>28856</v>
      </c>
    </row>
    <row r="466" spans="1:7" ht="12.75">
      <c r="A466" s="30" t="str">
        <f>'De la BASE'!A462</f>
        <v>432</v>
      </c>
      <c r="B466" s="30">
        <f>'De la BASE'!B462</f>
        <v>2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1.543642159488</v>
      </c>
      <c r="F466" s="9">
        <f>IF('De la BASE'!F462&gt;0,'De la BASE'!F462,'De la BASE'!F462+0.001)</f>
        <v>10.150022466024</v>
      </c>
      <c r="G466" s="15">
        <v>28887</v>
      </c>
    </row>
    <row r="467" spans="1:7" ht="12.75">
      <c r="A467" s="30" t="str">
        <f>'De la BASE'!A463</f>
        <v>432</v>
      </c>
      <c r="B467" s="30">
        <f>'De la BASE'!B463</f>
        <v>2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1.272270541536</v>
      </c>
      <c r="F467" s="9">
        <f>IF('De la BASE'!F463&gt;0,'De la BASE'!F463,'De la BASE'!F463+0.001)</f>
        <v>10.075221002752</v>
      </c>
      <c r="G467" s="15">
        <v>28915</v>
      </c>
    </row>
    <row r="468" spans="1:7" ht="12.75">
      <c r="A468" s="30" t="str">
        <f>'De la BASE'!A464</f>
        <v>432</v>
      </c>
      <c r="B468" s="30">
        <f>'De la BASE'!B464</f>
        <v>2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0.792102723775</v>
      </c>
      <c r="F468" s="9">
        <f>IF('De la BASE'!F464&gt;0,'De la BASE'!F464,'De la BASE'!F464+0.001)</f>
        <v>8.044260594073</v>
      </c>
      <c r="G468" s="15">
        <v>28946</v>
      </c>
    </row>
    <row r="469" spans="1:7" ht="12.75">
      <c r="A469" s="30" t="str">
        <f>'De la BASE'!A465</f>
        <v>432</v>
      </c>
      <c r="B469" s="30">
        <f>'De la BASE'!B465</f>
        <v>2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0.637581458355</v>
      </c>
      <c r="F469" s="9">
        <f>IF('De la BASE'!F465&gt;0,'De la BASE'!F465,'De la BASE'!F465+0.001)</f>
        <v>8.577849940385999</v>
      </c>
      <c r="G469" s="15">
        <v>28976</v>
      </c>
    </row>
    <row r="470" spans="1:7" ht="12.75">
      <c r="A470" s="30" t="str">
        <f>'De la BASE'!A466</f>
        <v>432</v>
      </c>
      <c r="B470" s="30">
        <f>'De la BASE'!B466</f>
        <v>2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0.292166045952</v>
      </c>
      <c r="F470" s="9">
        <f>IF('De la BASE'!F466&gt;0,'De la BASE'!F466,'De la BASE'!F466+0.001)</f>
        <v>5.16339884898</v>
      </c>
      <c r="G470" s="15">
        <v>29007</v>
      </c>
    </row>
    <row r="471" spans="1:7" ht="12.75">
      <c r="A471" s="30" t="str">
        <f>'De la BASE'!A467</f>
        <v>432</v>
      </c>
      <c r="B471" s="30">
        <f>'De la BASE'!B467</f>
        <v>2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0.148968260131</v>
      </c>
      <c r="F471" s="9">
        <f>IF('De la BASE'!F467&gt;0,'De la BASE'!F467,'De la BASE'!F467+0.001)</f>
        <v>3.9121716965449997</v>
      </c>
      <c r="G471" s="15">
        <v>29037</v>
      </c>
    </row>
    <row r="472" spans="1:7" ht="12.75">
      <c r="A472" s="30" t="str">
        <f>'De la BASE'!A468</f>
        <v>432</v>
      </c>
      <c r="B472" s="30">
        <f>'De la BASE'!B468</f>
        <v>2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0.077106345589</v>
      </c>
      <c r="F472" s="9">
        <f>IF('De la BASE'!F468&gt;0,'De la BASE'!F468,'De la BASE'!F468+0.001)</f>
        <v>2.484751984637</v>
      </c>
      <c r="G472" s="15">
        <v>29068</v>
      </c>
    </row>
    <row r="473" spans="1:7" ht="12.75">
      <c r="A473" s="30" t="str">
        <f>'De la BASE'!A469</f>
        <v>432</v>
      </c>
      <c r="B473" s="30">
        <f>'De la BASE'!B469</f>
        <v>2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0.058990626688</v>
      </c>
      <c r="F473" s="9">
        <f>IF('De la BASE'!F469&gt;0,'De la BASE'!F469,'De la BASE'!F469+0.001)</f>
        <v>2.3254724864</v>
      </c>
      <c r="G473" s="15">
        <v>29099</v>
      </c>
    </row>
    <row r="474" spans="1:7" ht="12.75">
      <c r="A474" s="30" t="str">
        <f>'De la BASE'!A470</f>
        <v>432</v>
      </c>
      <c r="B474" s="30">
        <f>'De la BASE'!B470</f>
        <v>2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0.253994376363</v>
      </c>
      <c r="F474" s="9">
        <f>IF('De la BASE'!F470&gt;0,'De la BASE'!F470,'De la BASE'!F470+0.001)</f>
        <v>5.186034493878</v>
      </c>
      <c r="G474" s="15">
        <v>29129</v>
      </c>
    </row>
    <row r="475" spans="1:7" ht="12.75">
      <c r="A475" s="30" t="str">
        <f>'De la BASE'!A471</f>
        <v>432</v>
      </c>
      <c r="B475" s="30">
        <f>'De la BASE'!B471</f>
        <v>2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0.185456989152</v>
      </c>
      <c r="F475" s="9">
        <f>IF('De la BASE'!F471&gt;0,'De la BASE'!F471,'De la BASE'!F471+0.001)</f>
        <v>3.543444556398</v>
      </c>
      <c r="G475" s="15">
        <v>29160</v>
      </c>
    </row>
    <row r="476" spans="1:7" ht="12.75">
      <c r="A476" s="30" t="str">
        <f>'De la BASE'!A472</f>
        <v>432</v>
      </c>
      <c r="B476" s="30">
        <f>'De la BASE'!B472</f>
        <v>2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0.209414345256</v>
      </c>
      <c r="F476" s="9">
        <f>IF('De la BASE'!F472&gt;0,'De la BASE'!F472,'De la BASE'!F472+0.001)</f>
        <v>3.829829961486</v>
      </c>
      <c r="G476" s="15">
        <v>29190</v>
      </c>
    </row>
    <row r="477" spans="1:7" ht="12.75">
      <c r="A477" s="30" t="str">
        <f>'De la BASE'!A473</f>
        <v>432</v>
      </c>
      <c r="B477" s="30">
        <f>'De la BASE'!B473</f>
        <v>2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0.318600660456</v>
      </c>
      <c r="F477" s="9">
        <f>IF('De la BASE'!F473&gt;0,'De la BASE'!F473,'De la BASE'!F473+0.001)</f>
        <v>4.904773155516</v>
      </c>
      <c r="G477" s="15">
        <v>29221</v>
      </c>
    </row>
    <row r="478" spans="1:7" ht="12.75">
      <c r="A478" s="30" t="str">
        <f>'De la BASE'!A474</f>
        <v>432</v>
      </c>
      <c r="B478" s="30">
        <f>'De la BASE'!B474</f>
        <v>2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0.51027082678</v>
      </c>
      <c r="F478" s="9">
        <f>IF('De la BASE'!F474&gt;0,'De la BASE'!F474,'De la BASE'!F474+0.001)</f>
        <v>6.106700491463</v>
      </c>
      <c r="G478" s="15">
        <v>29252</v>
      </c>
    </row>
    <row r="479" spans="1:7" ht="12.75">
      <c r="A479" s="30" t="str">
        <f>'De la BASE'!A475</f>
        <v>432</v>
      </c>
      <c r="B479" s="30">
        <f>'De la BASE'!B475</f>
        <v>2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1.04155942338</v>
      </c>
      <c r="F479" s="9">
        <f>IF('De la BASE'!F475&gt;0,'De la BASE'!F475,'De la BASE'!F475+0.001)</f>
        <v>10.0936065006</v>
      </c>
      <c r="G479" s="15">
        <v>29281</v>
      </c>
    </row>
    <row r="480" spans="1:7" ht="12.75">
      <c r="A480" s="30" t="str">
        <f>'De la BASE'!A476</f>
        <v>432</v>
      </c>
      <c r="B480" s="30">
        <f>'De la BASE'!B476</f>
        <v>2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0.647706937823</v>
      </c>
      <c r="F480" s="9">
        <f>IF('De la BASE'!F476&gt;0,'De la BASE'!F476,'De la BASE'!F476+0.001)</f>
        <v>5.743135193059</v>
      </c>
      <c r="G480" s="15">
        <v>29312</v>
      </c>
    </row>
    <row r="481" spans="1:7" ht="12.75">
      <c r="A481" s="30" t="str">
        <f>'De la BASE'!A477</f>
        <v>432</v>
      </c>
      <c r="B481" s="30">
        <f>'De la BASE'!B477</f>
        <v>2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0.998789439557</v>
      </c>
      <c r="F481" s="9">
        <f>IF('De la BASE'!F477&gt;0,'De la BASE'!F477,'De la BASE'!F477+0.001)</f>
        <v>7.207247368064</v>
      </c>
      <c r="G481" s="15">
        <v>29342</v>
      </c>
    </row>
    <row r="482" spans="1:7" ht="12.75">
      <c r="A482" s="30" t="str">
        <f>'De la BASE'!A478</f>
        <v>432</v>
      </c>
      <c r="B482" s="30">
        <f>'De la BASE'!B478</f>
        <v>2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0.688581508846</v>
      </c>
      <c r="F482" s="9">
        <f>IF('De la BASE'!F478&gt;0,'De la BASE'!F478,'De la BASE'!F478+0.001)</f>
        <v>5.055816341114</v>
      </c>
      <c r="G482" s="15">
        <v>29373</v>
      </c>
    </row>
    <row r="483" spans="1:7" ht="12.75">
      <c r="A483" s="30" t="str">
        <f>'De la BASE'!A479</f>
        <v>432</v>
      </c>
      <c r="B483" s="30">
        <f>'De la BASE'!B479</f>
        <v>2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0.379254884352</v>
      </c>
      <c r="F483" s="9">
        <f>IF('De la BASE'!F479&gt;0,'De la BASE'!F479,'De la BASE'!F479+0.001)</f>
        <v>3.871488849168</v>
      </c>
      <c r="G483" s="15">
        <v>29403</v>
      </c>
    </row>
    <row r="484" spans="1:7" ht="12.75">
      <c r="A484" s="30" t="str">
        <f>'De la BASE'!A480</f>
        <v>432</v>
      </c>
      <c r="B484" s="30">
        <f>'De la BASE'!B480</f>
        <v>2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0.212651588694</v>
      </c>
      <c r="F484" s="9">
        <f>IF('De la BASE'!F480&gt;0,'De la BASE'!F480,'De la BASE'!F480+0.001)</f>
        <v>3.109171958397</v>
      </c>
      <c r="G484" s="15">
        <v>29434</v>
      </c>
    </row>
    <row r="485" spans="1:7" ht="12.75">
      <c r="A485" s="30" t="str">
        <f>'De la BASE'!A481</f>
        <v>432</v>
      </c>
      <c r="B485" s="30">
        <f>'De la BASE'!B481</f>
        <v>2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0.139545121221</v>
      </c>
      <c r="F485" s="9">
        <f>IF('De la BASE'!F481&gt;0,'De la BASE'!F481,'De la BASE'!F481+0.001)</f>
        <v>2.435696587929</v>
      </c>
      <c r="G485" s="15">
        <v>29465</v>
      </c>
    </row>
    <row r="486" spans="1:7" ht="12.75">
      <c r="A486" s="30" t="str">
        <f>'De la BASE'!A482</f>
        <v>432</v>
      </c>
      <c r="B486" s="30">
        <f>'De la BASE'!B482</f>
        <v>2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0.172269803007</v>
      </c>
      <c r="F486" s="9">
        <f>IF('De la BASE'!F482&gt;0,'De la BASE'!F482,'De la BASE'!F482+0.001)</f>
        <v>3.204218293194</v>
      </c>
      <c r="G486" s="15">
        <v>29495</v>
      </c>
    </row>
    <row r="487" spans="1:7" ht="12.75">
      <c r="A487" s="30" t="str">
        <f>'De la BASE'!A483</f>
        <v>432</v>
      </c>
      <c r="B487" s="30">
        <f>'De la BASE'!B483</f>
        <v>2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0.359211681279</v>
      </c>
      <c r="F487" s="9">
        <f>IF('De la BASE'!F483&gt;0,'De la BASE'!F483,'De la BASE'!F483+0.001)</f>
        <v>5.226529992694999</v>
      </c>
      <c r="G487" s="15">
        <v>29526</v>
      </c>
    </row>
    <row r="488" spans="1:7" ht="12.75">
      <c r="A488" s="30" t="str">
        <f>'De la BASE'!A484</f>
        <v>432</v>
      </c>
      <c r="B488" s="30">
        <f>'De la BASE'!B484</f>
        <v>2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0.151159421478</v>
      </c>
      <c r="F488" s="9">
        <f>IF('De la BASE'!F484&gt;0,'De la BASE'!F484,'De la BASE'!F484+0.001)</f>
        <v>2.42098884728</v>
      </c>
      <c r="G488" s="15">
        <v>29556</v>
      </c>
    </row>
    <row r="489" spans="1:7" ht="12.75">
      <c r="A489" s="30" t="str">
        <f>'De la BASE'!A485</f>
        <v>432</v>
      </c>
      <c r="B489" s="30">
        <f>'De la BASE'!B485</f>
        <v>2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0.07247936862</v>
      </c>
      <c r="F489" s="9">
        <f>IF('De la BASE'!F485&gt;0,'De la BASE'!F485,'De la BASE'!F485+0.001)</f>
        <v>1.2780035505760001</v>
      </c>
      <c r="G489" s="15">
        <v>29587</v>
      </c>
    </row>
    <row r="490" spans="1:7" ht="12.75">
      <c r="A490" s="30" t="str">
        <f>'De la BASE'!A486</f>
        <v>432</v>
      </c>
      <c r="B490" s="30">
        <f>'De la BASE'!B486</f>
        <v>2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0.08902310812</v>
      </c>
      <c r="F490" s="9">
        <f>IF('De la BASE'!F486&gt;0,'De la BASE'!F486,'De la BASE'!F486+0.001)</f>
        <v>1.3712983084049999</v>
      </c>
      <c r="G490" s="15">
        <v>29618</v>
      </c>
    </row>
    <row r="491" spans="1:7" ht="12.75">
      <c r="A491" s="30" t="str">
        <f>'De la BASE'!A487</f>
        <v>432</v>
      </c>
      <c r="B491" s="30">
        <f>'De la BASE'!B487</f>
        <v>2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0.18739884974</v>
      </c>
      <c r="F491" s="9">
        <f>IF('De la BASE'!F487&gt;0,'De la BASE'!F487,'De la BASE'!F487+0.001)</f>
        <v>2.00612865668</v>
      </c>
      <c r="G491" s="15">
        <v>29646</v>
      </c>
    </row>
    <row r="492" spans="1:7" ht="12.75">
      <c r="A492" s="30" t="str">
        <f>'De la BASE'!A488</f>
        <v>432</v>
      </c>
      <c r="B492" s="30">
        <f>'De la BASE'!B488</f>
        <v>2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0.563167260765</v>
      </c>
      <c r="F492" s="9">
        <f>IF('De la BASE'!F488&gt;0,'De la BASE'!F488,'De la BASE'!F488+0.001)</f>
        <v>3.6022011009300003</v>
      </c>
      <c r="G492" s="15">
        <v>29677</v>
      </c>
    </row>
    <row r="493" spans="1:7" ht="12.75">
      <c r="A493" s="30" t="str">
        <f>'De la BASE'!A489</f>
        <v>432</v>
      </c>
      <c r="B493" s="30">
        <f>'De la BASE'!B489</f>
        <v>2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0.260560979328</v>
      </c>
      <c r="F493" s="9">
        <f>IF('De la BASE'!F489&gt;0,'De la BASE'!F489,'De la BASE'!F489+0.001)</f>
        <v>2.44182865264</v>
      </c>
      <c r="G493" s="15">
        <v>29707</v>
      </c>
    </row>
    <row r="494" spans="1:7" ht="12.75">
      <c r="A494" s="30" t="str">
        <f>'De la BASE'!A490</f>
        <v>432</v>
      </c>
      <c r="B494" s="30">
        <f>'De la BASE'!B490</f>
        <v>2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0.133460478018</v>
      </c>
      <c r="F494" s="9">
        <f>IF('De la BASE'!F490&gt;0,'De la BASE'!F490,'De la BASE'!F490+0.001)</f>
        <v>1.846586736876</v>
      </c>
      <c r="G494" s="15">
        <v>29738</v>
      </c>
    </row>
    <row r="495" spans="1:7" ht="12.75">
      <c r="A495" s="30" t="str">
        <f>'De la BASE'!A491</f>
        <v>432</v>
      </c>
      <c r="B495" s="30">
        <f>'De la BASE'!B491</f>
        <v>2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0.075371795667</v>
      </c>
      <c r="F495" s="9">
        <f>IF('De la BASE'!F491&gt;0,'De la BASE'!F491,'De la BASE'!F491+0.001)</f>
        <v>1.40803258194</v>
      </c>
      <c r="G495" s="15">
        <v>29768</v>
      </c>
    </row>
    <row r="496" spans="1:7" ht="12.75">
      <c r="A496" s="30" t="str">
        <f>'De la BASE'!A492</f>
        <v>432</v>
      </c>
      <c r="B496" s="30">
        <f>'De la BASE'!B492</f>
        <v>2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0.0555355185</v>
      </c>
      <c r="F496" s="9">
        <f>IF('De la BASE'!F492&gt;0,'De la BASE'!F492,'De la BASE'!F492+0.001)</f>
        <v>1.0660836615</v>
      </c>
      <c r="G496" s="15">
        <v>29799</v>
      </c>
    </row>
    <row r="497" spans="1:7" ht="12.75">
      <c r="A497" s="30" t="str">
        <f>'De la BASE'!A493</f>
        <v>432</v>
      </c>
      <c r="B497" s="30">
        <f>'De la BASE'!B493</f>
        <v>2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0.05457399336</v>
      </c>
      <c r="F497" s="9">
        <f>IF('De la BASE'!F493&gt;0,'De la BASE'!F493,'De la BASE'!F493+0.001)</f>
        <v>1.036905863168</v>
      </c>
      <c r="G497" s="15">
        <v>29830</v>
      </c>
    </row>
    <row r="498" spans="1:7" ht="12.75">
      <c r="A498" s="30" t="str">
        <f>'De la BASE'!A494</f>
        <v>432</v>
      </c>
      <c r="B498" s="30">
        <f>'De la BASE'!B494</f>
        <v>2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0.03670588416</v>
      </c>
      <c r="F498" s="9">
        <f>IF('De la BASE'!F494&gt;0,'De la BASE'!F494,'De la BASE'!F494+0.001)</f>
        <v>0.73882353024</v>
      </c>
      <c r="G498" s="15">
        <v>29860</v>
      </c>
    </row>
    <row r="499" spans="1:7" ht="12.75">
      <c r="A499" s="30" t="str">
        <f>'De la BASE'!A495</f>
        <v>432</v>
      </c>
      <c r="B499" s="30">
        <f>'De la BASE'!B495</f>
        <v>2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0.024653205465</v>
      </c>
      <c r="F499" s="9">
        <f>IF('De la BASE'!F495&gt;0,'De la BASE'!F495,'De la BASE'!F495+0.001)</f>
        <v>0.47897657245999997</v>
      </c>
      <c r="G499" s="15">
        <v>29891</v>
      </c>
    </row>
    <row r="500" spans="1:7" ht="12.75">
      <c r="A500" s="30" t="str">
        <f>'De la BASE'!A496</f>
        <v>432</v>
      </c>
      <c r="B500" s="30">
        <f>'De la BASE'!B496</f>
        <v>2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1.553234720505</v>
      </c>
      <c r="F500" s="9">
        <f>IF('De la BASE'!F496&gt;0,'De la BASE'!F496,'De la BASE'!F496+0.001)</f>
        <v>7.84256230344</v>
      </c>
      <c r="G500" s="15">
        <v>29921</v>
      </c>
    </row>
    <row r="501" spans="1:7" ht="12.75">
      <c r="A501" s="30" t="str">
        <f>'De la BASE'!A497</f>
        <v>432</v>
      </c>
      <c r="B501" s="30">
        <f>'De la BASE'!B497</f>
        <v>2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0.177471916875</v>
      </c>
      <c r="F501" s="9">
        <f>IF('De la BASE'!F497&gt;0,'De la BASE'!F497,'De la BASE'!F497+0.001)</f>
        <v>1.028671006125</v>
      </c>
      <c r="G501" s="15">
        <v>29952</v>
      </c>
    </row>
    <row r="502" spans="1:7" ht="12.75">
      <c r="A502" s="30" t="str">
        <f>'De la BASE'!A498</f>
        <v>432</v>
      </c>
      <c r="B502" s="30">
        <f>'De la BASE'!B498</f>
        <v>2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0.102037382784</v>
      </c>
      <c r="F502" s="9">
        <f>IF('De la BASE'!F498&gt;0,'De la BASE'!F498,'De la BASE'!F498+0.001)</f>
        <v>1.026715173732</v>
      </c>
      <c r="G502" s="15">
        <v>29983</v>
      </c>
    </row>
    <row r="503" spans="1:7" ht="12.75">
      <c r="A503" s="30" t="str">
        <f>'De la BASE'!A499</f>
        <v>432</v>
      </c>
      <c r="B503" s="30">
        <f>'De la BASE'!B499</f>
        <v>2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0.067588260335</v>
      </c>
      <c r="F503" s="9">
        <f>IF('De la BASE'!F499&gt;0,'De la BASE'!F499,'De la BASE'!F499+0.001)</f>
        <v>1.0425990788950001</v>
      </c>
      <c r="G503" s="15">
        <v>30011</v>
      </c>
    </row>
    <row r="504" spans="1:7" ht="12.75">
      <c r="A504" s="30" t="str">
        <f>'De la BASE'!A500</f>
        <v>432</v>
      </c>
      <c r="B504" s="30">
        <f>'De la BASE'!B500</f>
        <v>2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0.04704414762</v>
      </c>
      <c r="F504" s="9">
        <f>IF('De la BASE'!F500&gt;0,'De la BASE'!F500,'De la BASE'!F500+0.001)</f>
        <v>0.9517393385549999</v>
      </c>
      <c r="G504" s="15">
        <v>30042</v>
      </c>
    </row>
    <row r="505" spans="1:7" ht="12.75">
      <c r="A505" s="30" t="str">
        <f>'De la BASE'!A501</f>
        <v>432</v>
      </c>
      <c r="B505" s="30">
        <f>'De la BASE'!B501</f>
        <v>2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0.070459827696</v>
      </c>
      <c r="F505" s="9">
        <f>IF('De la BASE'!F501&gt;0,'De la BASE'!F501,'De la BASE'!F501+0.001)</f>
        <v>0.992594289528</v>
      </c>
      <c r="G505" s="15">
        <v>30072</v>
      </c>
    </row>
    <row r="506" spans="1:7" ht="12.75">
      <c r="A506" s="30" t="str">
        <f>'De la BASE'!A502</f>
        <v>432</v>
      </c>
      <c r="B506" s="30">
        <f>'De la BASE'!B502</f>
        <v>2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0.04697130893</v>
      </c>
      <c r="F506" s="9">
        <f>IF('De la BASE'!F502&gt;0,'De la BASE'!F502,'De la BASE'!F502+0.001)</f>
        <v>0.686580636998</v>
      </c>
      <c r="G506" s="15">
        <v>30103</v>
      </c>
    </row>
    <row r="507" spans="1:7" ht="12.75">
      <c r="A507" s="30" t="str">
        <f>'De la BASE'!A503</f>
        <v>432</v>
      </c>
      <c r="B507" s="30">
        <f>'De la BASE'!B503</f>
        <v>2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0.024845480055</v>
      </c>
      <c r="F507" s="9">
        <f>IF('De la BASE'!F503&gt;0,'De la BASE'!F503,'De la BASE'!F503+0.001)</f>
        <v>0.47285286110999997</v>
      </c>
      <c r="G507" s="15">
        <v>30133</v>
      </c>
    </row>
    <row r="508" spans="1:7" ht="12.75">
      <c r="A508" s="30" t="str">
        <f>'De la BASE'!A504</f>
        <v>432</v>
      </c>
      <c r="B508" s="30">
        <f>'De la BASE'!B504</f>
        <v>2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0.02354255932</v>
      </c>
      <c r="F508" s="9">
        <f>IF('De la BASE'!F504&gt;0,'De la BASE'!F504,'De la BASE'!F504+0.001)</f>
        <v>0.32076736876</v>
      </c>
      <c r="G508" s="15">
        <v>30164</v>
      </c>
    </row>
    <row r="509" spans="1:7" ht="12.75">
      <c r="A509" s="30" t="str">
        <f>'De la BASE'!A505</f>
        <v>432</v>
      </c>
      <c r="B509" s="30">
        <f>'De la BASE'!B505</f>
        <v>2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0.031404725359</v>
      </c>
      <c r="F509" s="9">
        <f>IF('De la BASE'!F505&gt;0,'De la BASE'!F505,'De la BASE'!F505+0.001)</f>
        <v>0.441217012523</v>
      </c>
      <c r="G509" s="15">
        <v>30195</v>
      </c>
    </row>
    <row r="510" spans="1:7" ht="12.75">
      <c r="A510" s="30" t="str">
        <f>'De la BASE'!A506</f>
        <v>432</v>
      </c>
      <c r="B510" s="30">
        <f>'De la BASE'!B506</f>
        <v>2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0.034787372936</v>
      </c>
      <c r="F510" s="9">
        <f>IF('De la BASE'!F506&gt;0,'De la BASE'!F506,'De la BASE'!F506+0.001)</f>
        <v>0.590164732696</v>
      </c>
      <c r="G510" s="15">
        <v>30225</v>
      </c>
    </row>
    <row r="511" spans="1:7" ht="12.75">
      <c r="A511" s="30" t="str">
        <f>'De la BASE'!A507</f>
        <v>432</v>
      </c>
      <c r="B511" s="30">
        <f>'De la BASE'!B507</f>
        <v>2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0.11552603055</v>
      </c>
      <c r="F511" s="9">
        <f>IF('De la BASE'!F507&gt;0,'De la BASE'!F507,'De la BASE'!F507+0.001)</f>
        <v>1.9694966418900002</v>
      </c>
      <c r="G511" s="15">
        <v>30256</v>
      </c>
    </row>
    <row r="512" spans="1:7" ht="12.75">
      <c r="A512" s="30" t="str">
        <f>'De la BASE'!A508</f>
        <v>432</v>
      </c>
      <c r="B512" s="30">
        <f>'De la BASE'!B508</f>
        <v>2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0.111149806335</v>
      </c>
      <c r="F512" s="9">
        <f>IF('De la BASE'!F508&gt;0,'De la BASE'!F508,'De la BASE'!F508+0.001)</f>
        <v>1.927438744998</v>
      </c>
      <c r="G512" s="15">
        <v>30286</v>
      </c>
    </row>
    <row r="513" spans="1:7" ht="12.75">
      <c r="A513" s="30" t="str">
        <f>'De la BASE'!A509</f>
        <v>432</v>
      </c>
      <c r="B513" s="30">
        <f>'De la BASE'!B509</f>
        <v>2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0.086825036168</v>
      </c>
      <c r="F513" s="9">
        <f>IF('De la BASE'!F509&gt;0,'De la BASE'!F509,'De la BASE'!F509+0.001)</f>
        <v>1.77784603438</v>
      </c>
      <c r="G513" s="15">
        <v>30317</v>
      </c>
    </row>
    <row r="514" spans="1:7" ht="12.75">
      <c r="A514" s="30" t="str">
        <f>'De la BASE'!A510</f>
        <v>432</v>
      </c>
      <c r="B514" s="30">
        <f>'De la BASE'!B510</f>
        <v>2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0.085123010714</v>
      </c>
      <c r="F514" s="9">
        <f>IF('De la BASE'!F510&gt;0,'De la BASE'!F510,'De la BASE'!F510+0.001)</f>
        <v>1.6320135042119999</v>
      </c>
      <c r="G514" s="15">
        <v>30348</v>
      </c>
    </row>
    <row r="515" spans="1:7" ht="12.75">
      <c r="A515" s="30" t="str">
        <f>'De la BASE'!A511</f>
        <v>432</v>
      </c>
      <c r="B515" s="30">
        <f>'De la BASE'!B511</f>
        <v>2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0.102586438332</v>
      </c>
      <c r="F515" s="9">
        <f>IF('De la BASE'!F511&gt;0,'De la BASE'!F511,'De la BASE'!F511+0.001)</f>
        <v>1.770500477844</v>
      </c>
      <c r="G515" s="15">
        <v>30376</v>
      </c>
    </row>
    <row r="516" spans="1:7" ht="12.75">
      <c r="A516" s="30" t="str">
        <f>'De la BASE'!A512</f>
        <v>432</v>
      </c>
      <c r="B516" s="30">
        <f>'De la BASE'!B512</f>
        <v>2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0.365146208512</v>
      </c>
      <c r="F516" s="9">
        <f>IF('De la BASE'!F512&gt;0,'De la BASE'!F512,'De la BASE'!F512+0.001)</f>
        <v>3.870549730304</v>
      </c>
      <c r="G516" s="15">
        <v>30407</v>
      </c>
    </row>
    <row r="517" spans="1:7" ht="12.75">
      <c r="A517" s="30" t="str">
        <f>'De la BASE'!A513</f>
        <v>432</v>
      </c>
      <c r="B517" s="30">
        <f>'De la BASE'!B513</f>
        <v>2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0.19605435332</v>
      </c>
      <c r="F517" s="9">
        <f>IF('De la BASE'!F513&gt;0,'De la BASE'!F513,'De la BASE'!F513+0.001)</f>
        <v>2.61522509668</v>
      </c>
      <c r="G517" s="15">
        <v>30437</v>
      </c>
    </row>
    <row r="518" spans="1:7" ht="12.75">
      <c r="A518" s="30" t="str">
        <f>'De la BASE'!A514</f>
        <v>432</v>
      </c>
      <c r="B518" s="30">
        <f>'De la BASE'!B514</f>
        <v>2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0.1153988125</v>
      </c>
      <c r="F518" s="9">
        <f>IF('De la BASE'!F514&gt;0,'De la BASE'!F514,'De la BASE'!F514+0.001)</f>
        <v>1.9725504625</v>
      </c>
      <c r="G518" s="15">
        <v>30468</v>
      </c>
    </row>
    <row r="519" spans="1:7" ht="12.75">
      <c r="A519" s="30" t="str">
        <f>'De la BASE'!A515</f>
        <v>432</v>
      </c>
      <c r="B519" s="30">
        <f>'De la BASE'!B515</f>
        <v>2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0.094447513954</v>
      </c>
      <c r="F519" s="9">
        <f>IF('De la BASE'!F515&gt;0,'De la BASE'!F515,'De la BASE'!F515+0.001)</f>
        <v>1.496048679674</v>
      </c>
      <c r="G519" s="15">
        <v>30498</v>
      </c>
    </row>
    <row r="520" spans="1:7" ht="12.75">
      <c r="A520" s="30" t="str">
        <f>'De la BASE'!A516</f>
        <v>432</v>
      </c>
      <c r="B520" s="30">
        <f>'De la BASE'!B516</f>
        <v>2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0.150181512422</v>
      </c>
      <c r="F520" s="9">
        <f>IF('De la BASE'!F516&gt;0,'De la BASE'!F516,'De la BASE'!F516+0.001)</f>
        <v>1.449578104538</v>
      </c>
      <c r="G520" s="15">
        <v>30529</v>
      </c>
    </row>
    <row r="521" spans="1:7" ht="12.75">
      <c r="A521" s="30" t="str">
        <f>'De la BASE'!A517</f>
        <v>432</v>
      </c>
      <c r="B521" s="30">
        <f>'De la BASE'!B517</f>
        <v>2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0.08555252301</v>
      </c>
      <c r="F521" s="9">
        <f>IF('De la BASE'!F517&gt;0,'De la BASE'!F517,'De la BASE'!F517+0.001)</f>
        <v>1.050760504602</v>
      </c>
      <c r="G521" s="15">
        <v>30560</v>
      </c>
    </row>
    <row r="522" spans="1:7" ht="12.75">
      <c r="A522" s="30" t="str">
        <f>'De la BASE'!A518</f>
        <v>432</v>
      </c>
      <c r="B522" s="30">
        <f>'De la BASE'!B518</f>
        <v>2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0.041169501913</v>
      </c>
      <c r="F522" s="9">
        <f>IF('De la BASE'!F518&gt;0,'De la BASE'!F518,'De la BASE'!F518+0.001)</f>
        <v>0.7872764704999999</v>
      </c>
      <c r="G522" s="15">
        <v>30590</v>
      </c>
    </row>
    <row r="523" spans="1:7" ht="12.75">
      <c r="A523" s="30" t="str">
        <f>'De la BASE'!A519</f>
        <v>432</v>
      </c>
      <c r="B523" s="30">
        <f>'De la BASE'!B519</f>
        <v>2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0.080860790032</v>
      </c>
      <c r="F523" s="9">
        <f>IF('De la BASE'!F519&gt;0,'De la BASE'!F519,'De la BASE'!F519+0.001)</f>
        <v>1.479752433808</v>
      </c>
      <c r="G523" s="15">
        <v>30621</v>
      </c>
    </row>
    <row r="524" spans="1:7" ht="12.75">
      <c r="A524" s="30" t="str">
        <f>'De la BASE'!A520</f>
        <v>432</v>
      </c>
      <c r="B524" s="30">
        <f>'De la BASE'!B520</f>
        <v>2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0.241696626847</v>
      </c>
      <c r="F524" s="9">
        <f>IF('De la BASE'!F520&gt;0,'De la BASE'!F520,'De la BASE'!F520+0.001)</f>
        <v>3.4314113055039996</v>
      </c>
      <c r="G524" s="15">
        <v>30651</v>
      </c>
    </row>
    <row r="525" spans="1:7" ht="12.75">
      <c r="A525" s="30" t="str">
        <f>'De la BASE'!A521</f>
        <v>432</v>
      </c>
      <c r="B525" s="30">
        <f>'De la BASE'!B521</f>
        <v>2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0.09954677038</v>
      </c>
      <c r="F525" s="9">
        <f>IF('De la BASE'!F521&gt;0,'De la BASE'!F521,'De la BASE'!F521+0.001)</f>
        <v>0.998020215085</v>
      </c>
      <c r="G525" s="15">
        <v>30682</v>
      </c>
    </row>
    <row r="526" spans="1:7" ht="12.75">
      <c r="A526" s="30" t="str">
        <f>'De la BASE'!A522</f>
        <v>432</v>
      </c>
      <c r="B526" s="30">
        <f>'De la BASE'!B522</f>
        <v>2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0.100409087696</v>
      </c>
      <c r="F526" s="9">
        <f>IF('De la BASE'!F522&gt;0,'De la BASE'!F522,'De la BASE'!F522+0.001)</f>
        <v>0.929544761264</v>
      </c>
      <c r="G526" s="15">
        <v>30713</v>
      </c>
    </row>
    <row r="527" spans="1:7" ht="12.75">
      <c r="A527" s="30" t="str">
        <f>'De la BASE'!A523</f>
        <v>432</v>
      </c>
      <c r="B527" s="30">
        <f>'De la BASE'!B523</f>
        <v>2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0.23007033406</v>
      </c>
      <c r="F527" s="9">
        <f>IF('De la BASE'!F523&gt;0,'De la BASE'!F523,'De la BASE'!F523+0.001)</f>
        <v>1.83461989228</v>
      </c>
      <c r="G527" s="15">
        <v>30742</v>
      </c>
    </row>
    <row r="528" spans="1:7" ht="12.75">
      <c r="A528" s="30" t="str">
        <f>'De la BASE'!A524</f>
        <v>432</v>
      </c>
      <c r="B528" s="30">
        <f>'De la BASE'!B524</f>
        <v>2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0.15733448172</v>
      </c>
      <c r="F528" s="9">
        <f>IF('De la BASE'!F524&gt;0,'De la BASE'!F524,'De la BASE'!F524+0.001)</f>
        <v>1.49209833656</v>
      </c>
      <c r="G528" s="15">
        <v>30773</v>
      </c>
    </row>
    <row r="529" spans="1:7" ht="12.75">
      <c r="A529" s="30" t="str">
        <f>'De la BASE'!A525</f>
        <v>432</v>
      </c>
      <c r="B529" s="30">
        <f>'De la BASE'!B525</f>
        <v>2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0.34630398176</v>
      </c>
      <c r="F529" s="9">
        <f>IF('De la BASE'!F525&gt;0,'De la BASE'!F525,'De la BASE'!F525+0.001)</f>
        <v>3.4984474024320003</v>
      </c>
      <c r="G529" s="15">
        <v>30803</v>
      </c>
    </row>
    <row r="530" spans="1:7" ht="12.75">
      <c r="A530" s="30" t="str">
        <f>'De la BASE'!A526</f>
        <v>432</v>
      </c>
      <c r="B530" s="30">
        <f>'De la BASE'!B526</f>
        <v>2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0.253800939864</v>
      </c>
      <c r="F530" s="9">
        <f>IF('De la BASE'!F526&gt;0,'De la BASE'!F526,'De la BASE'!F526+0.001)</f>
        <v>2.597985421584</v>
      </c>
      <c r="G530" s="15">
        <v>30834</v>
      </c>
    </row>
    <row r="531" spans="1:7" ht="12.75">
      <c r="A531" s="30" t="str">
        <f>'De la BASE'!A527</f>
        <v>432</v>
      </c>
      <c r="B531" s="30">
        <f>'De la BASE'!B527</f>
        <v>2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0.119080497536</v>
      </c>
      <c r="F531" s="9">
        <f>IF('De la BASE'!F527&gt;0,'De la BASE'!F527,'De la BASE'!F527+0.001)</f>
        <v>1.737447434788</v>
      </c>
      <c r="G531" s="15">
        <v>30864</v>
      </c>
    </row>
    <row r="532" spans="1:7" ht="12.75">
      <c r="A532" s="30" t="str">
        <f>'De la BASE'!A528</f>
        <v>432</v>
      </c>
      <c r="B532" s="30">
        <f>'De la BASE'!B528</f>
        <v>2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0.052691102656</v>
      </c>
      <c r="F532" s="9">
        <f>IF('De la BASE'!F528&gt;0,'De la BASE'!F528,'De la BASE'!F528+0.001)</f>
        <v>1.33800272712</v>
      </c>
      <c r="G532" s="15">
        <v>30895</v>
      </c>
    </row>
    <row r="533" spans="1:7" ht="12.75">
      <c r="A533" s="30" t="str">
        <f>'De la BASE'!A529</f>
        <v>432</v>
      </c>
      <c r="B533" s="30">
        <f>'De la BASE'!B529</f>
        <v>2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0.025546512186</v>
      </c>
      <c r="F533" s="9">
        <f>IF('De la BASE'!F529&gt;0,'De la BASE'!F529,'De la BASE'!F529+0.001)</f>
        <v>0.941945735952</v>
      </c>
      <c r="G533" s="15">
        <v>30926</v>
      </c>
    </row>
    <row r="534" spans="1:7" ht="12.75">
      <c r="A534" s="30" t="str">
        <f>'De la BASE'!A530</f>
        <v>432</v>
      </c>
      <c r="B534" s="30">
        <f>'De la BASE'!B530</f>
        <v>2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0.05447923503</v>
      </c>
      <c r="F534" s="9">
        <f>IF('De la BASE'!F530&gt;0,'De la BASE'!F530,'De la BASE'!F530+0.001)</f>
        <v>1.90677319366</v>
      </c>
      <c r="G534" s="15">
        <v>30956</v>
      </c>
    </row>
    <row r="535" spans="1:7" ht="12.75">
      <c r="A535" s="30" t="str">
        <f>'De la BASE'!A531</f>
        <v>432</v>
      </c>
      <c r="B535" s="30">
        <f>'De la BASE'!B531</f>
        <v>2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0.746052275736</v>
      </c>
      <c r="F535" s="9">
        <f>IF('De la BASE'!F531&gt;0,'De la BASE'!F531,'De la BASE'!F531+0.001)</f>
        <v>6.860940078168</v>
      </c>
      <c r="G535" s="15">
        <v>30987</v>
      </c>
    </row>
    <row r="536" spans="1:7" ht="12.75">
      <c r="A536" s="30" t="str">
        <f>'De la BASE'!A532</f>
        <v>432</v>
      </c>
      <c r="B536" s="30">
        <f>'De la BASE'!B532</f>
        <v>2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0.1574654548</v>
      </c>
      <c r="F536" s="9">
        <f>IF('De la BASE'!F532&gt;0,'De la BASE'!F532,'De la BASE'!F532+0.001)</f>
        <v>1.5867171202</v>
      </c>
      <c r="G536" s="15">
        <v>31017</v>
      </c>
    </row>
    <row r="537" spans="1:7" ht="12.75">
      <c r="A537" s="30" t="str">
        <f>'De la BASE'!A533</f>
        <v>432</v>
      </c>
      <c r="B537" s="30">
        <f>'De la BASE'!B533</f>
        <v>2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0.167801936175</v>
      </c>
      <c r="F537" s="9">
        <f>IF('De la BASE'!F533&gt;0,'De la BASE'!F533,'De la BASE'!F533+0.001)</f>
        <v>2.166705662688</v>
      </c>
      <c r="G537" s="15">
        <v>31048</v>
      </c>
    </row>
    <row r="538" spans="1:7" ht="12.75">
      <c r="A538" s="30" t="str">
        <f>'De la BASE'!A534</f>
        <v>432</v>
      </c>
      <c r="B538" s="30">
        <f>'De la BASE'!B534</f>
        <v>2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0.794068203471</v>
      </c>
      <c r="F538" s="9">
        <f>IF('De la BASE'!F534&gt;0,'De la BASE'!F534,'De la BASE'!F534+0.001)</f>
        <v>5.3261482797070006</v>
      </c>
      <c r="G538" s="15">
        <v>31079</v>
      </c>
    </row>
    <row r="539" spans="1:7" ht="12.75">
      <c r="A539" s="30" t="str">
        <f>'De la BASE'!A535</f>
        <v>432</v>
      </c>
      <c r="B539" s="30">
        <f>'De la BASE'!B535</f>
        <v>2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0.561454891382</v>
      </c>
      <c r="F539" s="9">
        <f>IF('De la BASE'!F535&gt;0,'De la BASE'!F535,'De la BASE'!F535+0.001)</f>
        <v>4.174141286227</v>
      </c>
      <c r="G539" s="15">
        <v>31107</v>
      </c>
    </row>
    <row r="540" spans="1:7" ht="12.75">
      <c r="A540" s="30" t="str">
        <f>'De la BASE'!A536</f>
        <v>432</v>
      </c>
      <c r="B540" s="30">
        <f>'De la BASE'!B536</f>
        <v>2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0.781732622706</v>
      </c>
      <c r="F540" s="9">
        <f>IF('De la BASE'!F536&gt;0,'De la BASE'!F536,'De la BASE'!F536+0.001)</f>
        <v>4.54419134904</v>
      </c>
      <c r="G540" s="15">
        <v>31138</v>
      </c>
    </row>
    <row r="541" spans="1:7" ht="12.75">
      <c r="A541" s="30" t="str">
        <f>'De la BASE'!A537</f>
        <v>432</v>
      </c>
      <c r="B541" s="30">
        <f>'De la BASE'!B537</f>
        <v>2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0.447316325496</v>
      </c>
      <c r="F541" s="9">
        <f>IF('De la BASE'!F537&gt;0,'De la BASE'!F537,'De la BASE'!F537+0.001)</f>
        <v>3.836980048329</v>
      </c>
      <c r="G541" s="15">
        <v>31168</v>
      </c>
    </row>
    <row r="542" spans="1:7" ht="12.75">
      <c r="A542" s="30" t="str">
        <f>'De la BASE'!A538</f>
        <v>432</v>
      </c>
      <c r="B542" s="30">
        <f>'De la BASE'!B538</f>
        <v>2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0.230627301297</v>
      </c>
      <c r="F542" s="9">
        <f>IF('De la BASE'!F538&gt;0,'De la BASE'!F538,'De la BASE'!F538+0.001)</f>
        <v>3.294397198065</v>
      </c>
      <c r="G542" s="15">
        <v>31199</v>
      </c>
    </row>
    <row r="543" spans="1:7" ht="12.75">
      <c r="A543" s="30" t="str">
        <f>'De la BASE'!A539</f>
        <v>432</v>
      </c>
      <c r="B543" s="30">
        <f>'De la BASE'!B539</f>
        <v>2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0.11261358801</v>
      </c>
      <c r="F543" s="9">
        <f>IF('De la BASE'!F539&gt;0,'De la BASE'!F539,'De la BASE'!F539+0.001)</f>
        <v>2.6575417443959997</v>
      </c>
      <c r="G543" s="15">
        <v>31229</v>
      </c>
    </row>
    <row r="544" spans="1:7" ht="12.75">
      <c r="A544" s="30" t="str">
        <f>'De la BASE'!A540</f>
        <v>432</v>
      </c>
      <c r="B544" s="30">
        <f>'De la BASE'!B540</f>
        <v>2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0.06263516644</v>
      </c>
      <c r="F544" s="9">
        <f>IF('De la BASE'!F540&gt;0,'De la BASE'!F540,'De la BASE'!F540+0.001)</f>
        <v>1.808738067205</v>
      </c>
      <c r="G544" s="15">
        <v>31260</v>
      </c>
    </row>
    <row r="545" spans="1:7" ht="12.75">
      <c r="A545" s="30" t="str">
        <f>'De la BASE'!A541</f>
        <v>432</v>
      </c>
      <c r="B545" s="30">
        <f>'De la BASE'!B541</f>
        <v>2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0.03759859818</v>
      </c>
      <c r="F545" s="9">
        <f>IF('De la BASE'!F541&gt;0,'De la BASE'!F541,'De la BASE'!F541+0.001)</f>
        <v>1.173546231</v>
      </c>
      <c r="G545" s="15">
        <v>31291</v>
      </c>
    </row>
    <row r="546" spans="1:7" ht="12.75">
      <c r="A546" s="30" t="str">
        <f>'De la BASE'!A542</f>
        <v>432</v>
      </c>
      <c r="B546" s="30">
        <f>'De la BASE'!B542</f>
        <v>2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0.019908484015</v>
      </c>
      <c r="F546" s="9">
        <f>IF('De la BASE'!F542&gt;0,'De la BASE'!F542,'De la BASE'!F542+0.001)</f>
        <v>0.785986970475</v>
      </c>
      <c r="G546" s="15">
        <v>31321</v>
      </c>
    </row>
    <row r="547" spans="1:7" ht="12.75">
      <c r="A547" s="30" t="str">
        <f>'De la BASE'!A543</f>
        <v>432</v>
      </c>
      <c r="B547" s="30">
        <f>'De la BASE'!B543</f>
        <v>2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0.078579786339</v>
      </c>
      <c r="F547" s="9">
        <f>IF('De la BASE'!F543&gt;0,'De la BASE'!F543,'De la BASE'!F543+0.001)</f>
        <v>2.2956522607350003</v>
      </c>
      <c r="G547" s="15">
        <v>31352</v>
      </c>
    </row>
    <row r="548" spans="1:7" ht="12.75">
      <c r="A548" s="30" t="str">
        <f>'De la BASE'!A544</f>
        <v>432</v>
      </c>
      <c r="B548" s="30">
        <f>'De la BASE'!B544</f>
        <v>2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0.326109619214</v>
      </c>
      <c r="F548" s="9">
        <f>IF('De la BASE'!F544&gt;0,'De la BASE'!F544,'De la BASE'!F544+0.001)</f>
        <v>3.158025226121</v>
      </c>
      <c r="G548" s="15">
        <v>31382</v>
      </c>
    </row>
    <row r="549" spans="1:7" ht="12.75">
      <c r="A549" s="30" t="str">
        <f>'De la BASE'!A545</f>
        <v>432</v>
      </c>
      <c r="B549" s="30">
        <f>'De la BASE'!B545</f>
        <v>2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0.243124973148</v>
      </c>
      <c r="F549" s="9">
        <f>IF('De la BASE'!F545&gt;0,'De la BASE'!F545,'De la BASE'!F545+0.001)</f>
        <v>3.05447154819</v>
      </c>
      <c r="G549" s="15">
        <v>31413</v>
      </c>
    </row>
    <row r="550" spans="1:7" ht="12.75">
      <c r="A550" s="30" t="str">
        <f>'De la BASE'!A546</f>
        <v>432</v>
      </c>
      <c r="B550" s="30">
        <f>'De la BASE'!B546</f>
        <v>2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0.576495104724</v>
      </c>
      <c r="F550" s="9">
        <f>IF('De la BASE'!F546&gt;0,'De la BASE'!F546,'De la BASE'!F546+0.001)</f>
        <v>4.023308733513</v>
      </c>
      <c r="G550" s="15">
        <v>31444</v>
      </c>
    </row>
    <row r="551" spans="1:7" ht="12.75">
      <c r="A551" s="30" t="str">
        <f>'De la BASE'!A547</f>
        <v>432</v>
      </c>
      <c r="B551" s="30">
        <f>'De la BASE'!B547</f>
        <v>2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0.401699343212</v>
      </c>
      <c r="F551" s="9">
        <f>IF('De la BASE'!F547&gt;0,'De la BASE'!F547,'De la BASE'!F547+0.001)</f>
        <v>4.098639599178</v>
      </c>
      <c r="G551" s="15">
        <v>31472</v>
      </c>
    </row>
    <row r="552" spans="1:7" ht="12.75">
      <c r="A552" s="30" t="str">
        <f>'De la BASE'!A548</f>
        <v>432</v>
      </c>
      <c r="B552" s="30">
        <f>'De la BASE'!B548</f>
        <v>2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0.673024217909</v>
      </c>
      <c r="F552" s="9">
        <f>IF('De la BASE'!F548&gt;0,'De la BASE'!F548,'De la BASE'!F548+0.001)</f>
        <v>5.763664952161</v>
      </c>
      <c r="G552" s="15">
        <v>31503</v>
      </c>
    </row>
    <row r="553" spans="1:7" ht="12.75">
      <c r="A553" s="30" t="str">
        <f>'De la BASE'!A549</f>
        <v>432</v>
      </c>
      <c r="B553" s="30">
        <f>'De la BASE'!B549</f>
        <v>2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0.374735360809</v>
      </c>
      <c r="F553" s="9">
        <f>IF('De la BASE'!F549&gt;0,'De la BASE'!F549,'De la BASE'!F549+0.001)</f>
        <v>4.552667253561</v>
      </c>
      <c r="G553" s="15">
        <v>31533</v>
      </c>
    </row>
    <row r="554" spans="1:7" ht="12.75">
      <c r="A554" s="30" t="str">
        <f>'De la BASE'!A550</f>
        <v>432</v>
      </c>
      <c r="B554" s="30">
        <f>'De la BASE'!B550</f>
        <v>2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0.182193020816</v>
      </c>
      <c r="F554" s="9">
        <f>IF('De la BASE'!F550&gt;0,'De la BASE'!F550,'De la BASE'!F550+0.001)</f>
        <v>3.430715740642</v>
      </c>
      <c r="G554" s="15">
        <v>31564</v>
      </c>
    </row>
    <row r="555" spans="1:7" ht="12.75">
      <c r="A555" s="30" t="str">
        <f>'De la BASE'!A551</f>
        <v>432</v>
      </c>
      <c r="B555" s="30">
        <f>'De la BASE'!B551</f>
        <v>2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0.078854317864</v>
      </c>
      <c r="F555" s="9">
        <f>IF('De la BASE'!F551&gt;0,'De la BASE'!F551,'De la BASE'!F551+0.001)</f>
        <v>2.445140890864</v>
      </c>
      <c r="G555" s="15">
        <v>31594</v>
      </c>
    </row>
    <row r="556" spans="1:7" ht="12.75">
      <c r="A556" s="30" t="str">
        <f>'De la BASE'!A552</f>
        <v>432</v>
      </c>
      <c r="B556" s="30">
        <f>'De la BASE'!B552</f>
        <v>2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0.04557044394</v>
      </c>
      <c r="F556" s="9">
        <f>IF('De la BASE'!F552&gt;0,'De la BASE'!F552,'De la BASE'!F552+0.001)</f>
        <v>1.584897571404</v>
      </c>
      <c r="G556" s="15">
        <v>31625</v>
      </c>
    </row>
    <row r="557" spans="1:7" ht="12.75">
      <c r="A557" s="30" t="str">
        <f>'De la BASE'!A553</f>
        <v>432</v>
      </c>
      <c r="B557" s="30">
        <f>'De la BASE'!B553</f>
        <v>2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0.086652639006</v>
      </c>
      <c r="F557" s="9">
        <f>IF('De la BASE'!F553&gt;0,'De la BASE'!F553,'De la BASE'!F553+0.001)</f>
        <v>1.61913185187</v>
      </c>
      <c r="G557" s="15">
        <v>31656</v>
      </c>
    </row>
    <row r="558" spans="1:7" ht="12.75">
      <c r="A558" s="30" t="str">
        <f>'De la BASE'!A554</f>
        <v>432</v>
      </c>
      <c r="B558" s="30">
        <f>'De la BASE'!B554</f>
        <v>2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0.077685876989</v>
      </c>
      <c r="F558" s="9">
        <f>IF('De la BASE'!F554&gt;0,'De la BASE'!F554,'De la BASE'!F554+0.001)</f>
        <v>1.827270952843</v>
      </c>
      <c r="G558" s="15">
        <v>31686</v>
      </c>
    </row>
    <row r="559" spans="1:7" ht="12.75">
      <c r="A559" s="30" t="str">
        <f>'De la BASE'!A555</f>
        <v>432</v>
      </c>
      <c r="B559" s="30">
        <f>'De la BASE'!B555</f>
        <v>2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0.046727998464</v>
      </c>
      <c r="F559" s="9">
        <f>IF('De la BASE'!F555&gt;0,'De la BASE'!F555,'De la BASE'!F555+0.001)</f>
        <v>1.434066113298</v>
      </c>
      <c r="G559" s="15">
        <v>31717</v>
      </c>
    </row>
    <row r="560" spans="1:7" ht="12.75">
      <c r="A560" s="30" t="str">
        <f>'De la BASE'!A556</f>
        <v>432</v>
      </c>
      <c r="B560" s="30">
        <f>'De la BASE'!B556</f>
        <v>2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0.05383340731</v>
      </c>
      <c r="F560" s="9">
        <f>IF('De la BASE'!F556&gt;0,'De la BASE'!F556,'De la BASE'!F556+0.001)</f>
        <v>1.61390364353</v>
      </c>
      <c r="G560" s="15">
        <v>31747</v>
      </c>
    </row>
    <row r="561" spans="1:7" ht="12.75">
      <c r="A561" s="30" t="str">
        <f>'De la BASE'!A557</f>
        <v>432</v>
      </c>
      <c r="B561" s="30">
        <f>'De la BASE'!B557</f>
        <v>2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0.17294069592</v>
      </c>
      <c r="F561" s="9">
        <f>IF('De la BASE'!F557&gt;0,'De la BASE'!F557,'De la BASE'!F557+0.001)</f>
        <v>2.219878145385</v>
      </c>
      <c r="G561" s="15">
        <v>31778</v>
      </c>
    </row>
    <row r="562" spans="1:7" ht="12.75">
      <c r="A562" s="30" t="str">
        <f>'De la BASE'!A558</f>
        <v>432</v>
      </c>
      <c r="B562" s="30">
        <f>'De la BASE'!B558</f>
        <v>2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0.433804989228</v>
      </c>
      <c r="F562" s="9">
        <f>IF('De la BASE'!F558&gt;0,'De la BASE'!F558,'De la BASE'!F558+0.001)</f>
        <v>3.5630356509029997</v>
      </c>
      <c r="G562" s="15">
        <v>31809</v>
      </c>
    </row>
    <row r="563" spans="1:7" ht="12.75">
      <c r="A563" s="30" t="str">
        <f>'De la BASE'!A559</f>
        <v>432</v>
      </c>
      <c r="B563" s="30">
        <f>'De la BASE'!B559</f>
        <v>2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0.32127637986</v>
      </c>
      <c r="F563" s="9">
        <f>IF('De la BASE'!F559&gt;0,'De la BASE'!F559,'De la BASE'!F559+0.001)</f>
        <v>4.0789500885</v>
      </c>
      <c r="G563" s="15">
        <v>31837</v>
      </c>
    </row>
    <row r="564" spans="1:7" ht="12.75">
      <c r="A564" s="30" t="str">
        <f>'De la BASE'!A560</f>
        <v>432</v>
      </c>
      <c r="B564" s="30">
        <f>'De la BASE'!B560</f>
        <v>2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0.489117445586</v>
      </c>
      <c r="F564" s="9">
        <f>IF('De la BASE'!F560&gt;0,'De la BASE'!F560,'De la BASE'!F560+0.001)</f>
        <v>6.64170020217</v>
      </c>
      <c r="G564" s="15">
        <v>31868</v>
      </c>
    </row>
    <row r="565" spans="1:7" ht="12.75">
      <c r="A565" s="30" t="str">
        <f>'De la BASE'!A561</f>
        <v>432</v>
      </c>
      <c r="B565" s="30">
        <f>'De la BASE'!B561</f>
        <v>2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0.245964054484</v>
      </c>
      <c r="F565" s="9">
        <f>IF('De la BASE'!F561&gt;0,'De la BASE'!F561,'De la BASE'!F561+0.001)</f>
        <v>4.308042150602001</v>
      </c>
      <c r="G565" s="15">
        <v>31898</v>
      </c>
    </row>
    <row r="566" spans="1:7" ht="12.75">
      <c r="A566" s="30" t="str">
        <f>'De la BASE'!A562</f>
        <v>432</v>
      </c>
      <c r="B566" s="30">
        <f>'De la BASE'!B562</f>
        <v>2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0.148557670898</v>
      </c>
      <c r="F566" s="9">
        <f>IF('De la BASE'!F562&gt;0,'De la BASE'!F562,'De la BASE'!F562+0.001)</f>
        <v>3.666929840581</v>
      </c>
      <c r="G566" s="15">
        <v>31929</v>
      </c>
    </row>
    <row r="567" spans="1:7" ht="12.75">
      <c r="A567" s="30" t="str">
        <f>'De la BASE'!A563</f>
        <v>432</v>
      </c>
      <c r="B567" s="30">
        <f>'De la BASE'!B563</f>
        <v>2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0.442991436912</v>
      </c>
      <c r="F567" s="9">
        <f>IF('De la BASE'!F563&gt;0,'De la BASE'!F563,'De la BASE'!F563+0.001)</f>
        <v>4.327524903167999</v>
      </c>
      <c r="G567" s="15">
        <v>31959</v>
      </c>
    </row>
    <row r="568" spans="1:7" ht="12.75">
      <c r="A568" s="30" t="str">
        <f>'De la BASE'!A564</f>
        <v>432</v>
      </c>
      <c r="B568" s="30">
        <f>'De la BASE'!B564</f>
        <v>2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0.154923233831</v>
      </c>
      <c r="F568" s="9">
        <f>IF('De la BASE'!F564&gt;0,'De la BASE'!F564,'De la BASE'!F564+0.001)</f>
        <v>2.424942569414</v>
      </c>
      <c r="G568" s="15">
        <v>31990</v>
      </c>
    </row>
    <row r="569" spans="1:7" ht="12.75">
      <c r="A569" s="30" t="str">
        <f>'De la BASE'!A565</f>
        <v>432</v>
      </c>
      <c r="B569" s="30">
        <f>'De la BASE'!B565</f>
        <v>2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0.103376056014</v>
      </c>
      <c r="F569" s="9">
        <f>IF('De la BASE'!F565&gt;0,'De la BASE'!F565,'De la BASE'!F565+0.001)</f>
        <v>1.933378439016</v>
      </c>
      <c r="G569" s="15">
        <v>32021</v>
      </c>
    </row>
    <row r="570" spans="1:7" ht="12.75">
      <c r="A570" s="30" t="str">
        <f>'De la BASE'!A566</f>
        <v>432</v>
      </c>
      <c r="B570" s="30">
        <f>'De la BASE'!B566</f>
        <v>2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0.57063167616</v>
      </c>
      <c r="F570" s="9">
        <f>IF('De la BASE'!F566&gt;0,'De la BASE'!F566,'De la BASE'!F566+0.001)</f>
        <v>4.3748429424</v>
      </c>
      <c r="G570" s="15">
        <v>32051</v>
      </c>
    </row>
    <row r="571" spans="1:7" ht="12.75">
      <c r="A571" s="30" t="str">
        <f>'De la BASE'!A567</f>
        <v>432</v>
      </c>
      <c r="B571" s="30">
        <f>'De la BASE'!B567</f>
        <v>2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0.220122003304</v>
      </c>
      <c r="F571" s="9">
        <f>IF('De la BASE'!F567&gt;0,'De la BASE'!F567,'De la BASE'!F567+0.001)</f>
        <v>2.728069499365</v>
      </c>
      <c r="G571" s="15">
        <v>32082</v>
      </c>
    </row>
    <row r="572" spans="1:7" ht="12.75">
      <c r="A572" s="30" t="str">
        <f>'De la BASE'!A568</f>
        <v>432</v>
      </c>
      <c r="B572" s="30">
        <f>'De la BASE'!B568</f>
        <v>2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0.50860230257</v>
      </c>
      <c r="F572" s="9">
        <f>IF('De la BASE'!F568&gt;0,'De la BASE'!F568,'De la BASE'!F568+0.001)</f>
        <v>4.410887299824</v>
      </c>
      <c r="G572" s="15">
        <v>32112</v>
      </c>
    </row>
    <row r="573" spans="1:7" ht="12.75">
      <c r="A573" s="30" t="str">
        <f>'De la BASE'!A569</f>
        <v>432</v>
      </c>
      <c r="B573" s="30">
        <f>'De la BASE'!B569</f>
        <v>2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1.120627729833</v>
      </c>
      <c r="F573" s="9">
        <f>IF('De la BASE'!F569&gt;0,'De la BASE'!F569,'De la BASE'!F569+0.001)</f>
        <v>9.75707707293</v>
      </c>
      <c r="G573" s="15">
        <v>32143</v>
      </c>
    </row>
    <row r="574" spans="1:7" ht="12.75">
      <c r="A574" s="30" t="str">
        <f>'De la BASE'!A570</f>
        <v>432</v>
      </c>
      <c r="B574" s="30">
        <f>'De la BASE'!B570</f>
        <v>2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0.672824119848</v>
      </c>
      <c r="F574" s="9">
        <f>IF('De la BASE'!F570&gt;0,'De la BASE'!F570,'De la BASE'!F570+0.001)</f>
        <v>5.8423562982520005</v>
      </c>
      <c r="G574" s="15">
        <v>32174</v>
      </c>
    </row>
    <row r="575" spans="1:7" ht="12.75">
      <c r="A575" s="30" t="str">
        <f>'De la BASE'!A571</f>
        <v>432</v>
      </c>
      <c r="B575" s="30">
        <f>'De la BASE'!B571</f>
        <v>2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0.392652705852</v>
      </c>
      <c r="F575" s="9">
        <f>IF('De la BASE'!F571&gt;0,'De la BASE'!F571,'De la BASE'!F571+0.001)</f>
        <v>4.634972816584</v>
      </c>
      <c r="G575" s="15">
        <v>32203</v>
      </c>
    </row>
    <row r="576" spans="1:7" ht="12.75">
      <c r="A576" s="30" t="str">
        <f>'De la BASE'!A572</f>
        <v>432</v>
      </c>
      <c r="B576" s="30">
        <f>'De la BASE'!B572</f>
        <v>2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2.30881001976</v>
      </c>
      <c r="F576" s="9">
        <f>IF('De la BASE'!F572&gt;0,'De la BASE'!F572,'De la BASE'!F572+0.001)</f>
        <v>14.760369394320001</v>
      </c>
      <c r="G576" s="15">
        <v>32234</v>
      </c>
    </row>
    <row r="577" spans="1:7" ht="12.75">
      <c r="A577" s="30" t="str">
        <f>'De la BASE'!A573</f>
        <v>432</v>
      </c>
      <c r="B577" s="30">
        <f>'De la BASE'!B573</f>
        <v>2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1.338880305282</v>
      </c>
      <c r="F577" s="9">
        <f>IF('De la BASE'!F573&gt;0,'De la BASE'!F573,'De la BASE'!F573+0.001)</f>
        <v>8.590317295599</v>
      </c>
      <c r="G577" s="15">
        <v>32264</v>
      </c>
    </row>
    <row r="578" spans="1:7" ht="12.75">
      <c r="A578" s="30" t="str">
        <f>'De la BASE'!A574</f>
        <v>432</v>
      </c>
      <c r="B578" s="30">
        <f>'De la BASE'!B574</f>
        <v>2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1.333097945785</v>
      </c>
      <c r="F578" s="9">
        <f>IF('De la BASE'!F574&gt;0,'De la BASE'!F574,'De la BASE'!F574+0.001)</f>
        <v>10.63817383804</v>
      </c>
      <c r="G578" s="15">
        <v>32295</v>
      </c>
    </row>
    <row r="579" spans="1:7" ht="12.75">
      <c r="A579" s="30" t="str">
        <f>'De la BASE'!A575</f>
        <v>432</v>
      </c>
      <c r="B579" s="30">
        <f>'De la BASE'!B575</f>
        <v>2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0.526373671812</v>
      </c>
      <c r="F579" s="9">
        <f>IF('De la BASE'!F575&gt;0,'De la BASE'!F575,'De la BASE'!F575+0.001)</f>
        <v>5.911064164728001</v>
      </c>
      <c r="G579" s="15">
        <v>32325</v>
      </c>
    </row>
    <row r="580" spans="1:7" ht="12.75">
      <c r="A580" s="30" t="str">
        <f>'De la BASE'!A576</f>
        <v>432</v>
      </c>
      <c r="B580" s="30">
        <f>'De la BASE'!B576</f>
        <v>2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0.229678560644</v>
      </c>
      <c r="F580" s="9">
        <f>IF('De la BASE'!F576&gt;0,'De la BASE'!F576,'De la BASE'!F576+0.001)</f>
        <v>4.766460938083</v>
      </c>
      <c r="G580" s="15">
        <v>32356</v>
      </c>
    </row>
    <row r="581" spans="1:7" ht="12.75">
      <c r="A581" s="30" t="str">
        <f>'De la BASE'!A577</f>
        <v>432</v>
      </c>
      <c r="B581" s="30">
        <f>'De la BASE'!B577</f>
        <v>2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0.103694321025</v>
      </c>
      <c r="F581" s="9">
        <f>IF('De la BASE'!F577&gt;0,'De la BASE'!F577,'De la BASE'!F577+0.001)</f>
        <v>3.447987827616</v>
      </c>
      <c r="G581" s="15">
        <v>32387</v>
      </c>
    </row>
    <row r="582" spans="1:7" ht="12.75">
      <c r="A582" s="30" t="str">
        <f>'De la BASE'!A578</f>
        <v>432</v>
      </c>
      <c r="B582" s="30">
        <f>'De la BASE'!B578</f>
        <v>2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0.206106799002</v>
      </c>
      <c r="F582" s="9">
        <f>IF('De la BASE'!F578&gt;0,'De la BASE'!F578,'De la BASE'!F578+0.001)</f>
        <v>6.100489969314</v>
      </c>
      <c r="G582" s="15">
        <v>32417</v>
      </c>
    </row>
    <row r="583" spans="1:7" ht="12.75">
      <c r="A583" s="30" t="str">
        <f>'De la BASE'!A579</f>
        <v>432</v>
      </c>
      <c r="B583" s="30">
        <f>'De la BASE'!B579</f>
        <v>2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0.089804023081</v>
      </c>
      <c r="F583" s="9">
        <f>IF('De la BASE'!F579&gt;0,'De la BASE'!F579,'De la BASE'!F579+0.001)</f>
        <v>3.7825889358570004</v>
      </c>
      <c r="G583" s="15">
        <v>32448</v>
      </c>
    </row>
    <row r="584" spans="1:7" ht="12.75">
      <c r="A584" s="30" t="str">
        <f>'De la BASE'!A580</f>
        <v>432</v>
      </c>
      <c r="B584" s="30">
        <f>'De la BASE'!B580</f>
        <v>2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0.0455325462</v>
      </c>
      <c r="F584" s="9">
        <f>IF('De la BASE'!F580&gt;0,'De la BASE'!F580,'De la BASE'!F580+0.001)</f>
        <v>2.306139058575</v>
      </c>
      <c r="G584" s="15">
        <v>32478</v>
      </c>
    </row>
    <row r="585" spans="1:7" ht="12.75">
      <c r="A585" s="30" t="str">
        <f>'De la BASE'!A581</f>
        <v>432</v>
      </c>
      <c r="B585" s="30">
        <f>'De la BASE'!B581</f>
        <v>2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0.021513873138</v>
      </c>
      <c r="F585" s="9">
        <f>IF('De la BASE'!F581&gt;0,'De la BASE'!F581,'De la BASE'!F581+0.001)</f>
        <v>1.1655141648960001</v>
      </c>
      <c r="G585" s="15">
        <v>32509</v>
      </c>
    </row>
    <row r="586" spans="1:7" ht="12.75">
      <c r="A586" s="30" t="str">
        <f>'De la BASE'!A582</f>
        <v>432</v>
      </c>
      <c r="B586" s="30">
        <f>'De la BASE'!B582</f>
        <v>2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0.129837701115</v>
      </c>
      <c r="F586" s="9">
        <f>IF('De la BASE'!F582&gt;0,'De la BASE'!F582,'De la BASE'!F582+0.001)</f>
        <v>2.9383509267</v>
      </c>
      <c r="G586" s="15">
        <v>32540</v>
      </c>
    </row>
    <row r="587" spans="1:7" ht="12.75">
      <c r="A587" s="30" t="str">
        <f>'De la BASE'!A583</f>
        <v>432</v>
      </c>
      <c r="B587" s="30">
        <f>'De la BASE'!B583</f>
        <v>2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0.082499709073</v>
      </c>
      <c r="F587" s="9">
        <f>IF('De la BASE'!F583&gt;0,'De la BASE'!F583,'De la BASE'!F583+0.001)</f>
        <v>1.607288390797</v>
      </c>
      <c r="G587" s="15">
        <v>32568</v>
      </c>
    </row>
    <row r="588" spans="1:7" ht="12.75">
      <c r="A588" s="30" t="str">
        <f>'De la BASE'!A584</f>
        <v>432</v>
      </c>
      <c r="B588" s="30">
        <f>'De la BASE'!B584</f>
        <v>2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0.363215858791</v>
      </c>
      <c r="F588" s="9">
        <f>IF('De la BASE'!F584&gt;0,'De la BASE'!F584,'De la BASE'!F584+0.001)</f>
        <v>3.3442205401939997</v>
      </c>
      <c r="G588" s="15">
        <v>32599</v>
      </c>
    </row>
    <row r="589" spans="1:7" ht="12.75">
      <c r="A589" s="30" t="str">
        <f>'De la BASE'!A585</f>
        <v>432</v>
      </c>
      <c r="B589" s="30">
        <f>'De la BASE'!B585</f>
        <v>2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0.477217338972</v>
      </c>
      <c r="F589" s="9">
        <f>IF('De la BASE'!F585&gt;0,'De la BASE'!F585,'De la BASE'!F585+0.001)</f>
        <v>4.516585029311</v>
      </c>
      <c r="G589" s="15">
        <v>32629</v>
      </c>
    </row>
    <row r="590" spans="1:7" ht="12.75">
      <c r="A590" s="30" t="str">
        <f>'De la BASE'!A586</f>
        <v>432</v>
      </c>
      <c r="B590" s="30">
        <f>'De la BASE'!B586</f>
        <v>2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0.150749567342</v>
      </c>
      <c r="F590" s="9">
        <f>IF('De la BASE'!F586&gt;0,'De la BASE'!F586,'De la BASE'!F586+0.001)</f>
        <v>2.30214447363</v>
      </c>
      <c r="G590" s="15">
        <v>32660</v>
      </c>
    </row>
    <row r="591" spans="1:7" ht="12.75">
      <c r="A591" s="30" t="str">
        <f>'De la BASE'!A587</f>
        <v>432</v>
      </c>
      <c r="B591" s="30">
        <f>'De la BASE'!B587</f>
        <v>2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0.09130554476</v>
      </c>
      <c r="F591" s="9">
        <f>IF('De la BASE'!F587&gt;0,'De la BASE'!F587,'De la BASE'!F587+0.001)</f>
        <v>1.7748907786199999</v>
      </c>
      <c r="G591" s="15">
        <v>32690</v>
      </c>
    </row>
    <row r="592" spans="1:7" ht="12.75">
      <c r="A592" s="30" t="str">
        <f>'De la BASE'!A588</f>
        <v>432</v>
      </c>
      <c r="B592" s="30">
        <f>'De la BASE'!B588</f>
        <v>2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0.06026817528</v>
      </c>
      <c r="F592" s="9">
        <f>IF('De la BASE'!F588&gt;0,'De la BASE'!F588,'De la BASE'!F588+0.001)</f>
        <v>1.1841422913900002</v>
      </c>
      <c r="G592" s="15">
        <v>32721</v>
      </c>
    </row>
    <row r="593" spans="1:7" ht="12.75">
      <c r="A593" s="30" t="str">
        <f>'De la BASE'!A589</f>
        <v>432</v>
      </c>
      <c r="B593" s="30">
        <f>'De la BASE'!B589</f>
        <v>2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0.043479294048</v>
      </c>
      <c r="F593" s="9">
        <f>IF('De la BASE'!F589&gt;0,'De la BASE'!F589,'De la BASE'!F589+0.001)</f>
        <v>0.8342589569759999</v>
      </c>
      <c r="G593" s="15">
        <v>32752</v>
      </c>
    </row>
    <row r="594" spans="1:7" ht="12.75">
      <c r="A594" s="30" t="str">
        <f>'De la BASE'!A590</f>
        <v>432</v>
      </c>
      <c r="B594" s="30">
        <f>'De la BASE'!B590</f>
        <v>2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0.03070841948</v>
      </c>
      <c r="F594" s="9">
        <f>IF('De la BASE'!F590&gt;0,'De la BASE'!F590,'De la BASE'!F590+0.001)</f>
        <v>0.690939414764</v>
      </c>
      <c r="G594" s="15">
        <v>32782</v>
      </c>
    </row>
    <row r="595" spans="1:7" ht="12.75">
      <c r="A595" s="30" t="str">
        <f>'De la BASE'!A591</f>
        <v>432</v>
      </c>
      <c r="B595" s="30">
        <f>'De la BASE'!B591</f>
        <v>2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0.289138684128</v>
      </c>
      <c r="F595" s="9">
        <f>IF('De la BASE'!F591&gt;0,'De la BASE'!F591,'De la BASE'!F591+0.001)</f>
        <v>3.315269682312</v>
      </c>
      <c r="G595" s="15">
        <v>32813</v>
      </c>
    </row>
    <row r="596" spans="1:7" ht="12.75">
      <c r="A596" s="30" t="str">
        <f>'De la BASE'!A592</f>
        <v>432</v>
      </c>
      <c r="B596" s="30">
        <f>'De la BASE'!B592</f>
        <v>2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1.05175491302</v>
      </c>
      <c r="F596" s="9">
        <f>IF('De la BASE'!F592&gt;0,'De la BASE'!F592,'De la BASE'!F592+0.001)</f>
        <v>7.463788416028</v>
      </c>
      <c r="G596" s="15">
        <v>32843</v>
      </c>
    </row>
    <row r="597" spans="1:7" ht="12.75">
      <c r="A597" s="30" t="str">
        <f>'De la BASE'!A593</f>
        <v>432</v>
      </c>
      <c r="B597" s="30">
        <f>'De la BASE'!B593</f>
        <v>2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0.366911013408</v>
      </c>
      <c r="F597" s="9">
        <f>IF('De la BASE'!F593&gt;0,'De la BASE'!F593,'De la BASE'!F593+0.001)</f>
        <v>3.517720003728</v>
      </c>
      <c r="G597" s="15">
        <v>32874</v>
      </c>
    </row>
    <row r="598" spans="1:7" ht="12.75">
      <c r="A598" s="30" t="str">
        <f>'De la BASE'!A594</f>
        <v>432</v>
      </c>
      <c r="B598" s="30">
        <f>'De la BASE'!B594</f>
        <v>2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0.201191434224</v>
      </c>
      <c r="F598" s="9">
        <f>IF('De la BASE'!F594&gt;0,'De la BASE'!F594,'De la BASE'!F594+0.001)</f>
        <v>2.954929040426</v>
      </c>
      <c r="G598" s="15">
        <v>32905</v>
      </c>
    </row>
    <row r="599" spans="1:7" ht="12.75">
      <c r="A599" s="30" t="str">
        <f>'De la BASE'!A595</f>
        <v>432</v>
      </c>
      <c r="B599" s="30">
        <f>'De la BASE'!B595</f>
        <v>2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0.09929348546</v>
      </c>
      <c r="F599" s="9">
        <f>IF('De la BASE'!F595&gt;0,'De la BASE'!F595,'De la BASE'!F595+0.001)</f>
        <v>2.39805308808</v>
      </c>
      <c r="G599" s="15">
        <v>32933</v>
      </c>
    </row>
    <row r="600" spans="1:7" ht="12.75">
      <c r="A600" s="30" t="str">
        <f>'De la BASE'!A596</f>
        <v>432</v>
      </c>
      <c r="B600" s="30">
        <f>'De la BASE'!B596</f>
        <v>2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0.098157560046</v>
      </c>
      <c r="F600" s="9">
        <f>IF('De la BASE'!F596&gt;0,'De la BASE'!F596,'De la BASE'!F596+0.001)</f>
        <v>2.6977991466419997</v>
      </c>
      <c r="G600" s="15">
        <v>32964</v>
      </c>
    </row>
    <row r="601" spans="1:7" ht="12.75">
      <c r="A601" s="30" t="str">
        <f>'De la BASE'!A597</f>
        <v>432</v>
      </c>
      <c r="B601" s="30">
        <f>'De la BASE'!B597</f>
        <v>2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0.11489228091</v>
      </c>
      <c r="F601" s="9">
        <f>IF('De la BASE'!F597&gt;0,'De la BASE'!F597,'De la BASE'!F597+0.001)</f>
        <v>2.63033703873</v>
      </c>
      <c r="G601" s="15">
        <v>32994</v>
      </c>
    </row>
    <row r="602" spans="1:7" ht="12.75">
      <c r="A602" s="30" t="str">
        <f>'De la BASE'!A598</f>
        <v>432</v>
      </c>
      <c r="B602" s="30">
        <f>'De la BASE'!B598</f>
        <v>2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0.146638923277</v>
      </c>
      <c r="F602" s="9">
        <f>IF('De la BASE'!F598&gt;0,'De la BASE'!F598,'De la BASE'!F598+0.001)</f>
        <v>2.614417706516</v>
      </c>
      <c r="G602" s="15">
        <v>33025</v>
      </c>
    </row>
    <row r="603" spans="1:7" ht="12.75">
      <c r="A603" s="30" t="str">
        <f>'De la BASE'!A599</f>
        <v>432</v>
      </c>
      <c r="B603" s="30">
        <f>'De la BASE'!B599</f>
        <v>2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0.073094675726</v>
      </c>
      <c r="F603" s="9">
        <f>IF('De la BASE'!F599&gt;0,'De la BASE'!F599,'De la BASE'!F599+0.001)</f>
        <v>1.4593730705980001</v>
      </c>
      <c r="G603" s="15">
        <v>33055</v>
      </c>
    </row>
    <row r="604" spans="1:7" ht="12.75">
      <c r="A604" s="30" t="str">
        <f>'De la BASE'!A600</f>
        <v>432</v>
      </c>
      <c r="B604" s="30">
        <f>'De la BASE'!B600</f>
        <v>2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0.05149768756</v>
      </c>
      <c r="F604" s="9">
        <f>IF('De la BASE'!F600&gt;0,'De la BASE'!F600,'De la BASE'!F600+0.001)</f>
        <v>0.9573052317399999</v>
      </c>
      <c r="G604" s="15">
        <v>33086</v>
      </c>
    </row>
    <row r="605" spans="1:7" ht="12.75">
      <c r="A605" s="30" t="str">
        <f>'De la BASE'!A601</f>
        <v>432</v>
      </c>
      <c r="B605" s="30">
        <f>'De la BASE'!B601</f>
        <v>2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0.040535520058</v>
      </c>
      <c r="F605" s="9">
        <f>IF('De la BASE'!F601&gt;0,'De la BASE'!F601,'De la BASE'!F601+0.001)</f>
        <v>0.70561829701</v>
      </c>
      <c r="G605" s="15">
        <v>33117</v>
      </c>
    </row>
    <row r="606" spans="1:7" ht="12.75">
      <c r="A606" s="30" t="str">
        <f>'De la BASE'!A602</f>
        <v>432</v>
      </c>
      <c r="B606" s="30">
        <f>'De la BASE'!B602</f>
        <v>2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0.218551044096</v>
      </c>
      <c r="F606" s="9">
        <f>IF('De la BASE'!F602&gt;0,'De la BASE'!F602,'De la BASE'!F602+0.001)</f>
        <v>2.8509495168</v>
      </c>
      <c r="G606" s="15">
        <v>33147</v>
      </c>
    </row>
    <row r="607" spans="1:7" ht="12.75">
      <c r="A607" s="30" t="str">
        <f>'De la BASE'!A603</f>
        <v>432</v>
      </c>
      <c r="B607" s="30">
        <f>'De la BASE'!B603</f>
        <v>2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0.222116389515</v>
      </c>
      <c r="F607" s="9">
        <f>IF('De la BASE'!F603&gt;0,'De la BASE'!F603,'De la BASE'!F603+0.001)</f>
        <v>2.150490533666</v>
      </c>
      <c r="G607" s="15">
        <v>33178</v>
      </c>
    </row>
    <row r="608" spans="1:7" ht="12.75">
      <c r="A608" s="30" t="str">
        <f>'De la BASE'!A604</f>
        <v>432</v>
      </c>
      <c r="B608" s="30">
        <f>'De la BASE'!B604</f>
        <v>2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0.229070767886</v>
      </c>
      <c r="F608" s="9">
        <f>IF('De la BASE'!F604&gt;0,'De la BASE'!F604,'De la BASE'!F604+0.001)</f>
        <v>1.817294731617</v>
      </c>
      <c r="G608" s="15">
        <v>33208</v>
      </c>
    </row>
    <row r="609" spans="1:7" ht="12.75">
      <c r="A609" s="30" t="str">
        <f>'De la BASE'!A605</f>
        <v>432</v>
      </c>
      <c r="B609" s="30">
        <f>'De la BASE'!B605</f>
        <v>2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0.157085699613</v>
      </c>
      <c r="F609" s="9">
        <f>IF('De la BASE'!F605&gt;0,'De la BASE'!F605,'De la BASE'!F605+0.001)</f>
        <v>1.3106342526589998</v>
      </c>
      <c r="G609" s="15">
        <v>33239</v>
      </c>
    </row>
    <row r="610" spans="1:7" ht="12.75">
      <c r="A610" s="30" t="str">
        <f>'De la BASE'!A606</f>
        <v>432</v>
      </c>
      <c r="B610" s="30">
        <f>'De la BASE'!B606</f>
        <v>2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0.403701734084</v>
      </c>
      <c r="F610" s="9">
        <f>IF('De la BASE'!F606&gt;0,'De la BASE'!F606,'De la BASE'!F606+0.001)</f>
        <v>1.97084943078</v>
      </c>
      <c r="G610" s="15">
        <v>33270</v>
      </c>
    </row>
    <row r="611" spans="1:7" ht="12.75">
      <c r="A611" s="30" t="str">
        <f>'De la BASE'!A607</f>
        <v>432</v>
      </c>
      <c r="B611" s="30">
        <f>'De la BASE'!B607</f>
        <v>2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0.81888367626</v>
      </c>
      <c r="F611" s="9">
        <f>IF('De la BASE'!F607&gt;0,'De la BASE'!F607,'De la BASE'!F607+0.001)</f>
        <v>4.6943438625719995</v>
      </c>
      <c r="G611" s="15">
        <v>33298</v>
      </c>
    </row>
    <row r="612" spans="1:7" ht="12.75">
      <c r="A612" s="30" t="str">
        <f>'De la BASE'!A608</f>
        <v>432</v>
      </c>
      <c r="B612" s="30">
        <f>'De la BASE'!B608</f>
        <v>2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1.231407925168</v>
      </c>
      <c r="F612" s="9">
        <f>IF('De la BASE'!F608&gt;0,'De la BASE'!F608,'De la BASE'!F608+0.001)</f>
        <v>6.871621778498</v>
      </c>
      <c r="G612" s="15">
        <v>33329</v>
      </c>
    </row>
    <row r="613" spans="1:7" ht="12.75">
      <c r="A613" s="30" t="str">
        <f>'De la BASE'!A609</f>
        <v>432</v>
      </c>
      <c r="B613" s="30">
        <f>'De la BASE'!B609</f>
        <v>2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0.490817737906</v>
      </c>
      <c r="F613" s="9">
        <f>IF('De la BASE'!F609&gt;0,'De la BASE'!F609,'De la BASE'!F609+0.001)</f>
        <v>3.844738909324</v>
      </c>
      <c r="G613" s="15">
        <v>33359</v>
      </c>
    </row>
    <row r="614" spans="1:7" ht="12.75">
      <c r="A614" s="30" t="str">
        <f>'De la BASE'!A610</f>
        <v>432</v>
      </c>
      <c r="B614" s="30">
        <f>'De la BASE'!B610</f>
        <v>2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0.213576069146</v>
      </c>
      <c r="F614" s="9">
        <f>IF('De la BASE'!F610&gt;0,'De la BASE'!F610,'De la BASE'!F610+0.001)</f>
        <v>3.041108195534</v>
      </c>
      <c r="G614" s="15">
        <v>33390</v>
      </c>
    </row>
    <row r="615" spans="1:7" ht="12.75">
      <c r="A615" s="30" t="str">
        <f>'De la BASE'!A611</f>
        <v>432</v>
      </c>
      <c r="B615" s="30">
        <f>'De la BASE'!B611</f>
        <v>2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0.090885105902</v>
      </c>
      <c r="F615" s="9">
        <f>IF('De la BASE'!F611&gt;0,'De la BASE'!F611,'De la BASE'!F611+0.001)</f>
        <v>2.3853846051120002</v>
      </c>
      <c r="G615" s="15">
        <v>33420</v>
      </c>
    </row>
    <row r="616" spans="1:7" ht="12.75">
      <c r="A616" s="30" t="str">
        <f>'De la BASE'!A612</f>
        <v>432</v>
      </c>
      <c r="B616" s="30">
        <f>'De la BASE'!B612</f>
        <v>2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0.046580264306</v>
      </c>
      <c r="F616" s="9">
        <f>IF('De la BASE'!F612&gt;0,'De la BASE'!F612,'De la BASE'!F612+0.001)</f>
        <v>1.605544961676</v>
      </c>
      <c r="G616" s="15">
        <v>33451</v>
      </c>
    </row>
    <row r="617" spans="1:7" ht="12.75">
      <c r="A617" s="30" t="str">
        <f>'De la BASE'!A613</f>
        <v>432</v>
      </c>
      <c r="B617" s="30">
        <f>'De la BASE'!B613</f>
        <v>2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0.09414746685</v>
      </c>
      <c r="F617" s="9">
        <f>IF('De la BASE'!F613&gt;0,'De la BASE'!F613,'De la BASE'!F613+0.001)</f>
        <v>2.4077713473449998</v>
      </c>
      <c r="G617" s="15">
        <v>33482</v>
      </c>
    </row>
    <row r="618" spans="1:7" ht="12.75">
      <c r="A618" s="30" t="str">
        <f>'De la BASE'!A614</f>
        <v>432</v>
      </c>
      <c r="B618" s="30">
        <f>'De la BASE'!B614</f>
        <v>2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0.16556630753</v>
      </c>
      <c r="F618" s="9">
        <f>IF('De la BASE'!F614&gt;0,'De la BASE'!F614,'De la BASE'!F614+0.001)</f>
        <v>3.2466763731299997</v>
      </c>
      <c r="G618" s="15">
        <v>33512</v>
      </c>
    </row>
    <row r="619" spans="1:7" ht="12.75">
      <c r="A619" s="30" t="str">
        <f>'De la BASE'!A615</f>
        <v>432</v>
      </c>
      <c r="B619" s="30">
        <f>'De la BASE'!B615</f>
        <v>2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0.27600601359</v>
      </c>
      <c r="F619" s="9">
        <f>IF('De la BASE'!F615&gt;0,'De la BASE'!F615,'De la BASE'!F615+0.001)</f>
        <v>5.059131409656</v>
      </c>
      <c r="G619" s="15">
        <v>33543</v>
      </c>
    </row>
    <row r="620" spans="1:7" ht="12.75">
      <c r="A620" s="30" t="str">
        <f>'De la BASE'!A616</f>
        <v>432</v>
      </c>
      <c r="B620" s="30">
        <f>'De la BASE'!B616</f>
        <v>2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0.090359667214</v>
      </c>
      <c r="F620" s="9">
        <f>IF('De la BASE'!F616&gt;0,'De la BASE'!F616,'De la BASE'!F616+0.001)</f>
        <v>1.809738753099</v>
      </c>
      <c r="G620" s="15">
        <v>33573</v>
      </c>
    </row>
    <row r="621" spans="1:7" ht="12.75">
      <c r="A621" s="30" t="str">
        <f>'De la BASE'!A617</f>
        <v>432</v>
      </c>
      <c r="B621" s="30">
        <f>'De la BASE'!B617</f>
        <v>2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0.016246259834</v>
      </c>
      <c r="F621" s="9">
        <f>IF('De la BASE'!F617&gt;0,'De la BASE'!F617,'De la BASE'!F617+0.001)</f>
        <v>0.45251775809800004</v>
      </c>
      <c r="G621" s="15">
        <v>33604</v>
      </c>
    </row>
    <row r="622" spans="1:7" ht="12.75">
      <c r="A622" s="30" t="str">
        <f>'De la BASE'!A618</f>
        <v>432</v>
      </c>
      <c r="B622" s="30">
        <f>'De la BASE'!B618</f>
        <v>2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0.01385890324</v>
      </c>
      <c r="F622" s="9">
        <f>IF('De la BASE'!F618&gt;0,'De la BASE'!F618,'De la BASE'!F618+0.001)</f>
        <v>0.38804927252</v>
      </c>
      <c r="G622" s="15">
        <v>33635</v>
      </c>
    </row>
    <row r="623" spans="1:7" ht="12.75">
      <c r="A623" s="30" t="str">
        <f>'De la BASE'!A619</f>
        <v>432</v>
      </c>
      <c r="B623" s="30">
        <f>'De la BASE'!B619</f>
        <v>2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0.027294052653</v>
      </c>
      <c r="F623" s="9">
        <f>IF('De la BASE'!F619&gt;0,'De la BASE'!F619,'De la BASE'!F619+0.001)</f>
        <v>0.593470701369</v>
      </c>
      <c r="G623" s="15">
        <v>33664</v>
      </c>
    </row>
    <row r="624" spans="1:7" ht="12.75">
      <c r="A624" s="30" t="str">
        <f>'De la BASE'!A620</f>
        <v>432</v>
      </c>
      <c r="B624" s="30">
        <f>'De la BASE'!B620</f>
        <v>2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0.031729718862</v>
      </c>
      <c r="F624" s="9">
        <f>IF('De la BASE'!F620&gt;0,'De la BASE'!F620,'De la BASE'!F620+0.001)</f>
        <v>0.536029718862</v>
      </c>
      <c r="G624" s="15">
        <v>33695</v>
      </c>
    </row>
    <row r="625" spans="1:7" ht="12.75">
      <c r="A625" s="30" t="str">
        <f>'De la BASE'!A621</f>
        <v>432</v>
      </c>
      <c r="B625" s="30">
        <f>'De la BASE'!B621</f>
        <v>2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0.049572343977</v>
      </c>
      <c r="F625" s="9">
        <f>IF('De la BASE'!F621&gt;0,'De la BASE'!F621,'De la BASE'!F621+0.001)</f>
        <v>0.541946296581</v>
      </c>
      <c r="G625" s="15">
        <v>33725</v>
      </c>
    </row>
    <row r="626" spans="1:7" ht="12.75">
      <c r="A626" s="30" t="str">
        <f>'De la BASE'!A622</f>
        <v>432</v>
      </c>
      <c r="B626" s="30">
        <f>'De la BASE'!B622</f>
        <v>2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0.10397409066</v>
      </c>
      <c r="F626" s="9">
        <f>IF('De la BASE'!F622&gt;0,'De la BASE'!F622,'De la BASE'!F622+0.001)</f>
        <v>0.612064218366</v>
      </c>
      <c r="G626" s="15">
        <v>33756</v>
      </c>
    </row>
    <row r="627" spans="1:7" ht="12.75">
      <c r="A627" s="30" t="str">
        <f>'De la BASE'!A623</f>
        <v>432</v>
      </c>
      <c r="B627" s="30">
        <f>'De la BASE'!B623</f>
        <v>2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0.039104476736</v>
      </c>
      <c r="F627" s="9">
        <f>IF('De la BASE'!F623&gt;0,'De la BASE'!F623,'De la BASE'!F623+0.001)</f>
        <v>0.420590380028</v>
      </c>
      <c r="G627" s="15">
        <v>33786</v>
      </c>
    </row>
    <row r="628" spans="1:7" ht="12.75">
      <c r="A628" s="30" t="str">
        <f>'De la BASE'!A624</f>
        <v>432</v>
      </c>
      <c r="B628" s="30">
        <f>'De la BASE'!B624</f>
        <v>2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0.026947067464</v>
      </c>
      <c r="F628" s="9">
        <f>IF('De la BASE'!F624&gt;0,'De la BASE'!F624,'De la BASE'!F624+0.001)</f>
        <v>0.33723462060799997</v>
      </c>
      <c r="G628" s="15">
        <v>33817</v>
      </c>
    </row>
    <row r="629" spans="1:7" ht="12.75">
      <c r="A629" s="30" t="str">
        <f>'De la BASE'!A625</f>
        <v>432</v>
      </c>
      <c r="B629" s="30">
        <f>'De la BASE'!B625</f>
        <v>2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0.018934753741</v>
      </c>
      <c r="F629" s="9">
        <f>IF('De la BASE'!F625&gt;0,'De la BASE'!F625,'De la BASE'!F625+0.001)</f>
        <v>0.284794156186</v>
      </c>
      <c r="G629" s="15">
        <v>33848</v>
      </c>
    </row>
    <row r="630" spans="1:7" ht="12.75">
      <c r="A630" s="30" t="str">
        <f>'De la BASE'!A626</f>
        <v>432</v>
      </c>
      <c r="B630" s="30">
        <f>'De la BASE'!B626</f>
        <v>2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0.19738054046</v>
      </c>
      <c r="F630" s="9">
        <f>IF('De la BASE'!F626&gt;0,'De la BASE'!F626,'De la BASE'!F626+0.001)</f>
        <v>1.031060617372</v>
      </c>
      <c r="G630" s="15">
        <v>33878</v>
      </c>
    </row>
    <row r="631" spans="1:7" ht="12.75">
      <c r="A631" s="30" t="str">
        <f>'De la BASE'!A627</f>
        <v>432</v>
      </c>
      <c r="B631" s="30">
        <f>'De la BASE'!B627</f>
        <v>2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0.046774511603</v>
      </c>
      <c r="F631" s="9">
        <f>IF('De la BASE'!F627&gt;0,'De la BASE'!F627,'De la BASE'!F627+0.001)</f>
        <v>0.415892234275</v>
      </c>
      <c r="G631" s="15">
        <v>33909</v>
      </c>
    </row>
    <row r="632" spans="1:7" ht="12.75">
      <c r="A632" s="30" t="str">
        <f>'De la BASE'!A628</f>
        <v>432</v>
      </c>
      <c r="B632" s="30">
        <f>'De la BASE'!B628</f>
        <v>2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0.158148249348</v>
      </c>
      <c r="F632" s="9">
        <f>IF('De la BASE'!F628&gt;0,'De la BASE'!F628,'De la BASE'!F628+0.001)</f>
        <v>1.230210890492</v>
      </c>
      <c r="G632" s="15">
        <v>33939</v>
      </c>
    </row>
    <row r="633" spans="1:7" ht="12.75">
      <c r="A633" s="30" t="str">
        <f>'De la BASE'!A629</f>
        <v>432</v>
      </c>
      <c r="B633" s="30">
        <f>'De la BASE'!B629</f>
        <v>2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0.026084337845</v>
      </c>
      <c r="F633" s="9">
        <f>IF('De la BASE'!F629&gt;0,'De la BASE'!F629,'De la BASE'!F629+0.001)</f>
        <v>0.28795465373499995</v>
      </c>
      <c r="G633" s="15">
        <v>33970</v>
      </c>
    </row>
    <row r="634" spans="1:7" ht="12.75">
      <c r="A634" s="30" t="str">
        <f>'De la BASE'!A630</f>
        <v>432</v>
      </c>
      <c r="B634" s="30">
        <f>'De la BASE'!B630</f>
        <v>2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0.015485647311</v>
      </c>
      <c r="F634" s="9">
        <f>IF('De la BASE'!F630&gt;0,'De la BASE'!F630,'De la BASE'!F630+0.001)</f>
        <v>0.253919059038</v>
      </c>
      <c r="G634" s="15">
        <v>34001</v>
      </c>
    </row>
    <row r="635" spans="1:7" ht="12.75">
      <c r="A635" s="30" t="str">
        <f>'De la BASE'!A631</f>
        <v>432</v>
      </c>
      <c r="B635" s="30">
        <f>'De la BASE'!B631</f>
        <v>2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0.016598662095</v>
      </c>
      <c r="F635" s="9">
        <f>IF('De la BASE'!F631&gt;0,'De la BASE'!F631,'De la BASE'!F631+0.001)</f>
        <v>0.28024073845499997</v>
      </c>
      <c r="G635" s="15">
        <v>34029</v>
      </c>
    </row>
    <row r="636" spans="1:7" ht="12.75">
      <c r="A636" s="30" t="str">
        <f>'De la BASE'!A632</f>
        <v>432</v>
      </c>
      <c r="B636" s="30">
        <f>'De la BASE'!B632</f>
        <v>2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0.02470077309</v>
      </c>
      <c r="F636" s="9">
        <f>IF('De la BASE'!F632&gt;0,'De la BASE'!F632,'De la BASE'!F632+0.001)</f>
        <v>0.381151915791</v>
      </c>
      <c r="G636" s="15">
        <v>34060</v>
      </c>
    </row>
    <row r="637" spans="1:7" ht="12.75">
      <c r="A637" s="30" t="str">
        <f>'De la BASE'!A633</f>
        <v>432</v>
      </c>
      <c r="B637" s="30">
        <f>'De la BASE'!B633</f>
        <v>2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0.189753250688</v>
      </c>
      <c r="F637" s="9">
        <f>IF('De la BASE'!F633&gt;0,'De la BASE'!F633,'De la BASE'!F633+0.001)</f>
        <v>0.909355962624</v>
      </c>
      <c r="G637" s="15">
        <v>34090</v>
      </c>
    </row>
    <row r="638" spans="1:7" ht="12.75">
      <c r="A638" s="30" t="str">
        <f>'De la BASE'!A634</f>
        <v>432</v>
      </c>
      <c r="B638" s="30">
        <f>'De la BASE'!B634</f>
        <v>2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0.050517093312</v>
      </c>
      <c r="F638" s="9">
        <f>IF('De la BASE'!F634&gt;0,'De la BASE'!F634,'De la BASE'!F634+0.001)</f>
        <v>0.373692664296</v>
      </c>
      <c r="G638" s="15">
        <v>34121</v>
      </c>
    </row>
    <row r="639" spans="1:7" ht="12.75">
      <c r="A639" s="30" t="str">
        <f>'De la BASE'!A635</f>
        <v>432</v>
      </c>
      <c r="B639" s="30">
        <f>'De la BASE'!B635</f>
        <v>2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0.024085617047</v>
      </c>
      <c r="F639" s="9">
        <f>IF('De la BASE'!F635&gt;0,'De la BASE'!F635,'De la BASE'!F635+0.001)</f>
        <v>0.32923331213</v>
      </c>
      <c r="G639" s="15">
        <v>34151</v>
      </c>
    </row>
    <row r="640" spans="1:7" ht="12.75">
      <c r="A640" s="30" t="str">
        <f>'De la BASE'!A636</f>
        <v>432</v>
      </c>
      <c r="B640" s="30">
        <f>'De la BASE'!B636</f>
        <v>2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0.012030618425</v>
      </c>
      <c r="F640" s="9">
        <f>IF('De la BASE'!F636&gt;0,'De la BASE'!F636,'De la BASE'!F636+0.001)</f>
        <v>0.2448584635</v>
      </c>
      <c r="G640" s="15">
        <v>34182</v>
      </c>
    </row>
    <row r="641" spans="1:7" ht="12.75">
      <c r="A641" s="30" t="str">
        <f>'De la BASE'!A637</f>
        <v>432</v>
      </c>
      <c r="B641" s="30">
        <f>'De la BASE'!B637</f>
        <v>2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0.011296382104</v>
      </c>
      <c r="F641" s="9">
        <f>IF('De la BASE'!F637&gt;0,'De la BASE'!F637,'De la BASE'!F637+0.001)</f>
        <v>0.230684013024</v>
      </c>
      <c r="G641" s="15">
        <v>34213</v>
      </c>
    </row>
    <row r="642" spans="1:7" ht="12.75">
      <c r="A642" s="30" t="str">
        <f>'De la BASE'!A638</f>
        <v>432</v>
      </c>
      <c r="B642" s="30">
        <f>'De la BASE'!B638</f>
        <v>2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0.28087664176</v>
      </c>
      <c r="F642" s="9">
        <f>IF('De la BASE'!F638&gt;0,'De la BASE'!F638,'De la BASE'!F638+0.001)</f>
        <v>1.43660251591</v>
      </c>
      <c r="G642" s="15">
        <v>34243</v>
      </c>
    </row>
    <row r="643" spans="1:7" ht="12.75">
      <c r="A643" s="30" t="str">
        <f>'De la BASE'!A639</f>
        <v>432</v>
      </c>
      <c r="B643" s="30">
        <f>'De la BASE'!B639</f>
        <v>2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0.046084872388</v>
      </c>
      <c r="F643" s="9">
        <f>IF('De la BASE'!F639&gt;0,'De la BASE'!F639,'De la BASE'!F639+0.001)</f>
        <v>0.45862156606000004</v>
      </c>
      <c r="G643" s="15">
        <v>34274</v>
      </c>
    </row>
    <row r="644" spans="1:7" ht="12.75">
      <c r="A644" s="30" t="str">
        <f>'De la BASE'!A640</f>
        <v>432</v>
      </c>
      <c r="B644" s="30">
        <f>'De la BASE'!B640</f>
        <v>2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0.03566723072</v>
      </c>
      <c r="F644" s="9">
        <f>IF('De la BASE'!F640&gt;0,'De la BASE'!F640,'De la BASE'!F640+0.001)</f>
        <v>0.46470483968</v>
      </c>
      <c r="G644" s="15">
        <v>34304</v>
      </c>
    </row>
    <row r="645" spans="1:7" ht="12.75">
      <c r="A645" s="30" t="str">
        <f>'De la BASE'!A641</f>
        <v>432</v>
      </c>
      <c r="B645" s="30">
        <f>'De la BASE'!B641</f>
        <v>2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0.527718144798</v>
      </c>
      <c r="F645" s="9">
        <f>IF('De la BASE'!F641&gt;0,'De la BASE'!F641,'De la BASE'!F641+0.001)</f>
        <v>4.664829205998</v>
      </c>
      <c r="G645" s="15">
        <v>34335</v>
      </c>
    </row>
    <row r="646" spans="1:7" ht="12.75">
      <c r="A646" s="30" t="str">
        <f>'De la BASE'!A642</f>
        <v>432</v>
      </c>
      <c r="B646" s="30">
        <f>'De la BASE'!B642</f>
        <v>2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0.629826291584</v>
      </c>
      <c r="F646" s="9">
        <f>IF('De la BASE'!F642&gt;0,'De la BASE'!F642,'De la BASE'!F642+0.001)</f>
        <v>4.884338244576</v>
      </c>
      <c r="G646" s="15">
        <v>34366</v>
      </c>
    </row>
    <row r="647" spans="1:7" ht="12.75">
      <c r="A647" s="30" t="str">
        <f>'De la BASE'!A643</f>
        <v>432</v>
      </c>
      <c r="B647" s="30">
        <f>'De la BASE'!B643</f>
        <v>2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0.304287023954</v>
      </c>
      <c r="F647" s="9">
        <f>IF('De la BASE'!F643&gt;0,'De la BASE'!F643,'De la BASE'!F643+0.001)</f>
        <v>3.679106715083</v>
      </c>
      <c r="G647" s="15">
        <v>34394</v>
      </c>
    </row>
    <row r="648" spans="1:7" ht="12.75">
      <c r="A648" s="30" t="str">
        <f>'De la BASE'!A644</f>
        <v>432</v>
      </c>
      <c r="B648" s="30">
        <f>'De la BASE'!B644</f>
        <v>2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0.146109492642</v>
      </c>
      <c r="F648" s="9">
        <f>IF('De la BASE'!F644&gt;0,'De la BASE'!F644,'De la BASE'!F644+0.001)</f>
        <v>2.922189823334</v>
      </c>
      <c r="G648" s="15">
        <v>34425</v>
      </c>
    </row>
    <row r="649" spans="1:7" ht="12.75">
      <c r="A649" s="30" t="str">
        <f>'De la BASE'!A645</f>
        <v>432</v>
      </c>
      <c r="B649" s="30">
        <f>'De la BASE'!B645</f>
        <v>2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0.295642853316</v>
      </c>
      <c r="F649" s="9">
        <f>IF('De la BASE'!F645&gt;0,'De la BASE'!F645,'De la BASE'!F645+0.001)</f>
        <v>4.065089198328</v>
      </c>
      <c r="G649" s="15">
        <v>34455</v>
      </c>
    </row>
    <row r="650" spans="1:7" ht="12.75">
      <c r="A650" s="30" t="str">
        <f>'De la BASE'!A646</f>
        <v>432</v>
      </c>
      <c r="B650" s="30">
        <f>'De la BASE'!B646</f>
        <v>2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0.146943557339</v>
      </c>
      <c r="F650" s="9">
        <f>IF('De la BASE'!F646&gt;0,'De la BASE'!F646,'De la BASE'!F646+0.001)</f>
        <v>2.433665241657</v>
      </c>
      <c r="G650" s="15">
        <v>34486</v>
      </c>
    </row>
    <row r="651" spans="1:7" ht="12.75">
      <c r="A651" s="30" t="str">
        <f>'De la BASE'!A647</f>
        <v>432</v>
      </c>
      <c r="B651" s="30">
        <f>'De la BASE'!B647</f>
        <v>2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0.088394477508</v>
      </c>
      <c r="F651" s="9">
        <f>IF('De la BASE'!F647&gt;0,'De la BASE'!F647,'De la BASE'!F647+0.001)</f>
        <v>1.68969444792</v>
      </c>
      <c r="G651" s="15">
        <v>34516</v>
      </c>
    </row>
    <row r="652" spans="1:7" ht="12.75">
      <c r="A652" s="30" t="str">
        <f>'De la BASE'!A648</f>
        <v>432</v>
      </c>
      <c r="B652" s="30">
        <f>'De la BASE'!B648</f>
        <v>2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0.061465213248</v>
      </c>
      <c r="F652" s="9">
        <f>IF('De la BASE'!F648&gt;0,'De la BASE'!F648,'De la BASE'!F648+0.001)</f>
        <v>1.102276147976</v>
      </c>
      <c r="G652" s="15">
        <v>34547</v>
      </c>
    </row>
    <row r="653" spans="1:7" ht="12.75">
      <c r="A653" s="30" t="str">
        <f>'De la BASE'!A649</f>
        <v>432</v>
      </c>
      <c r="B653" s="30">
        <f>'De la BASE'!B649</f>
        <v>2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0.056500665</v>
      </c>
      <c r="F653" s="9">
        <f>IF('De la BASE'!F649&gt;0,'De la BASE'!F649,'De la BASE'!F649+0.001)</f>
        <v>1.1173493635</v>
      </c>
      <c r="G653" s="15">
        <v>34578</v>
      </c>
    </row>
    <row r="654" spans="1:7" ht="12.75">
      <c r="A654" s="30" t="str">
        <f>'De la BASE'!A650</f>
        <v>432</v>
      </c>
      <c r="B654" s="30">
        <f>'De la BASE'!B650</f>
        <v>2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0.572154042066</v>
      </c>
      <c r="F654" s="9">
        <f>IF('De la BASE'!F650&gt;0,'De la BASE'!F650,'De la BASE'!F650+0.001)</f>
        <v>2.85742424499</v>
      </c>
      <c r="G654" s="15">
        <v>34608</v>
      </c>
    </row>
    <row r="655" spans="1:7" ht="12.75">
      <c r="A655" s="30" t="str">
        <f>'De la BASE'!A651</f>
        <v>432</v>
      </c>
      <c r="B655" s="30">
        <f>'De la BASE'!B651</f>
        <v>2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0.264401609436</v>
      </c>
      <c r="F655" s="9">
        <f>IF('De la BASE'!F651&gt;0,'De la BASE'!F651,'De la BASE'!F651+0.001)</f>
        <v>1.936923690106</v>
      </c>
      <c r="G655" s="15">
        <v>34639</v>
      </c>
    </row>
    <row r="656" spans="1:7" ht="12.75">
      <c r="A656" s="30" t="str">
        <f>'De la BASE'!A652</f>
        <v>432</v>
      </c>
      <c r="B656" s="30">
        <f>'De la BASE'!B652</f>
        <v>2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0.254094253056</v>
      </c>
      <c r="F656" s="9">
        <f>IF('De la BASE'!F652&gt;0,'De la BASE'!F652,'De la BASE'!F652+0.001)</f>
        <v>2.729464008672</v>
      </c>
      <c r="G656" s="15">
        <v>34669</v>
      </c>
    </row>
    <row r="657" spans="1:7" ht="12.75">
      <c r="A657" s="30" t="str">
        <f>'De la BASE'!A653</f>
        <v>432</v>
      </c>
      <c r="B657" s="30">
        <f>'De la BASE'!B653</f>
        <v>2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0.050973762219</v>
      </c>
      <c r="F657" s="9">
        <f>IF('De la BASE'!F653&gt;0,'De la BASE'!F653,'De la BASE'!F653+0.001)</f>
        <v>0.604039054695</v>
      </c>
      <c r="G657" s="15">
        <v>34700</v>
      </c>
    </row>
    <row r="658" spans="1:7" ht="12.75">
      <c r="A658" s="30" t="str">
        <f>'De la BASE'!A654</f>
        <v>432</v>
      </c>
      <c r="B658" s="30">
        <f>'De la BASE'!B654</f>
        <v>2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0.084796627872</v>
      </c>
      <c r="F658" s="9">
        <f>IF('De la BASE'!F654&gt;0,'De la BASE'!F654,'De la BASE'!F654+0.001)</f>
        <v>0.7241117974860001</v>
      </c>
      <c r="G658" s="15">
        <v>34731</v>
      </c>
    </row>
    <row r="659" spans="1:7" ht="12.75">
      <c r="A659" s="30" t="str">
        <f>'De la BASE'!A655</f>
        <v>432</v>
      </c>
      <c r="B659" s="30">
        <f>'De la BASE'!B655</f>
        <v>2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0.046264777064</v>
      </c>
      <c r="F659" s="9">
        <f>IF('De la BASE'!F655&gt;0,'De la BASE'!F655,'De la BASE'!F655+0.001)</f>
        <v>0.46644564196</v>
      </c>
      <c r="G659" s="15">
        <v>34759</v>
      </c>
    </row>
    <row r="660" spans="1:7" ht="12.75">
      <c r="A660" s="30" t="str">
        <f>'De la BASE'!A656</f>
        <v>432</v>
      </c>
      <c r="B660" s="30">
        <f>'De la BASE'!B656</f>
        <v>2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0.027046559547</v>
      </c>
      <c r="F660" s="9">
        <f>IF('De la BASE'!F656&gt;0,'De la BASE'!F656,'De la BASE'!F656+0.001)</f>
        <v>0.39480951659600005</v>
      </c>
      <c r="G660" s="15">
        <v>34790</v>
      </c>
    </row>
    <row r="661" spans="1:7" ht="12.75">
      <c r="A661" s="30" t="str">
        <f>'De la BASE'!A657</f>
        <v>432</v>
      </c>
      <c r="B661" s="30">
        <f>'De la BASE'!B657</f>
        <v>2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0.039867967566</v>
      </c>
      <c r="F661" s="9">
        <f>IF('De la BASE'!F657&gt;0,'De la BASE'!F657,'De la BASE'!F657+0.001)</f>
        <v>0.43126406589</v>
      </c>
      <c r="G661" s="15">
        <v>34820</v>
      </c>
    </row>
    <row r="662" spans="1:7" ht="12.75">
      <c r="A662" s="30" t="str">
        <f>'De la BASE'!A658</f>
        <v>432</v>
      </c>
      <c r="B662" s="30">
        <f>'De la BASE'!B658</f>
        <v>2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0.019899861836</v>
      </c>
      <c r="F662" s="9">
        <f>IF('De la BASE'!F658&gt;0,'De la BASE'!F658,'De la BASE'!F658+0.001)</f>
        <v>0.277006077295</v>
      </c>
      <c r="G662" s="15">
        <v>34851</v>
      </c>
    </row>
    <row r="663" spans="1:7" ht="12.75">
      <c r="A663" s="30" t="str">
        <f>'De la BASE'!A659</f>
        <v>432</v>
      </c>
      <c r="B663" s="30">
        <f>'De la BASE'!B659</f>
        <v>2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0.012818073504</v>
      </c>
      <c r="F663" s="9">
        <f>IF('De la BASE'!F659&gt;0,'De la BASE'!F659,'De la BASE'!F659+0.001)</f>
        <v>0.196612699256</v>
      </c>
      <c r="G663" s="15">
        <v>34881</v>
      </c>
    </row>
    <row r="664" spans="1:7" ht="12.75">
      <c r="A664" s="30" t="str">
        <f>'De la BASE'!A660</f>
        <v>432</v>
      </c>
      <c r="B664" s="30">
        <f>'De la BASE'!B660</f>
        <v>2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0.009855003864</v>
      </c>
      <c r="F664" s="9">
        <f>IF('De la BASE'!F660&gt;0,'De la BASE'!F660,'De la BASE'!F660+0.001)</f>
        <v>0.140831178164</v>
      </c>
      <c r="G664" s="15">
        <v>34912</v>
      </c>
    </row>
    <row r="665" spans="1:7" ht="12.75">
      <c r="A665" s="30" t="str">
        <f>'De la BASE'!A661</f>
        <v>432</v>
      </c>
      <c r="B665" s="30">
        <f>'De la BASE'!B661</f>
        <v>2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0.011049958533</v>
      </c>
      <c r="F665" s="9">
        <f>IF('De la BASE'!F661&gt;0,'De la BASE'!F661,'De la BASE'!F661+0.001)</f>
        <v>0.137287365435</v>
      </c>
      <c r="G665" s="15">
        <v>34943</v>
      </c>
    </row>
    <row r="666" spans="1:7" ht="12.75">
      <c r="A666" s="30" t="str">
        <f>'De la BASE'!A662</f>
        <v>432</v>
      </c>
      <c r="B666" s="30">
        <f>'De la BASE'!B662</f>
        <v>2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0.005894804253</v>
      </c>
      <c r="F666" s="9">
        <f>IF('De la BASE'!F662&gt;0,'De la BASE'!F662,'De la BASE'!F662+0.001)</f>
        <v>0.10049922805</v>
      </c>
      <c r="G666" s="15">
        <v>34973</v>
      </c>
    </row>
    <row r="667" spans="1:7" ht="12.75">
      <c r="A667" s="30" t="str">
        <f>'De la BASE'!A663</f>
        <v>432</v>
      </c>
      <c r="B667" s="30">
        <f>'De la BASE'!B663</f>
        <v>2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0.06986650884</v>
      </c>
      <c r="F667" s="9">
        <f>IF('De la BASE'!F663&gt;0,'De la BASE'!F663,'De la BASE'!F663+0.001)</f>
        <v>0.513494402224</v>
      </c>
      <c r="G667" s="15">
        <v>35004</v>
      </c>
    </row>
    <row r="668" spans="1:7" ht="12.75">
      <c r="A668" s="30" t="str">
        <f>'De la BASE'!A664</f>
        <v>432</v>
      </c>
      <c r="B668" s="30">
        <f>'De la BASE'!B664</f>
        <v>2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0.421589056196</v>
      </c>
      <c r="F668" s="9">
        <f>IF('De la BASE'!F664&gt;0,'De la BASE'!F664,'De la BASE'!F664+0.001)</f>
        <v>2.368846739545</v>
      </c>
      <c r="G668" s="15">
        <v>35034</v>
      </c>
    </row>
    <row r="669" spans="1:7" ht="12.75">
      <c r="A669" s="30" t="str">
        <f>'De la BASE'!A665</f>
        <v>432</v>
      </c>
      <c r="B669" s="30">
        <f>'De la BASE'!B665</f>
        <v>2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0.087525258112</v>
      </c>
      <c r="F669" s="9">
        <f>IF('De la BASE'!F665&gt;0,'De la BASE'!F665,'De la BASE'!F665+0.001)</f>
        <v>0.630005811672</v>
      </c>
      <c r="G669" s="15">
        <v>35065</v>
      </c>
    </row>
    <row r="670" spans="1:7" ht="12.75">
      <c r="A670" s="30" t="str">
        <f>'De la BASE'!A666</f>
        <v>432</v>
      </c>
      <c r="B670" s="30">
        <f>'De la BASE'!B666</f>
        <v>2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0.044107833714</v>
      </c>
      <c r="F670" s="9">
        <f>IF('De la BASE'!F666&gt;0,'De la BASE'!F666,'De la BASE'!F666+0.001)</f>
        <v>0.375912813445</v>
      </c>
      <c r="G670" s="15">
        <v>35096</v>
      </c>
    </row>
    <row r="671" spans="1:7" ht="12.75">
      <c r="A671" s="30" t="str">
        <f>'De la BASE'!A667</f>
        <v>432</v>
      </c>
      <c r="B671" s="30">
        <f>'De la BASE'!B667</f>
        <v>2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0.041682714894</v>
      </c>
      <c r="F671" s="9">
        <f>IF('De la BASE'!F667&gt;0,'De la BASE'!F667,'De la BASE'!F667+0.001)</f>
        <v>0.404525252914</v>
      </c>
      <c r="G671" s="15">
        <v>35125</v>
      </c>
    </row>
    <row r="672" spans="1:7" ht="12.75">
      <c r="A672" s="30" t="str">
        <f>'De la BASE'!A668</f>
        <v>432</v>
      </c>
      <c r="B672" s="30">
        <f>'De la BASE'!B668</f>
        <v>2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0.030168777275</v>
      </c>
      <c r="F672" s="9">
        <f>IF('De la BASE'!F668&gt;0,'De la BASE'!F668,'De la BASE'!F668+0.001)</f>
        <v>0.41506751195</v>
      </c>
      <c r="G672" s="15">
        <v>35156</v>
      </c>
    </row>
    <row r="673" spans="1:7" ht="12.75">
      <c r="A673" s="30" t="str">
        <f>'De la BASE'!A669</f>
        <v>432</v>
      </c>
      <c r="B673" s="30">
        <f>'De la BASE'!B669</f>
        <v>2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0.029893499724</v>
      </c>
      <c r="F673" s="9">
        <f>IF('De la BASE'!F669&gt;0,'De la BASE'!F669,'De la BASE'!F669+0.001)</f>
        <v>0.359175620716</v>
      </c>
      <c r="G673" s="15">
        <v>35186</v>
      </c>
    </row>
    <row r="674" spans="1:7" ht="12.75">
      <c r="A674" s="30" t="str">
        <f>'De la BASE'!A670</f>
        <v>432</v>
      </c>
      <c r="B674" s="30">
        <f>'De la BASE'!B670</f>
        <v>2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0.013854169795</v>
      </c>
      <c r="F674" s="9">
        <f>IF('De la BASE'!F670&gt;0,'De la BASE'!F670,'De la BASE'!F670+0.001)</f>
        <v>0.23822226369500002</v>
      </c>
      <c r="G674" s="15">
        <v>35217</v>
      </c>
    </row>
    <row r="675" spans="1:7" ht="12.75">
      <c r="A675" s="30" t="str">
        <f>'De la BASE'!A671</f>
        <v>432</v>
      </c>
      <c r="B675" s="30">
        <f>'De la BASE'!B671</f>
        <v>2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0.006479007815</v>
      </c>
      <c r="F675" s="9">
        <f>IF('De la BASE'!F671&gt;0,'De la BASE'!F671,'De la BASE'!F671+0.001)</f>
        <v>0.183100682688</v>
      </c>
      <c r="G675" s="15">
        <v>35247</v>
      </c>
    </row>
    <row r="676" spans="1:7" ht="12.75">
      <c r="A676" s="30" t="str">
        <f>'De la BASE'!A672</f>
        <v>432</v>
      </c>
      <c r="B676" s="30">
        <f>'De la BASE'!B672</f>
        <v>2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0.00325181742</v>
      </c>
      <c r="F676" s="9">
        <f>IF('De la BASE'!F672&gt;0,'De la BASE'!F672,'De la BASE'!F672+0.001)</f>
        <v>0.12306097150999999</v>
      </c>
      <c r="G676" s="15">
        <v>35278</v>
      </c>
    </row>
    <row r="677" spans="1:7" ht="12.75">
      <c r="A677" s="30" t="str">
        <f>'De la BASE'!A673</f>
        <v>432</v>
      </c>
      <c r="B677" s="30">
        <f>'De la BASE'!B673</f>
        <v>2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0.00226302387</v>
      </c>
      <c r="F677" s="9">
        <f>IF('De la BASE'!F673&gt;0,'De la BASE'!F673,'De la BASE'!F673+0.001)</f>
        <v>0.09864727341</v>
      </c>
      <c r="G677" s="15">
        <v>35309</v>
      </c>
    </row>
    <row r="678" spans="1:7" ht="12.75">
      <c r="A678" s="30" t="str">
        <f>'De la BASE'!A674</f>
        <v>432</v>
      </c>
      <c r="B678" s="30">
        <f>'De la BASE'!B674</f>
        <v>2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0.001616707582</v>
      </c>
      <c r="F678" s="9">
        <f>IF('De la BASE'!F674&gt;0,'De la BASE'!F674,'De la BASE'!F674+0.001)</f>
        <v>0.078565110428</v>
      </c>
      <c r="G678" s="15">
        <v>35339</v>
      </c>
    </row>
    <row r="679" spans="1:7" ht="12.75">
      <c r="A679" s="30" t="str">
        <f>'De la BASE'!A675</f>
        <v>432</v>
      </c>
      <c r="B679" s="30">
        <f>'De la BASE'!B675</f>
        <v>2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0.012149283762</v>
      </c>
      <c r="F679" s="9">
        <f>IF('De la BASE'!F675&gt;0,'De la BASE'!F675,'De la BASE'!F675+0.001)</f>
        <v>0.30404362638</v>
      </c>
      <c r="G679" s="15">
        <v>35370</v>
      </c>
    </row>
    <row r="680" spans="1:7" ht="12.75">
      <c r="A680" s="30" t="str">
        <f>'De la BASE'!A676</f>
        <v>432</v>
      </c>
      <c r="B680" s="30">
        <f>'De la BASE'!B676</f>
        <v>2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0.049578294046</v>
      </c>
      <c r="F680" s="9">
        <f>IF('De la BASE'!F676&gt;0,'De la BASE'!F676,'De la BASE'!F676+0.001)</f>
        <v>0.414426273858</v>
      </c>
      <c r="G680" s="15">
        <v>35400</v>
      </c>
    </row>
    <row r="681" spans="1:7" ht="12.75">
      <c r="A681" s="30" t="str">
        <f>'De la BASE'!A677</f>
        <v>432</v>
      </c>
      <c r="B681" s="30">
        <f>'De la BASE'!B677</f>
        <v>2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1.163402884014</v>
      </c>
      <c r="F681" s="9">
        <f>IF('De la BASE'!F677&gt;0,'De la BASE'!F677,'De la BASE'!F677+0.001)</f>
        <v>7.832246794134</v>
      </c>
      <c r="G681" s="15">
        <v>35431</v>
      </c>
    </row>
    <row r="682" spans="1:7" ht="12.75">
      <c r="A682" s="30" t="str">
        <f>'De la BASE'!A678</f>
        <v>432</v>
      </c>
      <c r="B682" s="30">
        <f>'De la BASE'!B678</f>
        <v>2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0.400145760223</v>
      </c>
      <c r="F682" s="9">
        <f>IF('De la BASE'!F678&gt;0,'De la BASE'!F678,'De la BASE'!F678+0.001)</f>
        <v>3.894928778647</v>
      </c>
      <c r="G682" s="15">
        <v>35462</v>
      </c>
    </row>
    <row r="683" spans="1:7" ht="12.75">
      <c r="A683" s="30" t="str">
        <f>'De la BASE'!A679</f>
        <v>432</v>
      </c>
      <c r="B683" s="30">
        <f>'De la BASE'!B679</f>
        <v>2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0.182171139648</v>
      </c>
      <c r="F683" s="9">
        <f>IF('De la BASE'!F679&gt;0,'De la BASE'!F679,'De la BASE'!F679+0.001)</f>
        <v>3.2715423006860003</v>
      </c>
      <c r="G683" s="15">
        <v>35490</v>
      </c>
    </row>
    <row r="684" spans="1:7" ht="12.75">
      <c r="A684" s="30" t="str">
        <f>'De la BASE'!A680</f>
        <v>432</v>
      </c>
      <c r="B684" s="30">
        <f>'De la BASE'!B680</f>
        <v>2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0.147633587085</v>
      </c>
      <c r="F684" s="9">
        <f>IF('De la BASE'!F680&gt;0,'De la BASE'!F680,'De la BASE'!F680+0.001)</f>
        <v>3.10303930371</v>
      </c>
      <c r="G684" s="15">
        <v>35521</v>
      </c>
    </row>
    <row r="685" spans="1:7" ht="12.75">
      <c r="A685" s="30" t="str">
        <f>'De la BASE'!A681</f>
        <v>432</v>
      </c>
      <c r="B685" s="30">
        <f>'De la BASE'!B681</f>
        <v>2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0.619192519749</v>
      </c>
      <c r="F685" s="9">
        <f>IF('De la BASE'!F681&gt;0,'De la BASE'!F681,'De la BASE'!F681+0.001)</f>
        <v>5.307533520057</v>
      </c>
      <c r="G685" s="15">
        <v>35551</v>
      </c>
    </row>
    <row r="686" spans="1:7" ht="12.75">
      <c r="A686" s="30" t="str">
        <f>'De la BASE'!A682</f>
        <v>432</v>
      </c>
      <c r="B686" s="30">
        <f>'De la BASE'!B682</f>
        <v>2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0.238131827241</v>
      </c>
      <c r="F686" s="9">
        <f>IF('De la BASE'!F682&gt;0,'De la BASE'!F682,'De la BASE'!F682+0.001)</f>
        <v>3.0326940843009997</v>
      </c>
      <c r="G686" s="15">
        <v>35582</v>
      </c>
    </row>
    <row r="687" spans="1:7" ht="12.75">
      <c r="A687" s="30" t="str">
        <f>'De la BASE'!A683</f>
        <v>432</v>
      </c>
      <c r="B687" s="30">
        <f>'De la BASE'!B683</f>
        <v>2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0.310896291735</v>
      </c>
      <c r="F687" s="9">
        <f>IF('De la BASE'!F683&gt;0,'De la BASE'!F683,'De la BASE'!F683+0.001)</f>
        <v>3.6146301532000003</v>
      </c>
      <c r="G687" s="15">
        <v>35612</v>
      </c>
    </row>
    <row r="688" spans="1:7" ht="12.75">
      <c r="A688" s="30" t="str">
        <f>'De la BASE'!A684</f>
        <v>432</v>
      </c>
      <c r="B688" s="30">
        <f>'De la BASE'!B684</f>
        <v>2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0.143770185891</v>
      </c>
      <c r="F688" s="9">
        <f>IF('De la BASE'!F684&gt;0,'De la BASE'!F684,'De la BASE'!F684+0.001)</f>
        <v>2.618512113475</v>
      </c>
      <c r="G688" s="15">
        <v>35643</v>
      </c>
    </row>
    <row r="689" spans="1:7" ht="12.75">
      <c r="A689" s="30" t="str">
        <f>'De la BASE'!A685</f>
        <v>432</v>
      </c>
      <c r="B689" s="30">
        <f>'De la BASE'!B685</f>
        <v>2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0.076175779792</v>
      </c>
      <c r="F689" s="9">
        <f>IF('De la BASE'!F685&gt;0,'De la BASE'!F685,'De la BASE'!F685+0.001)</f>
        <v>1.9674176864719999</v>
      </c>
      <c r="G689" s="15">
        <v>35674</v>
      </c>
    </row>
    <row r="690" spans="1:7" ht="12.75">
      <c r="A690" s="30" t="str">
        <f>'De la BASE'!A686</f>
        <v>432</v>
      </c>
      <c r="B690" s="30">
        <f>'De la BASE'!B686</f>
        <v>2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0.0562724953</v>
      </c>
      <c r="F690" s="9">
        <f>IF('De la BASE'!F686&gt;0,'De la BASE'!F686,'De la BASE'!F686+0.001)</f>
        <v>1.71177306091</v>
      </c>
      <c r="G690" s="15">
        <v>35704</v>
      </c>
    </row>
    <row r="691" spans="1:7" ht="12.75">
      <c r="A691" s="30" t="str">
        <f>'De la BASE'!A687</f>
        <v>432</v>
      </c>
      <c r="B691" s="30">
        <f>'De la BASE'!B687</f>
        <v>2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1.067857313865</v>
      </c>
      <c r="F691" s="9">
        <f>IF('De la BASE'!F687&gt;0,'De la BASE'!F687,'De la BASE'!F687+0.001)</f>
        <v>7.793991389528999</v>
      </c>
      <c r="G691" s="15">
        <v>35735</v>
      </c>
    </row>
    <row r="692" spans="1:7" ht="12.75">
      <c r="A692" s="30" t="str">
        <f>'De la BASE'!A688</f>
        <v>432</v>
      </c>
      <c r="B692" s="30">
        <f>'De la BASE'!B688</f>
        <v>2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1.143023623155</v>
      </c>
      <c r="F692" s="9">
        <f>IF('De la BASE'!F688&gt;0,'De la BASE'!F688,'De la BASE'!F688+0.001)</f>
        <v>8.148560418378</v>
      </c>
      <c r="G692" s="15">
        <v>35765</v>
      </c>
    </row>
    <row r="693" spans="1:7" ht="12.75">
      <c r="A693" s="30" t="str">
        <f>'De la BASE'!A689</f>
        <v>432</v>
      </c>
      <c r="B693" s="30">
        <f>'De la BASE'!B689</f>
        <v>2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0.683253609253</v>
      </c>
      <c r="F693" s="9">
        <f>IF('De la BASE'!F689&gt;0,'De la BASE'!F689,'De la BASE'!F689+0.001)</f>
        <v>6.604147828621</v>
      </c>
      <c r="G693" s="15">
        <v>35796</v>
      </c>
    </row>
    <row r="694" spans="1:7" ht="12.75">
      <c r="A694" s="30" t="str">
        <f>'De la BASE'!A690</f>
        <v>432</v>
      </c>
      <c r="B694" s="30">
        <f>'De la BASE'!B690</f>
        <v>2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0.298392577728</v>
      </c>
      <c r="F694" s="9">
        <f>IF('De la BASE'!F690&gt;0,'De la BASE'!F690,'De la BASE'!F690+0.001)</f>
        <v>5.3563568812160005</v>
      </c>
      <c r="G694" s="15">
        <v>35827</v>
      </c>
    </row>
    <row r="695" spans="1:7" ht="12.75">
      <c r="A695" s="30" t="str">
        <f>'De la BASE'!A691</f>
        <v>432</v>
      </c>
      <c r="B695" s="30">
        <f>'De la BASE'!B691</f>
        <v>2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0.195910481227</v>
      </c>
      <c r="F695" s="9">
        <f>IF('De la BASE'!F691&gt;0,'De la BASE'!F691,'De la BASE'!F691+0.001)</f>
        <v>5.01329874701</v>
      </c>
      <c r="G695" s="15">
        <v>35855</v>
      </c>
    </row>
    <row r="696" spans="1:7" ht="12.75">
      <c r="A696" s="30" t="str">
        <f>'De la BASE'!A692</f>
        <v>432</v>
      </c>
      <c r="B696" s="30">
        <f>'De la BASE'!B692</f>
        <v>2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0.833465594575</v>
      </c>
      <c r="F696" s="9">
        <f>IF('De la BASE'!F692&gt;0,'De la BASE'!F692,'De la BASE'!F692+0.001)</f>
        <v>7.314308532755001</v>
      </c>
      <c r="G696" s="15">
        <v>35886</v>
      </c>
    </row>
    <row r="697" spans="1:7" ht="12.75">
      <c r="A697" s="30" t="str">
        <f>'De la BASE'!A693</f>
        <v>432</v>
      </c>
      <c r="B697" s="30">
        <f>'De la BASE'!B693</f>
        <v>2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0.925705276926</v>
      </c>
      <c r="F697" s="9">
        <f>IF('De la BASE'!F693&gt;0,'De la BASE'!F693,'De la BASE'!F693+0.001)</f>
        <v>7.434096387936</v>
      </c>
      <c r="G697" s="15">
        <v>35916</v>
      </c>
    </row>
    <row r="698" spans="1:7" ht="12.75">
      <c r="A698" s="30" t="str">
        <f>'De la BASE'!A694</f>
        <v>432</v>
      </c>
      <c r="B698" s="30">
        <f>'De la BASE'!B694</f>
        <v>2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0.457676681258</v>
      </c>
      <c r="F698" s="9">
        <f>IF('De la BASE'!F694&gt;0,'De la BASE'!F694,'De la BASE'!F694+0.001)</f>
        <v>5.265097940876</v>
      </c>
      <c r="G698" s="15">
        <v>35947</v>
      </c>
    </row>
    <row r="699" spans="1:7" ht="12.75">
      <c r="A699" s="30" t="str">
        <f>'De la BASE'!A695</f>
        <v>432</v>
      </c>
      <c r="B699" s="30">
        <f>'De la BASE'!B695</f>
        <v>2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0.205581324337</v>
      </c>
      <c r="F699" s="9">
        <f>IF('De la BASE'!F695&gt;0,'De la BASE'!F695,'De la BASE'!F695+0.001)</f>
        <v>4.065417833177</v>
      </c>
      <c r="G699" s="15">
        <v>35977</v>
      </c>
    </row>
    <row r="700" spans="1:7" ht="12.75">
      <c r="A700" s="30" t="str">
        <f>'De la BASE'!A696</f>
        <v>432</v>
      </c>
      <c r="B700" s="30">
        <f>'De la BASE'!B696</f>
        <v>2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0.10125739664</v>
      </c>
      <c r="F700" s="9">
        <f>IF('De la BASE'!F696&gt;0,'De la BASE'!F696,'De la BASE'!F696+0.001)</f>
        <v>2.95600536554</v>
      </c>
      <c r="G700" s="15">
        <v>36008</v>
      </c>
    </row>
    <row r="701" spans="1:7" ht="12.75">
      <c r="A701" s="30" t="str">
        <f>'De la BASE'!A697</f>
        <v>432</v>
      </c>
      <c r="B701" s="30">
        <f>'De la BASE'!B697</f>
        <v>2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0.12401371444</v>
      </c>
      <c r="F701" s="9">
        <f>IF('De la BASE'!F697&gt;0,'De la BASE'!F697,'De la BASE'!F697+0.001)</f>
        <v>3.2941896897</v>
      </c>
      <c r="G701" s="15">
        <v>36039</v>
      </c>
    </row>
    <row r="702" spans="1:7" ht="12.75">
      <c r="A702" s="30" t="str">
        <f>'De la BASE'!A698</f>
        <v>432</v>
      </c>
      <c r="B702" s="30">
        <f>'De la BASE'!B698</f>
        <v>2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0.0644701808</v>
      </c>
      <c r="F702" s="9">
        <f>IF('De la BASE'!F698&gt;0,'De la BASE'!F698,'De la BASE'!F698+0.001)</f>
        <v>2.19702278704</v>
      </c>
      <c r="G702" s="15">
        <v>36069</v>
      </c>
    </row>
    <row r="703" spans="1:7" ht="12.75">
      <c r="A703" s="30" t="str">
        <f>'De la BASE'!A699</f>
        <v>432</v>
      </c>
      <c r="B703" s="30">
        <f>'De la BASE'!B699</f>
        <v>2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0.058783585499</v>
      </c>
      <c r="F703" s="9">
        <f>IF('De la BASE'!F699&gt;0,'De la BASE'!F699,'De la BASE'!F699+0.001)</f>
        <v>2.152948697792</v>
      </c>
      <c r="G703" s="15">
        <v>36100</v>
      </c>
    </row>
    <row r="704" spans="1:7" ht="12.75">
      <c r="A704" s="30" t="str">
        <f>'De la BASE'!A700</f>
        <v>432</v>
      </c>
      <c r="B704" s="30">
        <f>'De la BASE'!B700</f>
        <v>2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0.052259703448</v>
      </c>
      <c r="F704" s="9">
        <f>IF('De la BASE'!F700&gt;0,'De la BASE'!F700,'De la BASE'!F700+0.001)</f>
        <v>1.899640186476</v>
      </c>
      <c r="G704" s="15">
        <v>36130</v>
      </c>
    </row>
    <row r="705" spans="1:7" ht="12.75">
      <c r="A705" s="30" t="str">
        <f>'De la BASE'!A701</f>
        <v>432</v>
      </c>
      <c r="B705" s="30">
        <f>'De la BASE'!B701</f>
        <v>2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0.145904864868</v>
      </c>
      <c r="F705" s="9">
        <f>IF('De la BASE'!F701&gt;0,'De la BASE'!F701,'De la BASE'!F701+0.001)</f>
        <v>2.572533066649</v>
      </c>
      <c r="G705" s="15">
        <v>36161</v>
      </c>
    </row>
    <row r="706" spans="1:7" ht="12.75">
      <c r="A706" s="30" t="str">
        <f>'De la BASE'!A702</f>
        <v>432</v>
      </c>
      <c r="B706" s="30">
        <f>'De la BASE'!B702</f>
        <v>2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0.107663227476</v>
      </c>
      <c r="F706" s="9">
        <f>IF('De la BASE'!F702&gt;0,'De la BASE'!F702,'De la BASE'!F702+0.001)</f>
        <v>1.916708739708</v>
      </c>
      <c r="G706" s="15">
        <v>36192</v>
      </c>
    </row>
    <row r="707" spans="1:7" ht="12.75">
      <c r="A707" s="30" t="str">
        <f>'De la BASE'!A703</f>
        <v>432</v>
      </c>
      <c r="B707" s="30">
        <f>'De la BASE'!B703</f>
        <v>2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0.11249740512</v>
      </c>
      <c r="F707" s="9">
        <f>IF('De la BASE'!F703&gt;0,'De la BASE'!F703,'De la BASE'!F703+0.001)</f>
        <v>2.0233229664</v>
      </c>
      <c r="G707" s="15">
        <v>36220</v>
      </c>
    </row>
    <row r="708" spans="1:7" ht="12.75">
      <c r="A708" s="30" t="str">
        <f>'De la BASE'!A704</f>
        <v>432</v>
      </c>
      <c r="B708" s="30">
        <f>'De la BASE'!B704</f>
        <v>2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0.35491147601</v>
      </c>
      <c r="F708" s="9">
        <f>IF('De la BASE'!F704&gt;0,'De la BASE'!F704,'De la BASE'!F704+0.001)</f>
        <v>3.144074502562</v>
      </c>
      <c r="G708" s="15">
        <v>36251</v>
      </c>
    </row>
    <row r="709" spans="1:7" ht="12.75">
      <c r="A709" s="30" t="str">
        <f>'De la BASE'!A705</f>
        <v>432</v>
      </c>
      <c r="B709" s="30">
        <f>'De la BASE'!B705</f>
        <v>2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0.257023435828</v>
      </c>
      <c r="F709" s="9">
        <f>IF('De la BASE'!F705&gt;0,'De la BASE'!F705,'De la BASE'!F705+0.001)</f>
        <v>2.634080916448</v>
      </c>
      <c r="G709" s="15">
        <v>36281</v>
      </c>
    </row>
    <row r="710" spans="1:7" ht="12.75">
      <c r="A710" s="30" t="str">
        <f>'De la BASE'!A706</f>
        <v>432</v>
      </c>
      <c r="B710" s="30">
        <f>'De la BASE'!B706</f>
        <v>2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0.208639424928</v>
      </c>
      <c r="F710" s="9">
        <f>IF('De la BASE'!F706&gt;0,'De la BASE'!F706,'De la BASE'!F706+0.001)</f>
        <v>2.025106421184</v>
      </c>
      <c r="G710" s="15">
        <v>36312</v>
      </c>
    </row>
    <row r="711" spans="1:7" ht="12.75">
      <c r="A711" s="30" t="str">
        <f>'De la BASE'!A707</f>
        <v>432</v>
      </c>
      <c r="B711" s="30">
        <f>'De la BASE'!B707</f>
        <v>2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0.130674353719</v>
      </c>
      <c r="F711" s="9">
        <f>IF('De la BASE'!F707&gt;0,'De la BASE'!F707,'De la BASE'!F707+0.001)</f>
        <v>1.978783061157</v>
      </c>
      <c r="G711" s="15">
        <v>36342</v>
      </c>
    </row>
    <row r="712" spans="1:7" ht="12.75">
      <c r="A712" s="30" t="str">
        <f>'De la BASE'!A708</f>
        <v>432</v>
      </c>
      <c r="B712" s="30">
        <f>'De la BASE'!B708</f>
        <v>2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0.065457804178</v>
      </c>
      <c r="F712" s="9">
        <f>IF('De la BASE'!F708&gt;0,'De la BASE'!F708,'De la BASE'!F708+0.001)</f>
        <v>1.177131030972</v>
      </c>
      <c r="G712" s="15">
        <v>36373</v>
      </c>
    </row>
    <row r="713" spans="1:7" ht="12.75">
      <c r="A713" s="30" t="str">
        <f>'De la BASE'!A709</f>
        <v>432</v>
      </c>
      <c r="B713" s="30">
        <f>'De la BASE'!B709</f>
        <v>2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0.116159064242</v>
      </c>
      <c r="F713" s="9">
        <f>IF('De la BASE'!F709&gt;0,'De la BASE'!F709,'De la BASE'!F709+0.001)</f>
        <v>1.4768795637960002</v>
      </c>
      <c r="G713" s="15">
        <v>36404</v>
      </c>
    </row>
    <row r="714" spans="1:7" ht="12.75">
      <c r="A714" s="30" t="str">
        <f>'De la BASE'!A710</f>
        <v>432</v>
      </c>
      <c r="B714" s="30">
        <f>'De la BASE'!B710</f>
        <v>2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0.594711915363</v>
      </c>
      <c r="F714" s="9">
        <f>IF('De la BASE'!F710&gt;0,'De la BASE'!F710,'De la BASE'!F710+0.001)</f>
        <v>4.243938936795</v>
      </c>
      <c r="G714" s="15">
        <v>36434</v>
      </c>
    </row>
    <row r="715" spans="1:7" ht="12.75">
      <c r="A715" s="30" t="str">
        <f>'De la BASE'!A711</f>
        <v>432</v>
      </c>
      <c r="B715" s="30">
        <f>'De la BASE'!B711</f>
        <v>2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0.22139519749</v>
      </c>
      <c r="F715" s="9">
        <f>IF('De la BASE'!F711&gt;0,'De la BASE'!F711,'De la BASE'!F711+0.001)</f>
        <v>2.06635518931</v>
      </c>
      <c r="G715" s="15">
        <v>36465</v>
      </c>
    </row>
    <row r="716" spans="1:7" ht="12.75">
      <c r="A716" s="30" t="str">
        <f>'De la BASE'!A712</f>
        <v>432</v>
      </c>
      <c r="B716" s="30">
        <f>'De la BASE'!B712</f>
        <v>2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0.31567051264</v>
      </c>
      <c r="F716" s="9">
        <f>IF('De la BASE'!F712&gt;0,'De la BASE'!F712,'De la BASE'!F712+0.001)</f>
        <v>3.4282497984</v>
      </c>
      <c r="G716" s="15">
        <v>36495</v>
      </c>
    </row>
    <row r="717" spans="1:7" ht="12.75">
      <c r="A717" s="30" t="str">
        <f>'De la BASE'!A713</f>
        <v>432</v>
      </c>
      <c r="B717" s="30">
        <f>'De la BASE'!B713</f>
        <v>2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0.245480342632</v>
      </c>
      <c r="F717" s="9">
        <f>IF('De la BASE'!F713&gt;0,'De la BASE'!F713,'De la BASE'!F713+0.001)</f>
        <v>1.351870618602</v>
      </c>
      <c r="G717" s="15">
        <v>36526</v>
      </c>
    </row>
    <row r="718" spans="1:7" ht="12.75">
      <c r="A718" s="30" t="str">
        <f>'De la BASE'!A714</f>
        <v>432</v>
      </c>
      <c r="B718" s="30">
        <f>'De la BASE'!B714</f>
        <v>2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0.079718226208</v>
      </c>
      <c r="F718" s="9">
        <f>IF('De la BASE'!F714&gt;0,'De la BASE'!F714,'De la BASE'!F714+0.001)</f>
        <v>1.07344716318</v>
      </c>
      <c r="G718" s="15">
        <v>36557</v>
      </c>
    </row>
    <row r="719" spans="1:7" ht="12.75">
      <c r="A719" s="30" t="str">
        <f>'De la BASE'!A715</f>
        <v>432</v>
      </c>
      <c r="B719" s="30">
        <f>'De la BASE'!B715</f>
        <v>2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0.096285063168</v>
      </c>
      <c r="F719" s="9">
        <f>IF('De la BASE'!F715&gt;0,'De la BASE'!F715,'De la BASE'!F715+0.001)</f>
        <v>1.078100957088</v>
      </c>
      <c r="G719" s="15">
        <v>36586</v>
      </c>
    </row>
    <row r="720" spans="1:7" ht="12.75">
      <c r="A720" s="30" t="str">
        <f>'De la BASE'!A716</f>
        <v>432</v>
      </c>
      <c r="B720" s="30">
        <f>'De la BASE'!B716</f>
        <v>2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0.9310102275</v>
      </c>
      <c r="F720" s="9">
        <f>IF('De la BASE'!F716&gt;0,'De la BASE'!F716,'De la BASE'!F716+0.001)</f>
        <v>4.15110981</v>
      </c>
      <c r="G720" s="15">
        <v>36617</v>
      </c>
    </row>
    <row r="721" spans="1:7" ht="12.75">
      <c r="A721" s="30" t="str">
        <f>'De la BASE'!A717</f>
        <v>432</v>
      </c>
      <c r="B721" s="30">
        <f>'De la BASE'!B717</f>
        <v>2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0.307769909034</v>
      </c>
      <c r="F721" s="9">
        <f>IF('De la BASE'!F717&gt;0,'De la BASE'!F717,'De la BASE'!F717+0.001)</f>
        <v>2.323483811972</v>
      </c>
      <c r="G721" s="15">
        <v>36647</v>
      </c>
    </row>
    <row r="722" spans="1:7" ht="12.75">
      <c r="A722" s="30" t="str">
        <f>'De la BASE'!A718</f>
        <v>432</v>
      </c>
      <c r="B722" s="30">
        <f>'De la BASE'!B718</f>
        <v>2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0.1485969383</v>
      </c>
      <c r="F722" s="9">
        <f>IF('De la BASE'!F718&gt;0,'De la BASE'!F718,'De la BASE'!F718+0.001)</f>
        <v>1.6692389464500001</v>
      </c>
      <c r="G722" s="15">
        <v>36678</v>
      </c>
    </row>
    <row r="723" spans="1:7" ht="12.75">
      <c r="A723" s="30" t="str">
        <f>'De la BASE'!A719</f>
        <v>432</v>
      </c>
      <c r="B723" s="30">
        <f>'De la BASE'!B719</f>
        <v>2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0.074709898375</v>
      </c>
      <c r="F723" s="9">
        <f>IF('De la BASE'!F719&gt;0,'De la BASE'!F719,'De la BASE'!F719+0.001)</f>
        <v>1.28280290425</v>
      </c>
      <c r="G723" s="15">
        <v>36708</v>
      </c>
    </row>
    <row r="724" spans="1:7" ht="12.75">
      <c r="A724" s="30" t="str">
        <f>'De la BASE'!A720</f>
        <v>432</v>
      </c>
      <c r="B724" s="30">
        <f>'De la BASE'!B720</f>
        <v>2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0.042398753928</v>
      </c>
      <c r="F724" s="9">
        <f>IF('De la BASE'!F720&gt;0,'De la BASE'!F720,'De la BASE'!F720+0.001)</f>
        <v>0.8550415389089999</v>
      </c>
      <c r="G724" s="15">
        <v>36739</v>
      </c>
    </row>
    <row r="725" spans="1:7" ht="12.75">
      <c r="A725" s="30" t="str">
        <f>'De la BASE'!A721</f>
        <v>432</v>
      </c>
      <c r="B725" s="30">
        <f>'De la BASE'!B721</f>
        <v>2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0.030312164608</v>
      </c>
      <c r="F725" s="9">
        <f>IF('De la BASE'!F721&gt;0,'De la BASE'!F721,'De la BASE'!F721+0.001)</f>
        <v>0.615336922112</v>
      </c>
      <c r="G725" s="15">
        <v>36770</v>
      </c>
    </row>
    <row r="726" spans="1:7" ht="12.75">
      <c r="A726" s="30" t="str">
        <f>'De la BASE'!A722</f>
        <v>432</v>
      </c>
      <c r="B726" s="30">
        <f>'De la BASE'!B722</f>
        <v>2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0.048798701902</v>
      </c>
      <c r="F726" s="9">
        <f>IF('De la BASE'!F722&gt;0,'De la BASE'!F722,'De la BASE'!F722+0.001)</f>
        <v>0.8733971243959999</v>
      </c>
      <c r="G726" s="15">
        <v>36800</v>
      </c>
    </row>
    <row r="727" spans="1:7" ht="12.75">
      <c r="A727" s="30" t="str">
        <f>'De la BASE'!A723</f>
        <v>432</v>
      </c>
      <c r="B727" s="30">
        <f>'De la BASE'!B723</f>
        <v>2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1.211922241644</v>
      </c>
      <c r="F727" s="9">
        <f>IF('De la BASE'!F723&gt;0,'De la BASE'!F723,'De la BASE'!F723+0.001)</f>
        <v>4.381258343556</v>
      </c>
      <c r="G727" s="15">
        <v>36831</v>
      </c>
    </row>
    <row r="728" spans="1:7" ht="12.75">
      <c r="A728" s="30" t="str">
        <f>'De la BASE'!A724</f>
        <v>432</v>
      </c>
      <c r="B728" s="30">
        <f>'De la BASE'!B724</f>
        <v>2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1.11041056608</v>
      </c>
      <c r="F728" s="9">
        <f>IF('De la BASE'!F724&gt;0,'De la BASE'!F724,'De la BASE'!F724+0.001)</f>
        <v>5.221971905344001</v>
      </c>
      <c r="G728" s="15">
        <v>36861</v>
      </c>
    </row>
    <row r="729" spans="1:7" ht="12.75">
      <c r="A729" s="30" t="str">
        <f>'De la BASE'!A725</f>
        <v>432</v>
      </c>
      <c r="B729" s="30">
        <f>'De la BASE'!B725</f>
        <v>2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1.484401498293</v>
      </c>
      <c r="F729" s="9">
        <f>IF('De la BASE'!F725&gt;0,'De la BASE'!F725,'De la BASE'!F725+0.001)</f>
        <v>9.796012959834</v>
      </c>
      <c r="G729" s="15">
        <v>36892</v>
      </c>
    </row>
    <row r="730" spans="1:7" ht="12.75">
      <c r="A730" s="30" t="str">
        <f>'De la BASE'!A726</f>
        <v>432</v>
      </c>
      <c r="B730" s="30">
        <f>'De la BASE'!B726</f>
        <v>2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0.541514435273</v>
      </c>
      <c r="F730" s="9">
        <f>IF('De la BASE'!F726&gt;0,'De la BASE'!F726,'De la BASE'!F726+0.001)</f>
        <v>4.11815133192</v>
      </c>
      <c r="G730" s="15">
        <v>36923</v>
      </c>
    </row>
    <row r="731" spans="1:7" ht="12.75">
      <c r="A731" s="30" t="str">
        <f>'De la BASE'!A727</f>
        <v>432</v>
      </c>
      <c r="B731" s="30">
        <f>'De la BASE'!B727</f>
        <v>2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1.52319151118</v>
      </c>
      <c r="F731" s="9">
        <f>IF('De la BASE'!F727&gt;0,'De la BASE'!F727,'De la BASE'!F727+0.001)</f>
        <v>11.38266266295</v>
      </c>
      <c r="G731" s="15">
        <v>36951</v>
      </c>
    </row>
    <row r="732" spans="1:7" ht="12.75">
      <c r="A732" s="30" t="str">
        <f>'De la BASE'!A728</f>
        <v>432</v>
      </c>
      <c r="B732" s="30">
        <f>'De la BASE'!B728</f>
        <v>2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0.425621338485</v>
      </c>
      <c r="F732" s="9">
        <f>IF('De la BASE'!F728&gt;0,'De la BASE'!F728,'De la BASE'!F728+0.001)</f>
        <v>4.19608850892</v>
      </c>
      <c r="G732" s="15">
        <v>36982</v>
      </c>
    </row>
    <row r="733" spans="1:7" ht="12.75">
      <c r="A733" s="30" t="str">
        <f>'De la BASE'!A729</f>
        <v>432</v>
      </c>
      <c r="B733" s="30">
        <f>'De la BASE'!B729</f>
        <v>2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0.221811386115</v>
      </c>
      <c r="F733" s="9">
        <f>IF('De la BASE'!F729&gt;0,'De la BASE'!F729,'De la BASE'!F729+0.001)</f>
        <v>3.89340988476</v>
      </c>
      <c r="G733" s="15">
        <v>37012</v>
      </c>
    </row>
    <row r="734" spans="1:7" ht="12.75">
      <c r="A734" s="30" t="str">
        <f>'De la BASE'!A730</f>
        <v>432</v>
      </c>
      <c r="B734" s="30">
        <f>'De la BASE'!B730</f>
        <v>2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0.103231922212</v>
      </c>
      <c r="F734" s="9">
        <f>IF('De la BASE'!F730&gt;0,'De la BASE'!F730,'De la BASE'!F730+0.001)</f>
        <v>2.72290132588</v>
      </c>
      <c r="G734" s="15">
        <v>37043</v>
      </c>
    </row>
    <row r="735" spans="1:7" ht="12.75">
      <c r="A735" s="30" t="str">
        <f>'De la BASE'!A731</f>
        <v>432</v>
      </c>
      <c r="B735" s="30">
        <f>'De la BASE'!B731</f>
        <v>2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0.059604179712</v>
      </c>
      <c r="F735" s="9">
        <f>IF('De la BASE'!F731&gt;0,'De la BASE'!F731,'De la BASE'!F731+0.001)</f>
        <v>1.9494072547199999</v>
      </c>
      <c r="G735" s="15">
        <v>37073</v>
      </c>
    </row>
    <row r="736" spans="1:7" ht="12.75">
      <c r="A736" s="30" t="str">
        <f>'De la BASE'!A732</f>
        <v>432</v>
      </c>
      <c r="B736" s="30">
        <f>'De la BASE'!B732</f>
        <v>2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0.038883304614</v>
      </c>
      <c r="F736" s="9">
        <f>IF('De la BASE'!F732&gt;0,'De la BASE'!F732,'De la BASE'!F732+0.001)</f>
        <v>1.199638317403</v>
      </c>
      <c r="G736" s="15">
        <v>37104</v>
      </c>
    </row>
    <row r="737" spans="1:7" ht="12.75">
      <c r="A737" s="30" t="str">
        <f>'De la BASE'!A733</f>
        <v>432</v>
      </c>
      <c r="B737" s="30">
        <f>'De la BASE'!B733</f>
        <v>2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0.024194733836</v>
      </c>
      <c r="F737" s="9">
        <f>IF('De la BASE'!F733&gt;0,'De la BASE'!F733,'De la BASE'!F733+0.001)</f>
        <v>0.8020920466</v>
      </c>
      <c r="G737" s="15">
        <v>37135</v>
      </c>
    </row>
    <row r="738" spans="1:7" ht="12.75">
      <c r="A738" s="30" t="str">
        <f>'De la BASE'!A734</f>
        <v>432</v>
      </c>
      <c r="B738" s="30">
        <f>'De la BASE'!B734</f>
        <v>2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0.11515905345</v>
      </c>
      <c r="F738" s="9">
        <f>IF('De la BASE'!F734&gt;0,'De la BASE'!F734,'De la BASE'!F734+0.001)</f>
        <v>2.0117165038460003</v>
      </c>
      <c r="G738" s="15">
        <v>37165</v>
      </c>
    </row>
    <row r="739" spans="1:7" ht="12.75">
      <c r="A739" s="30" t="str">
        <f>'De la BASE'!A735</f>
        <v>432</v>
      </c>
      <c r="B739" s="30">
        <f>'De la BASE'!B735</f>
        <v>2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0.040142092851</v>
      </c>
      <c r="F739" s="9">
        <f>IF('De la BASE'!F735&gt;0,'De la BASE'!F735,'De la BASE'!F735+0.001)</f>
        <v>0.934321717161</v>
      </c>
      <c r="G739" s="15">
        <v>37196</v>
      </c>
    </row>
    <row r="740" spans="1:7" ht="12.75">
      <c r="A740" s="30" t="str">
        <f>'De la BASE'!A736</f>
        <v>432</v>
      </c>
      <c r="B740" s="30">
        <f>'De la BASE'!B736</f>
        <v>2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0.023420201895</v>
      </c>
      <c r="F740" s="9">
        <f>IF('De la BASE'!F736&gt;0,'De la BASE'!F736,'De la BASE'!F736+0.001)</f>
        <v>0.639664258005</v>
      </c>
      <c r="G740" s="15">
        <v>37226</v>
      </c>
    </row>
    <row r="741" spans="1:7" ht="12.75">
      <c r="A741" s="30" t="str">
        <f>'De la BASE'!A737</f>
        <v>432</v>
      </c>
      <c r="B741" s="30">
        <f>'De la BASE'!B737</f>
        <v>2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0.0270588248</v>
      </c>
      <c r="F741" s="9">
        <f>IF('De la BASE'!F737&gt;0,'De la BASE'!F737,'De la BASE'!F737+0.001)</f>
        <v>0.6511764728</v>
      </c>
      <c r="G741" s="15">
        <v>37257</v>
      </c>
    </row>
    <row r="742" spans="1:7" ht="12.75">
      <c r="A742" s="30" t="str">
        <f>'De la BASE'!A738</f>
        <v>432</v>
      </c>
      <c r="B742" s="30">
        <f>'De la BASE'!B738</f>
        <v>2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0.026535935574</v>
      </c>
      <c r="F742" s="9">
        <f>IF('De la BASE'!F738&gt;0,'De la BASE'!F738,'De la BASE'!F738+0.001)</f>
        <v>0.5765535282</v>
      </c>
      <c r="G742" s="15">
        <v>37288</v>
      </c>
    </row>
    <row r="743" spans="1:7" ht="12.75">
      <c r="A743" s="30" t="str">
        <f>'De la BASE'!A739</f>
        <v>432</v>
      </c>
      <c r="B743" s="30">
        <f>'De la BASE'!B739</f>
        <v>2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0.03856344588</v>
      </c>
      <c r="F743" s="9">
        <f>IF('De la BASE'!F739&gt;0,'De la BASE'!F739,'De la BASE'!F739+0.001)</f>
        <v>0.7429890288600001</v>
      </c>
      <c r="G743" s="15">
        <v>37316</v>
      </c>
    </row>
    <row r="744" spans="1:7" ht="12.75">
      <c r="A744" s="30" t="str">
        <f>'De la BASE'!A740</f>
        <v>432</v>
      </c>
      <c r="B744" s="30">
        <f>'De la BASE'!B740</f>
        <v>2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0.029855266008</v>
      </c>
      <c r="F744" s="9">
        <f>IF('De la BASE'!F740&gt;0,'De la BASE'!F740,'De la BASE'!F740+0.001)</f>
        <v>0.515327845152</v>
      </c>
      <c r="G744" s="15">
        <v>37347</v>
      </c>
    </row>
    <row r="745" spans="1:7" ht="12.75">
      <c r="A745" s="30" t="str">
        <f>'De la BASE'!A741</f>
        <v>432</v>
      </c>
      <c r="B745" s="30">
        <f>'De la BASE'!B741</f>
        <v>2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0.054202235528</v>
      </c>
      <c r="F745" s="9">
        <f>IF('De la BASE'!F741&gt;0,'De la BASE'!F741,'De la BASE'!F741+0.001)</f>
        <v>0.533350004628</v>
      </c>
      <c r="G745" s="15">
        <v>37377</v>
      </c>
    </row>
    <row r="746" spans="1:7" ht="12.75">
      <c r="A746" s="30" t="str">
        <f>'De la BASE'!A742</f>
        <v>432</v>
      </c>
      <c r="B746" s="30">
        <f>'De la BASE'!B742</f>
        <v>2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0.030206202052</v>
      </c>
      <c r="F746" s="9">
        <f>IF('De la BASE'!F742&gt;0,'De la BASE'!F742,'De la BASE'!F742+0.001)</f>
        <v>0.376543072474</v>
      </c>
      <c r="G746" s="15">
        <v>37408</v>
      </c>
    </row>
    <row r="747" spans="1:7" ht="12.75">
      <c r="A747" s="30" t="str">
        <f>'De la BASE'!A743</f>
        <v>432</v>
      </c>
      <c r="B747" s="30">
        <f>'De la BASE'!B743</f>
        <v>2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0.02020368013</v>
      </c>
      <c r="F747" s="9">
        <f>IF('De la BASE'!F743&gt;0,'De la BASE'!F743,'De la BASE'!F743+0.001)</f>
        <v>0.289586090543</v>
      </c>
      <c r="G747" s="15">
        <v>37438</v>
      </c>
    </row>
    <row r="748" spans="1:7" ht="12.75">
      <c r="A748" s="30" t="str">
        <f>'De la BASE'!A744</f>
        <v>432</v>
      </c>
      <c r="B748" s="30">
        <f>'De la BASE'!B744</f>
        <v>2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0.019223779914</v>
      </c>
      <c r="F748" s="9">
        <f>IF('De la BASE'!F744&gt;0,'De la BASE'!F744,'De la BASE'!F744+0.001)</f>
        <v>0.24136523291</v>
      </c>
      <c r="G748" s="15">
        <v>37469</v>
      </c>
    </row>
    <row r="749" spans="1:7" ht="12.75">
      <c r="A749" s="30" t="str">
        <f>'De la BASE'!A745</f>
        <v>432</v>
      </c>
      <c r="B749" s="30">
        <f>'De la BASE'!B745</f>
        <v>2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0.0178731693</v>
      </c>
      <c r="F749" s="9">
        <f>IF('De la BASE'!F745&gt;0,'De la BASE'!F745,'De la BASE'!F745+0.001)</f>
        <v>0.23930187308999998</v>
      </c>
      <c r="G749" s="15">
        <v>37500</v>
      </c>
    </row>
    <row r="750" spans="1:7" ht="12.75">
      <c r="A750" s="30" t="str">
        <f>'De la BASE'!A746</f>
        <v>432</v>
      </c>
      <c r="B750" s="30">
        <f>'De la BASE'!B746</f>
        <v>2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0.158900599044</v>
      </c>
      <c r="F750" s="9">
        <f>IF('De la BASE'!F746&gt;0,'De la BASE'!F746,'De la BASE'!F746+0.001)</f>
        <v>0.887897616012</v>
      </c>
      <c r="G750" s="15">
        <v>37530</v>
      </c>
    </row>
    <row r="751" spans="1:7" ht="12.75">
      <c r="A751" s="30" t="str">
        <f>'De la BASE'!A747</f>
        <v>432</v>
      </c>
      <c r="B751" s="30">
        <f>'De la BASE'!B747</f>
        <v>2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0.321205897104</v>
      </c>
      <c r="F751" s="9">
        <f>IF('De la BASE'!F747&gt;0,'De la BASE'!F747,'De la BASE'!F747+0.001)</f>
        <v>2.277559096424</v>
      </c>
      <c r="G751" s="15">
        <v>37561</v>
      </c>
    </row>
    <row r="752" spans="1:7" ht="12.75">
      <c r="A752" s="30" t="str">
        <f>'De la BASE'!A748</f>
        <v>432</v>
      </c>
      <c r="B752" s="30">
        <f>'De la BASE'!B748</f>
        <v>2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0.295227292032</v>
      </c>
      <c r="F752" s="9">
        <f>IF('De la BASE'!F748&gt;0,'De la BASE'!F748,'De la BASE'!F748+0.001)</f>
        <v>2.673447189936</v>
      </c>
      <c r="G752" s="15">
        <v>37591</v>
      </c>
    </row>
    <row r="753" spans="1:7" ht="12.75">
      <c r="A753" s="30" t="str">
        <f>'De la BASE'!A749</f>
        <v>432</v>
      </c>
      <c r="B753" s="30">
        <f>'De la BASE'!B749</f>
        <v>2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0.346203548676</v>
      </c>
      <c r="F753" s="9">
        <f>IF('De la BASE'!F749&gt;0,'De la BASE'!F749,'De la BASE'!F749+0.001)</f>
        <v>2.479037884158</v>
      </c>
      <c r="G753" s="15">
        <v>37622</v>
      </c>
    </row>
    <row r="754" spans="1:7" ht="12.75">
      <c r="A754" s="30" t="str">
        <f>'De la BASE'!A750</f>
        <v>432</v>
      </c>
      <c r="B754" s="30">
        <f>'De la BASE'!B750</f>
        <v>2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0.234642517818</v>
      </c>
      <c r="F754" s="9">
        <f>IF('De la BASE'!F750&gt;0,'De la BASE'!F750,'De la BASE'!F750+0.001)</f>
        <v>1.611231781374</v>
      </c>
      <c r="G754" s="15">
        <v>37653</v>
      </c>
    </row>
    <row r="755" spans="1:7" ht="12.75">
      <c r="A755" s="30" t="str">
        <f>'De la BASE'!A751</f>
        <v>432</v>
      </c>
      <c r="B755" s="30">
        <f>'De la BASE'!B751</f>
        <v>2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0.174569588172</v>
      </c>
      <c r="F755" s="9">
        <f>IF('De la BASE'!F751&gt;0,'De la BASE'!F751,'De la BASE'!F751+0.001)</f>
        <v>1.604414499408</v>
      </c>
      <c r="G755" s="15">
        <v>37681</v>
      </c>
    </row>
    <row r="756" spans="1:7" ht="12.75">
      <c r="A756" s="30" t="str">
        <f>'De la BASE'!A752</f>
        <v>432</v>
      </c>
      <c r="B756" s="30">
        <f>'De la BASE'!B752</f>
        <v>2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0.1381314766</v>
      </c>
      <c r="F756" s="9">
        <f>IF('De la BASE'!F752&gt;0,'De la BASE'!F752,'De la BASE'!F752+0.001)</f>
        <v>1.578486349545</v>
      </c>
      <c r="G756" s="15">
        <v>37712</v>
      </c>
    </row>
    <row r="757" spans="1:7" ht="12.75">
      <c r="A757" s="30" t="str">
        <f>'De la BASE'!A753</f>
        <v>432</v>
      </c>
      <c r="B757" s="30">
        <f>'De la BASE'!B753</f>
        <v>2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0.082649437044</v>
      </c>
      <c r="F757" s="9">
        <f>IF('De la BASE'!F753&gt;0,'De la BASE'!F753,'De la BASE'!F753+0.001)</f>
        <v>1.1160119521440002</v>
      </c>
      <c r="G757" s="15">
        <v>37742</v>
      </c>
    </row>
    <row r="758" spans="1:7" ht="12.75">
      <c r="A758" s="30" t="str">
        <f>'De la BASE'!A754</f>
        <v>432</v>
      </c>
      <c r="B758" s="30">
        <f>'De la BASE'!B754</f>
        <v>2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0.033895601952</v>
      </c>
      <c r="F758" s="9">
        <f>IF('De la BASE'!F754&gt;0,'De la BASE'!F754,'De la BASE'!F754+0.001)</f>
        <v>0.786654071091</v>
      </c>
      <c r="G758" s="15">
        <v>37773</v>
      </c>
    </row>
    <row r="759" spans="1:7" ht="12.75">
      <c r="A759" s="30" t="str">
        <f>'De la BASE'!A755</f>
        <v>432</v>
      </c>
      <c r="B759" s="30">
        <f>'De la BASE'!B755</f>
        <v>2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0.016871998764</v>
      </c>
      <c r="F759" s="9">
        <f>IF('De la BASE'!F755&gt;0,'De la BASE'!F755,'De la BASE'!F755+0.001)</f>
        <v>0.5400389317350001</v>
      </c>
      <c r="G759" s="15">
        <v>37803</v>
      </c>
    </row>
    <row r="760" spans="1:7" ht="12.75">
      <c r="A760" s="30" t="str">
        <f>'De la BASE'!A756</f>
        <v>432</v>
      </c>
      <c r="B760" s="30">
        <f>'De la BASE'!B756</f>
        <v>2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0.011964199059</v>
      </c>
      <c r="F760" s="9">
        <f>IF('De la BASE'!F756&gt;0,'De la BASE'!F756,'De la BASE'!F756+0.001)</f>
        <v>0.420587635604</v>
      </c>
      <c r="G760" s="15">
        <v>37834</v>
      </c>
    </row>
    <row r="761" spans="1:7" ht="12.75">
      <c r="A761" s="30" t="str">
        <f>'De la BASE'!A757</f>
        <v>432</v>
      </c>
      <c r="B761" s="30">
        <f>'De la BASE'!B757</f>
        <v>2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0.034461038172</v>
      </c>
      <c r="F761" s="9">
        <f>IF('De la BASE'!F757&gt;0,'De la BASE'!F757,'De la BASE'!F757+0.001)</f>
        <v>0.598314934184</v>
      </c>
      <c r="G761" s="15">
        <v>37865</v>
      </c>
    </row>
    <row r="762" spans="1:7" ht="12.75">
      <c r="A762" s="30" t="str">
        <f>'De la BASE'!A758</f>
        <v>432</v>
      </c>
      <c r="B762" s="30">
        <f>'De la BASE'!B758</f>
        <v>2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0.208099428888</v>
      </c>
      <c r="F762" s="9">
        <f>IF('De la BASE'!F758&gt;0,'De la BASE'!F758,'De la BASE'!F758+0.001)</f>
        <v>1.731028289748</v>
      </c>
      <c r="G762" s="15">
        <v>37895</v>
      </c>
    </row>
    <row r="763" spans="1:7" ht="12.75">
      <c r="A763" s="30" t="str">
        <f>'De la BASE'!A759</f>
        <v>432</v>
      </c>
      <c r="B763" s="30">
        <f>'De la BASE'!B759</f>
        <v>2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0.081578039234</v>
      </c>
      <c r="F763" s="9">
        <f>IF('De la BASE'!F759&gt;0,'De la BASE'!F759,'De la BASE'!F759+0.001)</f>
        <v>0.9092336812089999</v>
      </c>
      <c r="G763" s="15">
        <v>37926</v>
      </c>
    </row>
    <row r="764" spans="1:7" ht="12.75">
      <c r="A764" s="30" t="str">
        <f>'De la BASE'!A760</f>
        <v>432</v>
      </c>
      <c r="B764" s="30">
        <f>'De la BASE'!B760</f>
        <v>2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0.055947414724</v>
      </c>
      <c r="F764" s="9">
        <f>IF('De la BASE'!F760&gt;0,'De la BASE'!F760,'De la BASE'!F760+0.001)</f>
        <v>0.868388115128</v>
      </c>
      <c r="G764" s="15">
        <v>37956</v>
      </c>
    </row>
    <row r="765" spans="1:7" ht="12.75">
      <c r="A765" s="30" t="str">
        <f>'De la BASE'!A761</f>
        <v>432</v>
      </c>
      <c r="B765" s="30">
        <f>'De la BASE'!B761</f>
        <v>2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0.477207139732</v>
      </c>
      <c r="F765" s="9">
        <f>IF('De la BASE'!F761&gt;0,'De la BASE'!F761,'De la BASE'!F761+0.001)</f>
        <v>4.593118702724</v>
      </c>
      <c r="G765" s="15">
        <v>37987</v>
      </c>
    </row>
    <row r="766" spans="1:7" ht="12.75">
      <c r="A766" s="30" t="str">
        <f>'De la BASE'!A762</f>
        <v>432</v>
      </c>
      <c r="B766" s="30">
        <f>'De la BASE'!B762</f>
        <v>2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0.55135454783</v>
      </c>
      <c r="F766" s="9">
        <f>IF('De la BASE'!F762&gt;0,'De la BASE'!F762,'De la BASE'!F762+0.001)</f>
        <v>4.061011363325</v>
      </c>
      <c r="G766" s="15">
        <v>38018</v>
      </c>
    </row>
    <row r="767" spans="1:7" ht="12.75">
      <c r="A767" s="30" t="str">
        <f>'De la BASE'!A763</f>
        <v>432</v>
      </c>
      <c r="B767" s="30">
        <f>'De la BASE'!B763</f>
        <v>2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0.756458000208</v>
      </c>
      <c r="F767" s="9">
        <f>IF('De la BASE'!F763&gt;0,'De la BASE'!F763,'De la BASE'!F763+0.001)</f>
        <v>6.1050040059</v>
      </c>
      <c r="G767" s="15">
        <v>38047</v>
      </c>
    </row>
    <row r="768" spans="1:7" ht="12.75">
      <c r="A768" s="30" t="str">
        <f>'De la BASE'!A764</f>
        <v>432</v>
      </c>
      <c r="B768" s="30">
        <f>'De la BASE'!B764</f>
        <v>2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0.603491790824</v>
      </c>
      <c r="F768" s="9">
        <f>IF('De la BASE'!F764&gt;0,'De la BASE'!F764,'De la BASE'!F764+0.001)</f>
        <v>5.306752565088</v>
      </c>
      <c r="G768" s="15">
        <v>38078</v>
      </c>
    </row>
    <row r="769" spans="1:7" ht="12.75">
      <c r="A769" s="30" t="str">
        <f>'De la BASE'!A765</f>
        <v>432</v>
      </c>
      <c r="B769" s="30">
        <f>'De la BASE'!B765</f>
        <v>2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0.551085037638</v>
      </c>
      <c r="F769" s="9">
        <f>IF('De la BASE'!F765&gt;0,'De la BASE'!F765,'De la BASE'!F765+0.001)</f>
        <v>5.151096721749</v>
      </c>
      <c r="G769" s="15">
        <v>38108</v>
      </c>
    </row>
    <row r="770" spans="1:7" ht="12.75">
      <c r="A770" s="30" t="str">
        <f>'De la BASE'!A766</f>
        <v>432</v>
      </c>
      <c r="B770" s="30">
        <f>'De la BASE'!B766</f>
        <v>2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0.231308272778</v>
      </c>
      <c r="F770" s="9">
        <f>IF('De la BASE'!F766&gt;0,'De la BASE'!F766,'De la BASE'!F766+0.001)</f>
        <v>3.430369281284</v>
      </c>
      <c r="G770" s="15">
        <v>38139</v>
      </c>
    </row>
    <row r="771" spans="1:7" ht="12.75">
      <c r="A771" s="30" t="str">
        <f>'De la BASE'!A767</f>
        <v>432</v>
      </c>
      <c r="B771" s="30">
        <f>'De la BASE'!B767</f>
        <v>2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0.10755156276</v>
      </c>
      <c r="F771" s="9">
        <f>IF('De la BASE'!F767&gt;0,'De la BASE'!F767,'De la BASE'!F767+0.001)</f>
        <v>2.69243500831</v>
      </c>
      <c r="G771" s="15">
        <v>38169</v>
      </c>
    </row>
    <row r="772" spans="1:7" ht="12.75">
      <c r="A772" s="30" t="str">
        <f>'De la BASE'!A768</f>
        <v>432</v>
      </c>
      <c r="B772" s="30">
        <f>'De la BASE'!B768</f>
        <v>2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0.06247532896</v>
      </c>
      <c r="F772" s="9">
        <f>IF('De la BASE'!F768&gt;0,'De la BASE'!F768,'De la BASE'!F768+0.001)</f>
        <v>1.961898785492</v>
      </c>
      <c r="G772" s="15">
        <v>38200</v>
      </c>
    </row>
    <row r="773" spans="1:7" ht="12.75">
      <c r="A773" s="30" t="str">
        <f>'De la BASE'!A769</f>
        <v>432</v>
      </c>
      <c r="B773" s="30">
        <f>'De la BASE'!B769</f>
        <v>2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0.032558564635</v>
      </c>
      <c r="F773" s="9">
        <f>IF('De la BASE'!F769&gt;0,'De la BASE'!F769,'De la BASE'!F769+0.001)</f>
        <v>1.330304618918</v>
      </c>
      <c r="G773" s="15">
        <v>38231</v>
      </c>
    </row>
    <row r="774" spans="1:7" ht="12.75">
      <c r="A774" s="30" t="str">
        <f>'De la BASE'!A770</f>
        <v>432</v>
      </c>
      <c r="B774" s="30">
        <f>'De la BASE'!B770</f>
        <v>2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0.332019893118</v>
      </c>
      <c r="F774" s="9">
        <f>IF('De la BASE'!F770&gt;0,'De la BASE'!F770,'De la BASE'!F770+0.001)</f>
        <v>4.3485562804589994</v>
      </c>
      <c r="G774" s="15">
        <v>38261</v>
      </c>
    </row>
    <row r="775" spans="1:7" ht="12.75">
      <c r="A775" s="30" t="str">
        <f>'De la BASE'!A771</f>
        <v>432</v>
      </c>
      <c r="B775" s="30">
        <f>'De la BASE'!B771</f>
        <v>2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0.067509803136</v>
      </c>
      <c r="F775" s="9">
        <f>IF('De la BASE'!F771&gt;0,'De la BASE'!F771,'De la BASE'!F771+0.001)</f>
        <v>1.704111112224</v>
      </c>
      <c r="G775" s="15">
        <v>38292</v>
      </c>
    </row>
    <row r="776" spans="1:7" ht="12.75">
      <c r="A776" s="30" t="str">
        <f>'De la BASE'!A772</f>
        <v>432</v>
      </c>
      <c r="B776" s="30">
        <f>'De la BASE'!B772</f>
        <v>2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0.06579077688</v>
      </c>
      <c r="F776" s="9">
        <f>IF('De la BASE'!F772&gt;0,'De la BASE'!F772,'De la BASE'!F772+0.001)</f>
        <v>1.81510443337</v>
      </c>
      <c r="G776" s="15">
        <v>38322</v>
      </c>
    </row>
    <row r="777" spans="1:7" ht="12.75">
      <c r="A777" s="30" t="str">
        <f>'De la BASE'!A773</f>
        <v>432</v>
      </c>
      <c r="B777" s="30">
        <f>'De la BASE'!B773</f>
        <v>2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0.035372326964</v>
      </c>
      <c r="F777" s="9">
        <f>IF('De la BASE'!F773&gt;0,'De la BASE'!F773,'De la BASE'!F773+0.001)</f>
        <v>1.1643993111920001</v>
      </c>
      <c r="G777" s="15">
        <v>38353</v>
      </c>
    </row>
    <row r="778" spans="1:7" ht="12.75">
      <c r="A778" s="30" t="str">
        <f>'De la BASE'!A774</f>
        <v>432</v>
      </c>
      <c r="B778" s="30">
        <f>'De la BASE'!B774</f>
        <v>2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0.024903726734</v>
      </c>
      <c r="F778" s="9">
        <f>IF('De la BASE'!F774&gt;0,'De la BASE'!F774,'De la BASE'!F774+0.001)</f>
        <v>0.76911972799</v>
      </c>
      <c r="G778" s="15">
        <v>38384</v>
      </c>
    </row>
    <row r="779" spans="1:7" ht="12.75">
      <c r="A779" s="30" t="str">
        <f>'De la BASE'!A775</f>
        <v>432</v>
      </c>
      <c r="B779" s="30">
        <f>'De la BASE'!B775</f>
        <v>2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0.04708669539</v>
      </c>
      <c r="F779" s="9">
        <f>IF('De la BASE'!F775&gt;0,'De la BASE'!F775,'De la BASE'!F775+0.001)</f>
        <v>1.1928629049</v>
      </c>
      <c r="G779" s="15">
        <v>38412</v>
      </c>
    </row>
    <row r="780" spans="1:7" ht="12.75">
      <c r="A780" s="30" t="str">
        <f>'De la BASE'!A776</f>
        <v>432</v>
      </c>
      <c r="B780" s="30">
        <f>'De la BASE'!B776</f>
        <v>2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0.062733198528</v>
      </c>
      <c r="F780" s="9">
        <f>IF('De la BASE'!F776&gt;0,'De la BASE'!F776,'De la BASE'!F776+0.001)</f>
        <v>1.23777425772</v>
      </c>
      <c r="G780" s="15">
        <v>38443</v>
      </c>
    </row>
    <row r="781" spans="1:7" ht="12.75">
      <c r="A781" s="30" t="str">
        <f>'De la BASE'!A777</f>
        <v>432</v>
      </c>
      <c r="B781" s="30">
        <f>'De la BASE'!B777</f>
        <v>2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0.04722102476</v>
      </c>
      <c r="F781" s="9">
        <f>IF('De la BASE'!F777&gt;0,'De la BASE'!F777,'De la BASE'!F777+0.001)</f>
        <v>0.79516831576</v>
      </c>
      <c r="G781" s="15">
        <v>38473</v>
      </c>
    </row>
    <row r="782" spans="1:7" ht="12.75">
      <c r="A782" s="30" t="str">
        <f>'De la BASE'!A778</f>
        <v>432</v>
      </c>
      <c r="B782" s="30">
        <f>'De la BASE'!B778</f>
        <v>2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0.035742355362</v>
      </c>
      <c r="F782" s="9">
        <f>IF('De la BASE'!F778&gt;0,'De la BASE'!F778,'De la BASE'!F778+0.001)</f>
        <v>0.595005097663</v>
      </c>
      <c r="G782" s="15">
        <v>38504</v>
      </c>
    </row>
    <row r="783" spans="1:7" ht="12.75">
      <c r="A783" s="30" t="str">
        <f>'De la BASE'!A779</f>
        <v>432</v>
      </c>
      <c r="B783" s="30">
        <f>'De la BASE'!B779</f>
        <v>2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0.02631551822</v>
      </c>
      <c r="F783" s="9">
        <f>IF('De la BASE'!F779&gt;0,'De la BASE'!F779,'De la BASE'!F779+0.001)</f>
        <v>0.407116548984</v>
      </c>
      <c r="G783" s="15">
        <v>38534</v>
      </c>
    </row>
    <row r="784" spans="1:7" ht="12.75">
      <c r="A784" s="30" t="str">
        <f>'De la BASE'!A780</f>
        <v>432</v>
      </c>
      <c r="B784" s="30">
        <f>'De la BASE'!B780</f>
        <v>2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0.018989116482</v>
      </c>
      <c r="F784" s="9">
        <f>IF('De la BASE'!F780&gt;0,'De la BASE'!F780,'De la BASE'!F780+0.001)</f>
        <v>0.29639534249500005</v>
      </c>
      <c r="G784" s="15">
        <v>38565</v>
      </c>
    </row>
    <row r="785" spans="1:7" ht="12.75">
      <c r="A785" s="30" t="str">
        <f>'De la BASE'!A781</f>
        <v>432</v>
      </c>
      <c r="B785" s="30">
        <f>'De la BASE'!B781</f>
        <v>2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0.01189430469</v>
      </c>
      <c r="F785" s="9">
        <f>IF('De la BASE'!F781&gt;0,'De la BASE'!F781,'De la BASE'!F781+0.001)</f>
        <v>0.201560240978</v>
      </c>
      <c r="G785" s="15">
        <v>38596</v>
      </c>
    </row>
    <row r="786" spans="1:7" ht="12.75">
      <c r="A786" s="30" t="str">
        <f>'De la BASE'!A782</f>
        <v>432</v>
      </c>
      <c r="B786" s="30">
        <f>'De la BASE'!B782</f>
        <v>2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0.343076201664</v>
      </c>
      <c r="F786" s="9">
        <f>IF('De la BASE'!F782&gt;0,'De la BASE'!F782,'De la BASE'!F782+0.001)</f>
        <v>1.9708100022239998</v>
      </c>
      <c r="G786" s="15">
        <v>38626</v>
      </c>
    </row>
    <row r="787" spans="1:7" ht="12.75">
      <c r="A787" s="30" t="str">
        <f>'De la BASE'!A783</f>
        <v>432</v>
      </c>
      <c r="B787" s="30">
        <f>'De la BASE'!B783</f>
        <v>2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0.250544094422</v>
      </c>
      <c r="F787" s="9">
        <f>IF('De la BASE'!F783&gt;0,'De la BASE'!F783,'De la BASE'!F783+0.001)</f>
        <v>1.38708486239</v>
      </c>
      <c r="G787" s="15">
        <v>38657</v>
      </c>
    </row>
    <row r="788" spans="1:7" ht="12.75">
      <c r="A788" s="30" t="str">
        <f>'De la BASE'!A784</f>
        <v>432</v>
      </c>
      <c r="B788" s="30">
        <f>'De la BASE'!B784</f>
        <v>2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0.228063446644</v>
      </c>
      <c r="F788" s="9">
        <f>IF('De la BASE'!F784&gt;0,'De la BASE'!F784,'De la BASE'!F784+0.001)</f>
        <v>1.5172553886479998</v>
      </c>
      <c r="G788" s="15">
        <v>38687</v>
      </c>
    </row>
    <row r="789" spans="1:7" ht="12.75">
      <c r="A789" s="30" t="str">
        <f>'De la BASE'!A785</f>
        <v>432</v>
      </c>
      <c r="B789" s="30">
        <f>'De la BASE'!B785</f>
        <v>2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0.085581112182</v>
      </c>
      <c r="F789" s="9">
        <f>IF('De la BASE'!F785&gt;0,'De la BASE'!F785,'De la BASE'!F785+0.001)</f>
        <v>0.7916252841720001</v>
      </c>
      <c r="G789" s="15">
        <v>38718</v>
      </c>
    </row>
    <row r="790" spans="1:7" ht="12.75">
      <c r="A790" s="30" t="str">
        <f>'De la BASE'!A786</f>
        <v>432</v>
      </c>
      <c r="B790" s="30">
        <f>'De la BASE'!B786</f>
        <v>2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0.152421612777</v>
      </c>
      <c r="F790" s="9">
        <f>IF('De la BASE'!F786&gt;0,'De la BASE'!F786,'De la BASE'!F786+0.001)</f>
        <v>1.158275629476</v>
      </c>
      <c r="G790" s="15">
        <v>38749</v>
      </c>
    </row>
    <row r="791" spans="1:7" ht="12.75">
      <c r="A791" s="30" t="str">
        <f>'De la BASE'!A787</f>
        <v>432</v>
      </c>
      <c r="B791" s="30">
        <f>'De la BASE'!B787</f>
        <v>2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1.016443119665</v>
      </c>
      <c r="F791" s="9">
        <f>IF('De la BASE'!F787&gt;0,'De la BASE'!F787,'De la BASE'!F787+0.001)</f>
        <v>2.3182721957809997</v>
      </c>
      <c r="G791" s="15">
        <v>38777</v>
      </c>
    </row>
    <row r="792" spans="1:7" ht="12.75">
      <c r="A792" s="30" t="str">
        <f>'De la BASE'!A788</f>
        <v>432</v>
      </c>
      <c r="B792" s="30">
        <f>'De la BASE'!B788</f>
        <v>2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0.234164537126</v>
      </c>
      <c r="F792" s="9">
        <f>IF('De la BASE'!F788&gt;0,'De la BASE'!F788,'De la BASE'!F788+0.001)</f>
        <v>1.82788143014</v>
      </c>
      <c r="G792" s="15">
        <v>38808</v>
      </c>
    </row>
    <row r="793" spans="1:7" ht="12.75">
      <c r="A793" s="30" t="str">
        <f>'De la BASE'!A789</f>
        <v>432</v>
      </c>
      <c r="B793" s="30">
        <f>'De la BASE'!B789</f>
        <v>2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0.120793994104</v>
      </c>
      <c r="F793" s="9">
        <f>IF('De la BASE'!F789&gt;0,'De la BASE'!F789,'De la BASE'!F789+0.001)</f>
        <v>1.52334651618</v>
      </c>
      <c r="G793" s="15">
        <v>38838</v>
      </c>
    </row>
    <row r="794" spans="1:7" ht="12.75">
      <c r="A794" s="30" t="str">
        <f>'De la BASE'!A790</f>
        <v>432</v>
      </c>
      <c r="B794" s="30">
        <f>'De la BASE'!B790</f>
        <v>2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0.148360326408</v>
      </c>
      <c r="F794" s="9">
        <f>IF('De la BASE'!F790&gt;0,'De la BASE'!F790,'De la BASE'!F790+0.001)</f>
        <v>1.981451523198</v>
      </c>
      <c r="G794" s="15">
        <v>38869</v>
      </c>
    </row>
    <row r="795" spans="1:7" ht="12.75">
      <c r="A795" s="30" t="str">
        <f>'De la BASE'!A791</f>
        <v>432</v>
      </c>
      <c r="B795" s="30">
        <f>'De la BASE'!B791</f>
        <v>2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0.067489904768</v>
      </c>
      <c r="F795" s="9">
        <f>IF('De la BASE'!F791&gt;0,'De la BASE'!F791,'De la BASE'!F791+0.001)</f>
        <v>1.010143017884</v>
      </c>
      <c r="G795" s="15">
        <v>38899</v>
      </c>
    </row>
    <row r="796" spans="1:7" ht="12.75">
      <c r="A796" s="30" t="str">
        <f>'De la BASE'!A792</f>
        <v>432</v>
      </c>
      <c r="B796" s="30">
        <f>'De la BASE'!B792</f>
        <v>2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0.034993505736</v>
      </c>
      <c r="F796" s="9">
        <f>IF('De la BASE'!F792&gt;0,'De la BASE'!F792,'De la BASE'!F792+0.001)</f>
        <v>0.765740258604</v>
      </c>
      <c r="G796" s="15">
        <v>38930</v>
      </c>
    </row>
    <row r="797" spans="1:7" ht="12.75">
      <c r="A797" s="30" t="str">
        <f>'De la BASE'!A793</f>
        <v>432</v>
      </c>
      <c r="B797" s="30">
        <f>'De la BASE'!B793</f>
        <v>2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0.02187987242</v>
      </c>
      <c r="F797" s="9">
        <f>IF('De la BASE'!F793&gt;0,'De la BASE'!F793,'De la BASE'!F793+0.001)</f>
        <v>0.541092687688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432 - Río Escalote desde confluencia con río Torete hasta Berlanga de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0.078565110428</v>
      </c>
      <c r="C4" s="1">
        <f aca="true" t="shared" si="0" ref="C4:M4">MIN(C18:C83)</f>
        <v>0.30404362638</v>
      </c>
      <c r="D4" s="1">
        <f t="shared" si="0"/>
        <v>0.414426273858</v>
      </c>
      <c r="E4" s="1">
        <f t="shared" si="0"/>
        <v>0.28795465373499995</v>
      </c>
      <c r="F4" s="1">
        <f t="shared" si="0"/>
        <v>0.253919059038</v>
      </c>
      <c r="G4" s="1">
        <f t="shared" si="0"/>
        <v>0.28024073845499997</v>
      </c>
      <c r="H4" s="1">
        <f t="shared" si="0"/>
        <v>0.381151915791</v>
      </c>
      <c r="I4" s="1">
        <f t="shared" si="0"/>
        <v>0.359175620716</v>
      </c>
      <c r="J4" s="1">
        <f t="shared" si="0"/>
        <v>0.23822226369500002</v>
      </c>
      <c r="K4" s="1">
        <f t="shared" si="0"/>
        <v>0.183100682688</v>
      </c>
      <c r="L4" s="1">
        <f t="shared" si="0"/>
        <v>0.12306097150999999</v>
      </c>
      <c r="M4" s="1">
        <f t="shared" si="0"/>
        <v>0.09864727341</v>
      </c>
      <c r="N4" s="1">
        <f>MIN(N18:N83)</f>
        <v>5.8105585718190005</v>
      </c>
    </row>
    <row r="5" spans="1:14" ht="12.75">
      <c r="A5" s="13" t="s">
        <v>94</v>
      </c>
      <c r="B5" s="1">
        <f>MAX(B18:B83)</f>
        <v>22.033351910207998</v>
      </c>
      <c r="C5" s="1">
        <f aca="true" t="shared" si="1" ref="C5:M5">MAX(C18:C83)</f>
        <v>33.142824224601</v>
      </c>
      <c r="D5" s="1">
        <f t="shared" si="1"/>
        <v>23.10538050834</v>
      </c>
      <c r="E5" s="1">
        <f t="shared" si="1"/>
        <v>29.337476659452</v>
      </c>
      <c r="F5" s="1">
        <f t="shared" si="1"/>
        <v>57.4680716649</v>
      </c>
      <c r="G5" s="1">
        <f t="shared" si="1"/>
        <v>57.545116218675005</v>
      </c>
      <c r="H5" s="1">
        <f t="shared" si="1"/>
        <v>48.194244658974</v>
      </c>
      <c r="I5" s="1">
        <f t="shared" si="1"/>
        <v>58.47662120753</v>
      </c>
      <c r="J5" s="1">
        <f t="shared" si="1"/>
        <v>34.126118621256</v>
      </c>
      <c r="K5" s="1">
        <f t="shared" si="1"/>
        <v>28.505852660796</v>
      </c>
      <c r="L5" s="1">
        <f t="shared" si="1"/>
        <v>20.416161878439997</v>
      </c>
      <c r="M5" s="1">
        <f t="shared" si="1"/>
        <v>17.182710390804</v>
      </c>
      <c r="N5" s="1">
        <f>MAX(N18:N83)</f>
        <v>357.17924308659804</v>
      </c>
    </row>
    <row r="6" spans="1:14" ht="12.75">
      <c r="A6" s="13" t="s">
        <v>16</v>
      </c>
      <c r="B6" s="1">
        <f>AVERAGE(B18:B83)</f>
        <v>3.412618088508453</v>
      </c>
      <c r="C6" s="1">
        <f aca="true" t="shared" si="2" ref="C6:M6">AVERAGE(C18:C83)</f>
        <v>5.123679521077579</v>
      </c>
      <c r="D6" s="1">
        <f t="shared" si="2"/>
        <v>4.514379748761968</v>
      </c>
      <c r="E6" s="1">
        <f t="shared" si="2"/>
        <v>4.760929664864213</v>
      </c>
      <c r="F6" s="1">
        <f t="shared" si="2"/>
        <v>5.553010972126017</v>
      </c>
      <c r="G6" s="1">
        <f t="shared" si="2"/>
        <v>6.80223290769556</v>
      </c>
      <c r="H6" s="1">
        <f t="shared" si="2"/>
        <v>6.803014286030605</v>
      </c>
      <c r="I6" s="1">
        <f t="shared" si="2"/>
        <v>6.201728193744649</v>
      </c>
      <c r="J6" s="1">
        <f t="shared" si="2"/>
        <v>4.412952370991046</v>
      </c>
      <c r="K6" s="1">
        <f t="shared" si="2"/>
        <v>3.3157067338838786</v>
      </c>
      <c r="L6" s="1">
        <f t="shared" si="2"/>
        <v>2.3509475809428344</v>
      </c>
      <c r="M6" s="1">
        <f t="shared" si="2"/>
        <v>2.224656249029166</v>
      </c>
      <c r="N6" s="1">
        <f>SUM(B6:M6)</f>
        <v>55.47585631765597</v>
      </c>
    </row>
    <row r="7" spans="1:14" ht="12.75">
      <c r="A7" s="13" t="s">
        <v>17</v>
      </c>
      <c r="B7" s="1">
        <f>PERCENTILE(B18:B83,0.1)</f>
        <v>0.7570344609999999</v>
      </c>
      <c r="C7" s="1">
        <f aca="true" t="shared" si="3" ref="C7:M7">PERCENTILE(C18:C83,0.1)</f>
        <v>0.80743212125</v>
      </c>
      <c r="D7" s="1">
        <f t="shared" si="3"/>
        <v>1.1056599185985</v>
      </c>
      <c r="E7" s="1">
        <f t="shared" si="3"/>
        <v>0.721400878486</v>
      </c>
      <c r="F7" s="1">
        <f t="shared" si="3"/>
        <v>0.746615762738</v>
      </c>
      <c r="G7" s="1">
        <f t="shared" si="3"/>
        <v>1.0603500179915</v>
      </c>
      <c r="H7" s="1">
        <f t="shared" si="3"/>
        <v>1.0947567981375</v>
      </c>
      <c r="I7" s="1">
        <f t="shared" si="3"/>
        <v>0.950975126076</v>
      </c>
      <c r="J7" s="1">
        <f t="shared" si="3"/>
        <v>0.649322427682</v>
      </c>
      <c r="K7" s="1">
        <f t="shared" si="3"/>
        <v>0.49902614723100003</v>
      </c>
      <c r="L7" s="1">
        <f t="shared" si="3"/>
        <v>0.35215331636999997</v>
      </c>
      <c r="M7" s="1">
        <f t="shared" si="3"/>
        <v>0.430218588157</v>
      </c>
      <c r="N7" s="1">
        <f>PERCENTILE(N18:N83,0.1)</f>
        <v>15.275636373050503</v>
      </c>
    </row>
    <row r="8" spans="1:14" ht="12.75">
      <c r="A8" s="13" t="s">
        <v>18</v>
      </c>
      <c r="B8" s="1">
        <f>PERCENTILE(B18:B83,0.25)</f>
        <v>1.29719406510375</v>
      </c>
      <c r="C8" s="1">
        <f aca="true" t="shared" si="4" ref="C8:M8">PERCENTILE(C18:C83,0.25)</f>
        <v>1.629882453996</v>
      </c>
      <c r="D8" s="1">
        <f t="shared" si="4"/>
        <v>1.8110801731667499</v>
      </c>
      <c r="E8" s="1">
        <f t="shared" si="4"/>
        <v>1.2910080818045</v>
      </c>
      <c r="F8" s="1">
        <f t="shared" si="4"/>
        <v>1.6555098774764998</v>
      </c>
      <c r="G8" s="1">
        <f t="shared" si="4"/>
        <v>2.09706027374525</v>
      </c>
      <c r="H8" s="1">
        <f t="shared" si="4"/>
        <v>2.423057118519</v>
      </c>
      <c r="I8" s="1">
        <f t="shared" si="4"/>
        <v>2.475722240327</v>
      </c>
      <c r="J8" s="1">
        <f t="shared" si="4"/>
        <v>1.9747757276745002</v>
      </c>
      <c r="K8" s="1">
        <f t="shared" si="4"/>
        <v>1.3894481936725</v>
      </c>
      <c r="L8" s="1">
        <f t="shared" si="4"/>
        <v>0.9656539215715</v>
      </c>
      <c r="M8" s="1">
        <f t="shared" si="4"/>
        <v>0.810133774194</v>
      </c>
      <c r="N8" s="1">
        <f>PERCENTILE(N18:N83,0.25)</f>
        <v>24.020130214420504</v>
      </c>
    </row>
    <row r="9" spans="1:14" ht="12.75">
      <c r="A9" s="13" t="s">
        <v>19</v>
      </c>
      <c r="B9" s="1">
        <f>PERCENTILE(B18:B83,0.5)</f>
        <v>2.1777175674929996</v>
      </c>
      <c r="C9" s="1">
        <f aca="true" t="shared" si="5" ref="C9:N9">PERCENTILE(C18:C83,0.5)</f>
        <v>3.322137896679</v>
      </c>
      <c r="D9" s="1">
        <f t="shared" si="5"/>
        <v>3.115043862921</v>
      </c>
      <c r="E9" s="1">
        <f t="shared" si="5"/>
        <v>2.797964204403</v>
      </c>
      <c r="F9" s="1">
        <f t="shared" si="5"/>
        <v>3.6099539471139996</v>
      </c>
      <c r="G9" s="1">
        <f t="shared" si="5"/>
        <v>4.664658339578</v>
      </c>
      <c r="H9" s="1">
        <f t="shared" si="5"/>
        <v>4.723197457547499</v>
      </c>
      <c r="I9" s="1">
        <f t="shared" si="5"/>
        <v>4.4490750421495004</v>
      </c>
      <c r="J9" s="1">
        <f t="shared" si="5"/>
        <v>3.1776294669309997</v>
      </c>
      <c r="K9" s="1">
        <f t="shared" si="5"/>
        <v>2.484838679428</v>
      </c>
      <c r="L9" s="1">
        <f t="shared" si="5"/>
        <v>1.7071415144405</v>
      </c>
      <c r="M9" s="1">
        <f t="shared" si="5"/>
        <v>1.6278270111770001</v>
      </c>
      <c r="N9" s="1">
        <f t="shared" si="5"/>
        <v>38.09013191914251</v>
      </c>
    </row>
    <row r="10" spans="1:14" ht="12.75">
      <c r="A10" s="13" t="s">
        <v>20</v>
      </c>
      <c r="B10" s="1">
        <f>PERCENTILE(B18:B83,0.75)</f>
        <v>4.088385467385</v>
      </c>
      <c r="C10" s="1">
        <f aca="true" t="shared" si="6" ref="C10:M10">PERCENTILE(C18:C83,0.75)</f>
        <v>6.3572349405774995</v>
      </c>
      <c r="D10" s="1">
        <f t="shared" si="6"/>
        <v>5.9396025455635</v>
      </c>
      <c r="E10" s="1">
        <f t="shared" si="6"/>
        <v>6.06356314162275</v>
      </c>
      <c r="F10" s="1">
        <f t="shared" si="6"/>
        <v>6.30206531218025</v>
      </c>
      <c r="G10" s="1">
        <f t="shared" si="6"/>
        <v>8.29721225696725</v>
      </c>
      <c r="H10" s="1">
        <f t="shared" si="6"/>
        <v>7.32223805521475</v>
      </c>
      <c r="I10" s="1">
        <f t="shared" si="6"/>
        <v>6.7863968084835005</v>
      </c>
      <c r="J10" s="1">
        <f t="shared" si="6"/>
        <v>5.148951365655</v>
      </c>
      <c r="K10" s="1">
        <f t="shared" si="6"/>
        <v>3.6852261166275</v>
      </c>
      <c r="L10" s="1">
        <f t="shared" si="6"/>
        <v>2.57308427044825</v>
      </c>
      <c r="M10" s="1">
        <f t="shared" si="6"/>
        <v>2.311937495919</v>
      </c>
      <c r="N10" s="1">
        <f>PERCENTILE(N18:N83,0.75)</f>
        <v>66.60837782488376</v>
      </c>
    </row>
    <row r="11" spans="1:14" ht="12.75">
      <c r="A11" s="13" t="s">
        <v>21</v>
      </c>
      <c r="B11" s="1">
        <f>PERCENTILE(B18:B83,0.9)</f>
        <v>7.6791836343225</v>
      </c>
      <c r="C11" s="1">
        <f aca="true" t="shared" si="7" ref="C11:M11">PERCENTILE(C18:C83,0.9)</f>
        <v>10.336907174362</v>
      </c>
      <c r="D11" s="1">
        <f t="shared" si="7"/>
        <v>9.504655523080999</v>
      </c>
      <c r="E11" s="1">
        <f t="shared" si="7"/>
        <v>10.6195422836595</v>
      </c>
      <c r="F11" s="1">
        <f t="shared" si="7"/>
        <v>10.678953172854</v>
      </c>
      <c r="G11" s="1">
        <f t="shared" si="7"/>
        <v>13.092612366013501</v>
      </c>
      <c r="H11" s="1">
        <f t="shared" si="7"/>
        <v>15.584873776590001</v>
      </c>
      <c r="I11" s="1">
        <f t="shared" si="7"/>
        <v>11.361284080238</v>
      </c>
      <c r="J11" s="1">
        <f t="shared" si="7"/>
        <v>8.616201599903</v>
      </c>
      <c r="K11" s="1">
        <f t="shared" si="7"/>
        <v>6.19487514525</v>
      </c>
      <c r="L11" s="1">
        <f t="shared" si="7"/>
        <v>4.649645246208</v>
      </c>
      <c r="M11" s="1">
        <f t="shared" si="7"/>
        <v>4.127343642585</v>
      </c>
      <c r="N11" s="1">
        <f>PERCENTILE(N18:N83,0.9)</f>
        <v>109.23237914173549</v>
      </c>
    </row>
    <row r="12" spans="1:14" ht="12.75">
      <c r="A12" s="13" t="s">
        <v>25</v>
      </c>
      <c r="B12" s="1">
        <f>STDEV(B18:B83)</f>
        <v>3.7353768412953956</v>
      </c>
      <c r="C12" s="1">
        <f aca="true" t="shared" si="8" ref="C12:M12">STDEV(C18:C83)</f>
        <v>5.828827432717201</v>
      </c>
      <c r="D12" s="1">
        <f t="shared" si="8"/>
        <v>4.461011684043583</v>
      </c>
      <c r="E12" s="1">
        <f t="shared" si="8"/>
        <v>5.521741347169168</v>
      </c>
      <c r="F12" s="1">
        <f t="shared" si="8"/>
        <v>7.940007207500935</v>
      </c>
      <c r="G12" s="1">
        <f t="shared" si="8"/>
        <v>8.600884817706824</v>
      </c>
      <c r="H12" s="1">
        <f t="shared" si="8"/>
        <v>7.701852306483587</v>
      </c>
      <c r="I12" s="1">
        <f t="shared" si="8"/>
        <v>8.052036391181199</v>
      </c>
      <c r="J12" s="1">
        <f t="shared" si="8"/>
        <v>4.94147092800924</v>
      </c>
      <c r="K12" s="1">
        <f t="shared" si="8"/>
        <v>3.9576686058491806</v>
      </c>
      <c r="L12" s="1">
        <f t="shared" si="8"/>
        <v>2.8306358794598196</v>
      </c>
      <c r="M12" s="1">
        <f t="shared" si="8"/>
        <v>2.704181200281672</v>
      </c>
      <c r="N12" s="1">
        <f>STDEV(N18:N83)</f>
        <v>54.086300519391614</v>
      </c>
    </row>
    <row r="13" spans="1:14" ht="12.75">
      <c r="A13" s="13" t="s">
        <v>127</v>
      </c>
      <c r="B13" s="1">
        <f aca="true" t="shared" si="9" ref="B13:L13">ROUND(B12/B6,2)</f>
        <v>1.09</v>
      </c>
      <c r="C13" s="1">
        <f t="shared" si="9"/>
        <v>1.14</v>
      </c>
      <c r="D13" s="1">
        <f t="shared" si="9"/>
        <v>0.99</v>
      </c>
      <c r="E13" s="1">
        <f t="shared" si="9"/>
        <v>1.16</v>
      </c>
      <c r="F13" s="1">
        <f t="shared" si="9"/>
        <v>1.43</v>
      </c>
      <c r="G13" s="1">
        <f t="shared" si="9"/>
        <v>1.26</v>
      </c>
      <c r="H13" s="1">
        <f t="shared" si="9"/>
        <v>1.13</v>
      </c>
      <c r="I13" s="1">
        <f t="shared" si="9"/>
        <v>1.3</v>
      </c>
      <c r="J13" s="1">
        <f t="shared" si="9"/>
        <v>1.12</v>
      </c>
      <c r="K13" s="1">
        <f t="shared" si="9"/>
        <v>1.19</v>
      </c>
      <c r="L13" s="1">
        <f t="shared" si="9"/>
        <v>1.2</v>
      </c>
      <c r="M13" s="1">
        <f>ROUND(M12/M6,2)</f>
        <v>1.22</v>
      </c>
      <c r="N13" s="1">
        <f>ROUND(N12/N6,2)</f>
        <v>0.97</v>
      </c>
    </row>
    <row r="14" spans="1:14" ht="12.75">
      <c r="A14" s="13" t="s">
        <v>126</v>
      </c>
      <c r="B14" s="53">
        <f aca="true" t="shared" si="10" ref="B14:N14">66*P84/(65*64*B12^3)</f>
        <v>2.7511791642580934</v>
      </c>
      <c r="C14" s="53">
        <f t="shared" si="10"/>
        <v>2.7035104372191943</v>
      </c>
      <c r="D14" s="53">
        <f t="shared" si="10"/>
        <v>2.250359655069342</v>
      </c>
      <c r="E14" s="53">
        <f t="shared" si="10"/>
        <v>2.477103982157269</v>
      </c>
      <c r="F14" s="53">
        <f t="shared" si="10"/>
        <v>4.704242019310271</v>
      </c>
      <c r="G14" s="53">
        <f t="shared" si="10"/>
        <v>3.830285228289308</v>
      </c>
      <c r="H14" s="53">
        <f t="shared" si="10"/>
        <v>3.083343608272906</v>
      </c>
      <c r="I14" s="53">
        <f t="shared" si="10"/>
        <v>4.704963061913037</v>
      </c>
      <c r="J14" s="53">
        <f t="shared" si="10"/>
        <v>3.8791215437207485</v>
      </c>
      <c r="K14" s="53">
        <f t="shared" si="10"/>
        <v>4.358465992607874</v>
      </c>
      <c r="L14" s="53">
        <f t="shared" si="10"/>
        <v>4.401940657186667</v>
      </c>
      <c r="M14" s="53">
        <f t="shared" si="10"/>
        <v>3.5156407724980174</v>
      </c>
      <c r="N14" s="53">
        <f t="shared" si="10"/>
        <v>3.2018990935257974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0.6949444613246408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8.163110020245</v>
      </c>
      <c r="C18" s="1">
        <f>'DATOS MENSUALES'!F7</f>
        <v>8.849013680658</v>
      </c>
      <c r="D18" s="1">
        <f>'DATOS MENSUALES'!F8</f>
        <v>3.238587623616</v>
      </c>
      <c r="E18" s="1">
        <f>'DATOS MENSUALES'!F9</f>
        <v>15.013634460703999</v>
      </c>
      <c r="F18" s="1">
        <f>'DATOS MENSUALES'!F10</f>
        <v>57.4680716649</v>
      </c>
      <c r="G18" s="1">
        <f>'DATOS MENSUALES'!F11</f>
        <v>57.545116218675005</v>
      </c>
      <c r="H18" s="1">
        <f>'DATOS MENSUALES'!F12</f>
        <v>48.194244658974</v>
      </c>
      <c r="I18" s="1">
        <f>'DATOS MENSUALES'!F13</f>
        <v>58.47662120753</v>
      </c>
      <c r="J18" s="1">
        <f>'DATOS MENSUALES'!F14</f>
        <v>34.126118621256</v>
      </c>
      <c r="K18" s="1">
        <f>'DATOS MENSUALES'!F15</f>
        <v>28.505852660796</v>
      </c>
      <c r="L18" s="1">
        <f>'DATOS MENSUALES'!F16</f>
        <v>20.416161878439997</v>
      </c>
      <c r="M18" s="1">
        <f>'DATOS MENSUALES'!F17</f>
        <v>17.182710390804</v>
      </c>
      <c r="N18" s="1">
        <f>SUM(B18:M18)</f>
        <v>357.17924308659804</v>
      </c>
      <c r="O18" s="1"/>
      <c r="P18" s="60">
        <f>(B18-B$6)^3</f>
        <v>107.20517607799144</v>
      </c>
      <c r="Q18" s="60">
        <f>(C18-C$6)^3</f>
        <v>51.70061439195139</v>
      </c>
      <c r="R18" s="60">
        <f aca="true" t="shared" si="11" ref="R18:AB18">(D18-D$6)^3</f>
        <v>-2.076537370861365</v>
      </c>
      <c r="S18" s="60">
        <f t="shared" si="11"/>
        <v>1077.7433678230973</v>
      </c>
      <c r="T18" s="60">
        <f t="shared" si="11"/>
        <v>139920.09721797443</v>
      </c>
      <c r="U18" s="60">
        <f t="shared" si="11"/>
        <v>130654.81615358878</v>
      </c>
      <c r="V18" s="60">
        <f t="shared" si="11"/>
        <v>70912.86118112551</v>
      </c>
      <c r="W18" s="60">
        <f t="shared" si="11"/>
        <v>142849.7412228071</v>
      </c>
      <c r="X18" s="60">
        <f t="shared" si="11"/>
        <v>26232.929900869014</v>
      </c>
      <c r="Y18" s="60">
        <f t="shared" si="11"/>
        <v>15984.242148290345</v>
      </c>
      <c r="Z18" s="60">
        <f t="shared" si="11"/>
        <v>5895.618231365724</v>
      </c>
      <c r="AA18" s="60">
        <f t="shared" si="11"/>
        <v>3346.7656473721636</v>
      </c>
      <c r="AB18" s="60">
        <f t="shared" si="11"/>
        <v>27462530.743872337</v>
      </c>
    </row>
    <row r="19" spans="1:28" ht="12.75">
      <c r="A19" s="12" t="s">
        <v>29</v>
      </c>
      <c r="B19" s="1">
        <f>'DATOS MENSUALES'!F18</f>
        <v>10.509531130532999</v>
      </c>
      <c r="C19" s="1">
        <f>'DATOS MENSUALES'!F19</f>
        <v>25.283638926128003</v>
      </c>
      <c r="D19" s="1">
        <f>'DATOS MENSUALES'!F20</f>
        <v>9.6060288592</v>
      </c>
      <c r="E19" s="1">
        <f>'DATOS MENSUALES'!F21</f>
        <v>10.38932039112</v>
      </c>
      <c r="F19" s="1">
        <f>'DATOS MENSUALES'!F22</f>
        <v>9.797933909616</v>
      </c>
      <c r="G19" s="1">
        <f>'DATOS MENSUALES'!F23</f>
        <v>29.990786092347</v>
      </c>
      <c r="H19" s="1">
        <f>'DATOS MENSUALES'!F24</f>
        <v>27.61889447449</v>
      </c>
      <c r="I19" s="1">
        <f>'DATOS MENSUALES'!F25</f>
        <v>16.564560411235</v>
      </c>
      <c r="J19" s="1">
        <f>'DATOS MENSUALES'!F26</f>
        <v>17.60219358873</v>
      </c>
      <c r="K19" s="1">
        <f>'DATOS MENSUALES'!F27</f>
        <v>11.52245587872</v>
      </c>
      <c r="L19" s="1">
        <f>'DATOS MENSUALES'!F28</f>
        <v>8.175967384593001</v>
      </c>
      <c r="M19" s="1">
        <f>'DATOS MENSUALES'!F29</f>
        <v>10.425231067557</v>
      </c>
      <c r="N19" s="1">
        <f aca="true" t="shared" si="12" ref="N19:N82">SUM(B19:M19)</f>
        <v>187.48654211426899</v>
      </c>
      <c r="O19" s="10"/>
      <c r="P19" s="60">
        <f aca="true" t="shared" si="13" ref="P19:P82">(B19-B$6)^3</f>
        <v>357.44436229024865</v>
      </c>
      <c r="Q19" s="60">
        <f aca="true" t="shared" si="14" ref="Q19:Q82">(C19-C$6)^3</f>
        <v>8193.49059961945</v>
      </c>
      <c r="R19" s="60">
        <f aca="true" t="shared" si="15" ref="R19:R82">(D19-D$6)^3</f>
        <v>132.0004464866648</v>
      </c>
      <c r="S19" s="60">
        <f aca="true" t="shared" si="16" ref="S19:S82">(E19-E$6)^3</f>
        <v>178.3005637700834</v>
      </c>
      <c r="T19" s="60">
        <f aca="true" t="shared" si="17" ref="T19:T82">(F19-F$6)^3</f>
        <v>76.49084019555686</v>
      </c>
      <c r="U19" s="60">
        <f aca="true" t="shared" si="18" ref="U19:U82">(G19-G$6)^3</f>
        <v>12468.693716479382</v>
      </c>
      <c r="V19" s="60">
        <f aca="true" t="shared" si="19" ref="V19:V82">(H19-H$6)^3</f>
        <v>9019.538954265947</v>
      </c>
      <c r="W19" s="60">
        <f aca="true" t="shared" si="20" ref="W19:W82">(I19-I$6)^3</f>
        <v>1112.8468476406251</v>
      </c>
      <c r="X19" s="60">
        <f aca="true" t="shared" si="21" ref="X19:X82">(J19-J$6)^3</f>
        <v>2294.348751846433</v>
      </c>
      <c r="Y19" s="60">
        <f aca="true" t="shared" si="22" ref="Y19:Y82">(K19-K$6)^3</f>
        <v>552.7305583572906</v>
      </c>
      <c r="Z19" s="60">
        <f aca="true" t="shared" si="23" ref="Z19:Z82">(L19-L$6)^3</f>
        <v>197.64790648253566</v>
      </c>
      <c r="AA19" s="60">
        <f aca="true" t="shared" si="24" ref="AA19:AA82">(M19-M$6)^3</f>
        <v>551.4839605218665</v>
      </c>
      <c r="AB19" s="60">
        <f aca="true" t="shared" si="25" ref="AB19:AB82">(N19-N$6)^3</f>
        <v>2300526.6131795305</v>
      </c>
    </row>
    <row r="20" spans="1:28" ht="12.75">
      <c r="A20" s="12" t="s">
        <v>30</v>
      </c>
      <c r="B20" s="1">
        <f>'DATOS MENSUALES'!F30</f>
        <v>22.033351910207998</v>
      </c>
      <c r="C20" s="1">
        <f>'DATOS MENSUALES'!F31</f>
        <v>12.7284746706</v>
      </c>
      <c r="D20" s="1">
        <f>'DATOS MENSUALES'!F32</f>
        <v>19.987109837122002</v>
      </c>
      <c r="E20" s="1">
        <f>'DATOS MENSUALES'!F33</f>
        <v>29.337476659452</v>
      </c>
      <c r="F20" s="1">
        <f>'DATOS MENSUALES'!F34</f>
        <v>12.237001425523</v>
      </c>
      <c r="G20" s="1">
        <f>'DATOS MENSUALES'!F35</f>
        <v>13.813969415172</v>
      </c>
      <c r="H20" s="1">
        <f>'DATOS MENSUALES'!F36</f>
        <v>22.390743078582</v>
      </c>
      <c r="I20" s="1">
        <f>'DATOS MENSUALES'!F37</f>
        <v>11.815754005795</v>
      </c>
      <c r="J20" s="1">
        <f>'DATOS MENSUALES'!F38</f>
        <v>8.771875199126999</v>
      </c>
      <c r="K20" s="1">
        <f>'DATOS MENSUALES'!F39</f>
        <v>8.329989093168</v>
      </c>
      <c r="L20" s="1">
        <f>'DATOS MENSUALES'!F40</f>
        <v>4.70756512038</v>
      </c>
      <c r="M20" s="1">
        <f>'DATOS MENSUALES'!F41</f>
        <v>4.325588353632</v>
      </c>
      <c r="N20" s="1">
        <f t="shared" si="12"/>
        <v>170.47889876876098</v>
      </c>
      <c r="O20" s="10"/>
      <c r="P20" s="60">
        <f t="shared" si="13"/>
        <v>6456.3992157168295</v>
      </c>
      <c r="Q20" s="60">
        <f t="shared" si="14"/>
        <v>439.80742787036615</v>
      </c>
      <c r="R20" s="60">
        <f t="shared" si="15"/>
        <v>3704.254770542037</v>
      </c>
      <c r="S20" s="60">
        <f t="shared" si="16"/>
        <v>14844.398118041621</v>
      </c>
      <c r="T20" s="60">
        <f t="shared" si="17"/>
        <v>298.61214199784246</v>
      </c>
      <c r="U20" s="60">
        <f t="shared" si="18"/>
        <v>344.7281608734517</v>
      </c>
      <c r="V20" s="60">
        <f t="shared" si="19"/>
        <v>3787.4640822806014</v>
      </c>
      <c r="W20" s="60">
        <f t="shared" si="20"/>
        <v>176.9388561100842</v>
      </c>
      <c r="X20" s="60">
        <f t="shared" si="21"/>
        <v>82.82044135666366</v>
      </c>
      <c r="Y20" s="60">
        <f t="shared" si="22"/>
        <v>126.07423964650827</v>
      </c>
      <c r="Z20" s="60">
        <f t="shared" si="23"/>
        <v>13.087820106808218</v>
      </c>
      <c r="AA20" s="60">
        <f t="shared" si="24"/>
        <v>9.273337218264961</v>
      </c>
      <c r="AB20" s="60">
        <f t="shared" si="25"/>
        <v>1520995.7124411152</v>
      </c>
    </row>
    <row r="21" spans="1:28" ht="12.75">
      <c r="A21" s="12" t="s">
        <v>31</v>
      </c>
      <c r="B21" s="1">
        <f>'DATOS MENSUALES'!F42</f>
        <v>7.1952572484</v>
      </c>
      <c r="C21" s="1">
        <f>'DATOS MENSUALES'!F43</f>
        <v>9.200470146174</v>
      </c>
      <c r="D21" s="1">
        <f>'DATOS MENSUALES'!F44</f>
        <v>6.9908447625</v>
      </c>
      <c r="E21" s="1">
        <f>'DATOS MENSUALES'!F45</f>
        <v>7.204572529692999</v>
      </c>
      <c r="F21" s="1">
        <f>'DATOS MENSUALES'!F46</f>
        <v>4.362273833685</v>
      </c>
      <c r="G21" s="1">
        <f>'DATOS MENSUALES'!F47</f>
        <v>8.08967474324</v>
      </c>
      <c r="H21" s="1">
        <f>'DATOS MENSUALES'!F48</f>
        <v>16.40937815886</v>
      </c>
      <c r="I21" s="1">
        <f>'DATOS MENSUALES'!F49</f>
        <v>11.908785356168</v>
      </c>
      <c r="J21" s="1">
        <f>'DATOS MENSUALES'!F50</f>
        <v>8.460528000679</v>
      </c>
      <c r="K21" s="1">
        <f>'DATOS MENSUALES'!F51</f>
        <v>6.4786861257720005</v>
      </c>
      <c r="L21" s="1">
        <f>'DATOS MENSUALES'!F52</f>
        <v>4.5917253720360005</v>
      </c>
      <c r="M21" s="1">
        <f>'DATOS MENSUALES'!F53</f>
        <v>9.478102149011999</v>
      </c>
      <c r="N21" s="1">
        <f t="shared" si="12"/>
        <v>100.37029842621901</v>
      </c>
      <c r="O21" s="10"/>
      <c r="P21" s="60">
        <f t="shared" si="13"/>
        <v>54.12335911993565</v>
      </c>
      <c r="Q21" s="60">
        <f t="shared" si="14"/>
        <v>67.75716442482654</v>
      </c>
      <c r="R21" s="60">
        <f t="shared" si="15"/>
        <v>15.18786018850091</v>
      </c>
      <c r="S21" s="60">
        <f t="shared" si="16"/>
        <v>14.591945668274144</v>
      </c>
      <c r="T21" s="60">
        <f t="shared" si="17"/>
        <v>-1.688292525481411</v>
      </c>
      <c r="U21" s="60">
        <f t="shared" si="18"/>
        <v>2.133943184922182</v>
      </c>
      <c r="V21" s="60">
        <f t="shared" si="19"/>
        <v>886.4966501852699</v>
      </c>
      <c r="W21" s="60">
        <f t="shared" si="20"/>
        <v>185.88171361343484</v>
      </c>
      <c r="X21" s="60">
        <f t="shared" si="21"/>
        <v>66.31089919611323</v>
      </c>
      <c r="Y21" s="60">
        <f t="shared" si="22"/>
        <v>31.643833225198186</v>
      </c>
      <c r="Z21" s="60">
        <f t="shared" si="23"/>
        <v>11.251135999562118</v>
      </c>
      <c r="AA21" s="60">
        <f t="shared" si="24"/>
        <v>381.6217586588908</v>
      </c>
      <c r="AB21" s="60">
        <f t="shared" si="25"/>
        <v>90485.23886658503</v>
      </c>
    </row>
    <row r="22" spans="1:28" ht="12.75">
      <c r="A22" s="12" t="s">
        <v>32</v>
      </c>
      <c r="B22" s="1">
        <f>'DATOS MENSUALES'!F54</f>
        <v>10.050122210494</v>
      </c>
      <c r="C22" s="1">
        <f>'DATOS MENSUALES'!F55</f>
        <v>10.173878511464</v>
      </c>
      <c r="D22" s="1">
        <f>'DATOS MENSUALES'!F56</f>
        <v>15.171794238698999</v>
      </c>
      <c r="E22" s="1">
        <f>'DATOS MENSUALES'!F57</f>
        <v>3.0808884437760002</v>
      </c>
      <c r="F22" s="1">
        <f>'DATOS MENSUALES'!F58</f>
        <v>11.207883879684</v>
      </c>
      <c r="G22" s="1">
        <f>'DATOS MENSUALES'!F59</f>
        <v>8.516433759057001</v>
      </c>
      <c r="H22" s="1">
        <f>'DATOS MENSUALES'!F60</f>
        <v>7.468018397182</v>
      </c>
      <c r="I22" s="1">
        <f>'DATOS MENSUALES'!F61</f>
        <v>5.3056126438</v>
      </c>
      <c r="J22" s="1">
        <f>'DATOS MENSUALES'!F62</f>
        <v>4.2508596774419996</v>
      </c>
      <c r="K22" s="1">
        <f>'DATOS MENSUALES'!F63</f>
        <v>2.667308307994</v>
      </c>
      <c r="L22" s="1">
        <f>'DATOS MENSUALES'!F64</f>
        <v>2.55267634096</v>
      </c>
      <c r="M22" s="1">
        <f>'DATOS MENSUALES'!F65</f>
        <v>1.859686492672</v>
      </c>
      <c r="N22" s="1">
        <f t="shared" si="12"/>
        <v>82.305162903224</v>
      </c>
      <c r="O22" s="10"/>
      <c r="P22" s="60">
        <f t="shared" si="13"/>
        <v>292.42494128432264</v>
      </c>
      <c r="Q22" s="60">
        <f t="shared" si="14"/>
        <v>128.80284985689414</v>
      </c>
      <c r="R22" s="60">
        <f t="shared" si="15"/>
        <v>1210.4742918026775</v>
      </c>
      <c r="S22" s="60">
        <f t="shared" si="16"/>
        <v>-4.741981035762047</v>
      </c>
      <c r="T22" s="60">
        <f t="shared" si="17"/>
        <v>180.82919377188318</v>
      </c>
      <c r="U22" s="60">
        <f t="shared" si="18"/>
        <v>5.037152732421624</v>
      </c>
      <c r="V22" s="60">
        <f t="shared" si="19"/>
        <v>0.2940850791954961</v>
      </c>
      <c r="W22" s="60">
        <f t="shared" si="20"/>
        <v>-0.7196014679242434</v>
      </c>
      <c r="X22" s="60">
        <f t="shared" si="21"/>
        <v>-0.00425883012505763</v>
      </c>
      <c r="Y22" s="60">
        <f t="shared" si="22"/>
        <v>-0.27260000253459915</v>
      </c>
      <c r="Z22" s="60">
        <f t="shared" si="23"/>
        <v>0.008209249535369608</v>
      </c>
      <c r="AA22" s="60">
        <f t="shared" si="24"/>
        <v>-0.04861503837359503</v>
      </c>
      <c r="AB22" s="60">
        <f t="shared" si="25"/>
        <v>19312.04856485287</v>
      </c>
    </row>
    <row r="23" spans="1:28" ht="12.75">
      <c r="A23" s="12" t="s">
        <v>34</v>
      </c>
      <c r="B23" s="11">
        <f>'DATOS MENSUALES'!F66</f>
        <v>2.78089540626</v>
      </c>
      <c r="C23" s="1">
        <f>'DATOS MENSUALES'!F67</f>
        <v>5.15214399407</v>
      </c>
      <c r="D23" s="1">
        <f>'DATOS MENSUALES'!F68</f>
        <v>23.10538050834</v>
      </c>
      <c r="E23" s="1">
        <f>'DATOS MENSUALES'!F69</f>
        <v>6.418047692736</v>
      </c>
      <c r="F23" s="1">
        <f>'DATOS MENSUALES'!F70</f>
        <v>8.05822073106</v>
      </c>
      <c r="G23" s="1">
        <f>'DATOS MENSUALES'!F71</f>
        <v>12.304201055939998</v>
      </c>
      <c r="H23" s="1">
        <f>'DATOS MENSUALES'!F72</f>
        <v>23.199959437434998</v>
      </c>
      <c r="I23" s="1">
        <f>'DATOS MENSUALES'!F73</f>
        <v>28.487557984482</v>
      </c>
      <c r="J23" s="1">
        <f>'DATOS MENSUALES'!F74</f>
        <v>13.447968066169</v>
      </c>
      <c r="K23" s="1">
        <f>'DATOS MENSUALES'!F75</f>
        <v>11.1160793078</v>
      </c>
      <c r="L23" s="1">
        <f>'DATOS MENSUALES'!F76</f>
        <v>8.070175502752</v>
      </c>
      <c r="M23" s="1">
        <f>'DATOS MENSUALES'!F77</f>
        <v>5.829811668604</v>
      </c>
      <c r="N23" s="1">
        <f t="shared" si="12"/>
        <v>147.970441355648</v>
      </c>
      <c r="O23" s="10"/>
      <c r="P23" s="60">
        <f t="shared" si="13"/>
        <v>-0.2521038116940279</v>
      </c>
      <c r="Q23" s="60">
        <f t="shared" si="14"/>
        <v>2.306266243482727E-05</v>
      </c>
      <c r="R23" s="60">
        <f t="shared" si="15"/>
        <v>6425.520386659146</v>
      </c>
      <c r="S23" s="60">
        <f t="shared" si="16"/>
        <v>4.5505126515749765</v>
      </c>
      <c r="T23" s="60">
        <f t="shared" si="17"/>
        <v>15.722886683324456</v>
      </c>
      <c r="U23" s="60">
        <f t="shared" si="18"/>
        <v>166.5536733753306</v>
      </c>
      <c r="V23" s="60">
        <f t="shared" si="19"/>
        <v>4408.4795628759875</v>
      </c>
      <c r="W23" s="60">
        <f t="shared" si="20"/>
        <v>11068.440320236188</v>
      </c>
      <c r="X23" s="60">
        <f t="shared" si="21"/>
        <v>737.541961531486</v>
      </c>
      <c r="Y23" s="60">
        <f t="shared" si="22"/>
        <v>474.62000543940707</v>
      </c>
      <c r="Z23" s="60">
        <f t="shared" si="23"/>
        <v>187.07347473946</v>
      </c>
      <c r="AA23" s="60">
        <f t="shared" si="24"/>
        <v>46.85672989628281</v>
      </c>
      <c r="AB23" s="60">
        <f t="shared" si="25"/>
        <v>791314.1378306026</v>
      </c>
    </row>
    <row r="24" spans="1:28" ht="12.75">
      <c r="A24" s="12" t="s">
        <v>33</v>
      </c>
      <c r="B24" s="1">
        <f>'DATOS MENSUALES'!F78</f>
        <v>6.101956938034</v>
      </c>
      <c r="C24" s="1">
        <f>'DATOS MENSUALES'!F79</f>
        <v>9.820623216021</v>
      </c>
      <c r="D24" s="1">
        <f>'DATOS MENSUALES'!F80</f>
        <v>5.6969724364</v>
      </c>
      <c r="E24" s="1">
        <f>'DATOS MENSUALES'!F81</f>
        <v>4.664230997856</v>
      </c>
      <c r="F24" s="1">
        <f>'DATOS MENSUALES'!F82</f>
        <v>13.991910426478</v>
      </c>
      <c r="G24" s="1">
        <f>'DATOS MENSUALES'!F83</f>
        <v>28.98922275986</v>
      </c>
      <c r="H24" s="1">
        <f>'DATOS MENSUALES'!F84</f>
        <v>16.558092663865</v>
      </c>
      <c r="I24" s="1">
        <f>'DATOS MENSUALES'!F85</f>
        <v>15.706040859668999</v>
      </c>
      <c r="J24" s="1">
        <f>'DATOS MENSUALES'!F86</f>
        <v>9.6068632485</v>
      </c>
      <c r="K24" s="1">
        <f>'DATOS MENSUALES'!F87</f>
        <v>7.56628168884</v>
      </c>
      <c r="L24" s="1">
        <f>'DATOS MENSUALES'!F88</f>
        <v>5.9455736511929995</v>
      </c>
      <c r="M24" s="1">
        <f>'DATOS MENSUALES'!F89</f>
        <v>7.424062632337</v>
      </c>
      <c r="N24" s="1">
        <f t="shared" si="12"/>
        <v>132.07183151905303</v>
      </c>
      <c r="O24" s="10"/>
      <c r="P24" s="60">
        <f t="shared" si="13"/>
        <v>19.450760074424426</v>
      </c>
      <c r="Q24" s="60">
        <f t="shared" si="14"/>
        <v>103.62059034345995</v>
      </c>
      <c r="R24" s="60">
        <f t="shared" si="15"/>
        <v>1.6538859882130377</v>
      </c>
      <c r="S24" s="60">
        <f t="shared" si="16"/>
        <v>-0.000904193669536755</v>
      </c>
      <c r="T24" s="60">
        <f t="shared" si="17"/>
        <v>600.9764271808516</v>
      </c>
      <c r="U24" s="60">
        <f t="shared" si="18"/>
        <v>10921.823506998866</v>
      </c>
      <c r="V24" s="60">
        <f t="shared" si="19"/>
        <v>928.3084193648195</v>
      </c>
      <c r="W24" s="60">
        <f t="shared" si="20"/>
        <v>858.5431844532193</v>
      </c>
      <c r="X24" s="60">
        <f t="shared" si="21"/>
        <v>140.11462856539575</v>
      </c>
      <c r="Y24" s="60">
        <f t="shared" si="22"/>
        <v>76.79678458668322</v>
      </c>
      <c r="Z24" s="60">
        <f t="shared" si="23"/>
        <v>46.44737335063838</v>
      </c>
      <c r="AA24" s="60">
        <f t="shared" si="24"/>
        <v>140.55985131086237</v>
      </c>
      <c r="AB24" s="60">
        <f t="shared" si="25"/>
        <v>449384.25248059403</v>
      </c>
    </row>
    <row r="25" spans="1:28" ht="12.75">
      <c r="A25" s="12" t="s">
        <v>35</v>
      </c>
      <c r="B25" s="1">
        <f>'DATOS MENSUALES'!F90</f>
        <v>4.852313624457</v>
      </c>
      <c r="C25" s="1">
        <f>'DATOS MENSUALES'!F91</f>
        <v>6.4886956607199995</v>
      </c>
      <c r="D25" s="1">
        <f>'DATOS MENSUALES'!F92</f>
        <v>9.505569008056</v>
      </c>
      <c r="E25" s="1">
        <f>'DATOS MENSUALES'!F93</f>
        <v>13.550978119302002</v>
      </c>
      <c r="F25" s="1">
        <f>'DATOS MENSUALES'!F94</f>
        <v>6.367186919086</v>
      </c>
      <c r="G25" s="1">
        <f>'DATOS MENSUALES'!F95</f>
        <v>6.862507663032001</v>
      </c>
      <c r="H25" s="1">
        <f>'DATOS MENSUALES'!F96</f>
        <v>6.509199494079001</v>
      </c>
      <c r="I25" s="1">
        <f>'DATOS MENSUALES'!F97</f>
        <v>6.3910553238559995</v>
      </c>
      <c r="J25" s="1">
        <f>'DATOS MENSUALES'!F98</f>
        <v>4.075966270568999</v>
      </c>
      <c r="K25" s="1">
        <f>'DATOS MENSUALES'!F99</f>
        <v>3.686802978768</v>
      </c>
      <c r="L25" s="1">
        <f>'DATOS MENSUALES'!F100</f>
        <v>2.320676739591</v>
      </c>
      <c r="M25" s="1">
        <f>'DATOS MENSUALES'!F101</f>
        <v>1.5736110535080001</v>
      </c>
      <c r="N25" s="1">
        <f t="shared" si="12"/>
        <v>72.184562855024</v>
      </c>
      <c r="O25" s="10"/>
      <c r="P25" s="60">
        <f t="shared" si="13"/>
        <v>2.9840903904574088</v>
      </c>
      <c r="Q25" s="60">
        <f t="shared" si="14"/>
        <v>2.543392341422447</v>
      </c>
      <c r="R25" s="60">
        <f t="shared" si="15"/>
        <v>124.34035820035889</v>
      </c>
      <c r="S25" s="60">
        <f t="shared" si="16"/>
        <v>679.1626704274923</v>
      </c>
      <c r="T25" s="60">
        <f t="shared" si="17"/>
        <v>0.5397029648589458</v>
      </c>
      <c r="U25" s="60">
        <f t="shared" si="18"/>
        <v>0.00021898096666406284</v>
      </c>
      <c r="V25" s="60">
        <f t="shared" si="19"/>
        <v>-0.025364188319416236</v>
      </c>
      <c r="W25" s="60">
        <f t="shared" si="20"/>
        <v>0.006786385956130432</v>
      </c>
      <c r="X25" s="60">
        <f t="shared" si="21"/>
        <v>-0.03826801751181488</v>
      </c>
      <c r="Y25" s="60">
        <f t="shared" si="22"/>
        <v>0.05110456303698313</v>
      </c>
      <c r="Z25" s="60">
        <f t="shared" si="23"/>
        <v>-2.773789347093772E-05</v>
      </c>
      <c r="AA25" s="60">
        <f t="shared" si="24"/>
        <v>-0.2759519167105558</v>
      </c>
      <c r="AB25" s="60">
        <f t="shared" si="25"/>
        <v>4664.7512970497255</v>
      </c>
    </row>
    <row r="26" spans="1:28" ht="12.75">
      <c r="A26" s="12" t="s">
        <v>36</v>
      </c>
      <c r="B26" s="1">
        <f>'DATOS MENSUALES'!F102</f>
        <v>2.594354594447</v>
      </c>
      <c r="C26" s="1">
        <f>'DATOS MENSUALES'!F103</f>
        <v>1.499206518576</v>
      </c>
      <c r="D26" s="1">
        <f>'DATOS MENSUALES'!F104</f>
        <v>5.224031634888</v>
      </c>
      <c r="E26" s="1">
        <f>'DATOS MENSUALES'!F105</f>
        <v>1.57807175742</v>
      </c>
      <c r="F26" s="1">
        <f>'DATOS MENSUALES'!F106</f>
        <v>1.251789014094</v>
      </c>
      <c r="G26" s="1">
        <f>'DATOS MENSUALES'!F107</f>
        <v>1.6914668504800001</v>
      </c>
      <c r="H26" s="1">
        <f>'DATOS MENSUALES'!F108</f>
        <v>1.746737445774</v>
      </c>
      <c r="I26" s="1">
        <f>'DATOS MENSUALES'!F109</f>
        <v>1.833572890592</v>
      </c>
      <c r="J26" s="1">
        <f>'DATOS MENSUALES'!F110</f>
        <v>1.273832540256</v>
      </c>
      <c r="K26" s="1">
        <f>'DATOS MENSUALES'!F111</f>
        <v>0.964136887806</v>
      </c>
      <c r="L26" s="1">
        <f>'DATOS MENSUALES'!F112</f>
        <v>0.717215022321</v>
      </c>
      <c r="M26" s="1">
        <f>'DATOS MENSUALES'!F113</f>
        <v>2.6150821056</v>
      </c>
      <c r="N26" s="1">
        <f t="shared" si="12"/>
        <v>22.989497262253995</v>
      </c>
      <c r="O26" s="10"/>
      <c r="P26" s="60">
        <f t="shared" si="13"/>
        <v>-0.5478725329984828</v>
      </c>
      <c r="Q26" s="60">
        <f t="shared" si="14"/>
        <v>-47.613993415619795</v>
      </c>
      <c r="R26" s="60">
        <f t="shared" si="15"/>
        <v>0.35738480546657636</v>
      </c>
      <c r="S26" s="60">
        <f t="shared" si="16"/>
        <v>-32.24421085229645</v>
      </c>
      <c r="T26" s="60">
        <f t="shared" si="17"/>
        <v>-79.57480127590102</v>
      </c>
      <c r="U26" s="60">
        <f t="shared" si="18"/>
        <v>-133.49285008461806</v>
      </c>
      <c r="V26" s="60">
        <f t="shared" si="19"/>
        <v>-129.26844749389429</v>
      </c>
      <c r="W26" s="60">
        <f t="shared" si="20"/>
        <v>-83.34781363215384</v>
      </c>
      <c r="X26" s="60">
        <f t="shared" si="21"/>
        <v>-30.93311694631845</v>
      </c>
      <c r="Y26" s="60">
        <f t="shared" si="22"/>
        <v>-13.003900802901798</v>
      </c>
      <c r="Z26" s="60">
        <f t="shared" si="23"/>
        <v>-4.360566284459041</v>
      </c>
      <c r="AA26" s="60">
        <f t="shared" si="24"/>
        <v>0.05951353061447033</v>
      </c>
      <c r="AB26" s="60">
        <f t="shared" si="25"/>
        <v>-34284.9183966153</v>
      </c>
    </row>
    <row r="27" spans="1:28" ht="12.75">
      <c r="A27" s="12" t="s">
        <v>37</v>
      </c>
      <c r="B27" s="1">
        <f>'DATOS MENSUALES'!F114</f>
        <v>1.452119625099</v>
      </c>
      <c r="C27" s="1">
        <f>'DATOS MENSUALES'!F115</f>
        <v>5.361841096469</v>
      </c>
      <c r="D27" s="1">
        <f>'DATOS MENSUALES'!F116</f>
        <v>2.3901568204059997</v>
      </c>
      <c r="E27" s="1">
        <f>'DATOS MENSUALES'!F117</f>
        <v>1.1752624464480002</v>
      </c>
      <c r="F27" s="1">
        <f>'DATOS MENSUALES'!F118</f>
        <v>2.745795682902</v>
      </c>
      <c r="G27" s="1">
        <f>'DATOS MENSUALES'!F119</f>
        <v>1.810166563476</v>
      </c>
      <c r="H27" s="1">
        <f>'DATOS MENSUALES'!F120</f>
        <v>1.871658425973</v>
      </c>
      <c r="I27" s="1">
        <f>'DATOS MENSUALES'!F121</f>
        <v>2.789086486684</v>
      </c>
      <c r="J27" s="1">
        <f>'DATOS MENSUALES'!F122</f>
        <v>1.47566290523</v>
      </c>
      <c r="K27" s="1">
        <f>'DATOS MENSUALES'!F123</f>
        <v>1.170334285092</v>
      </c>
      <c r="L27" s="1">
        <f>'DATOS MENSUALES'!F124</f>
        <v>0.860204093409</v>
      </c>
      <c r="M27" s="1">
        <f>'DATOS MENSUALES'!F125</f>
        <v>0.730501766087</v>
      </c>
      <c r="N27" s="1">
        <f t="shared" si="12"/>
        <v>23.832790197275</v>
      </c>
      <c r="O27" s="10"/>
      <c r="P27" s="60">
        <f t="shared" si="13"/>
        <v>-7.5352821522038465</v>
      </c>
      <c r="Q27" s="60">
        <f t="shared" si="14"/>
        <v>0.013508747473750546</v>
      </c>
      <c r="R27" s="60">
        <f t="shared" si="15"/>
        <v>-9.585180081585197</v>
      </c>
      <c r="S27" s="60">
        <f t="shared" si="16"/>
        <v>-46.100957136840336</v>
      </c>
      <c r="T27" s="60">
        <f t="shared" si="17"/>
        <v>-22.122141285527825</v>
      </c>
      <c r="U27" s="60">
        <f t="shared" si="18"/>
        <v>-124.40591946051036</v>
      </c>
      <c r="V27" s="60">
        <f t="shared" si="19"/>
        <v>-119.92204632112734</v>
      </c>
      <c r="W27" s="60">
        <f t="shared" si="20"/>
        <v>-39.744046511294925</v>
      </c>
      <c r="X27" s="60">
        <f t="shared" si="21"/>
        <v>-25.341962459345726</v>
      </c>
      <c r="Y27" s="60">
        <f t="shared" si="22"/>
        <v>-9.874340456310613</v>
      </c>
      <c r="Z27" s="60">
        <f t="shared" si="23"/>
        <v>-3.312903321331074</v>
      </c>
      <c r="AA27" s="60">
        <f t="shared" si="24"/>
        <v>-3.335696325431427</v>
      </c>
      <c r="AB27" s="60">
        <f t="shared" si="25"/>
        <v>-31683.684220057894</v>
      </c>
    </row>
    <row r="28" spans="1:28" ht="12.75">
      <c r="A28" s="12" t="s">
        <v>38</v>
      </c>
      <c r="B28" s="1">
        <f>'DATOS MENSUALES'!F126</f>
        <v>0.77524539176</v>
      </c>
      <c r="C28" s="1">
        <f>'DATOS MENSUALES'!F127</f>
        <v>3.0281428854879997</v>
      </c>
      <c r="D28" s="1">
        <f>'DATOS MENSUALES'!F128</f>
        <v>1.202374491396</v>
      </c>
      <c r="E28" s="1">
        <f>'DATOS MENSUALES'!F129</f>
        <v>3.926950266383</v>
      </c>
      <c r="F28" s="1">
        <f>'DATOS MENSUALES'!F130</f>
        <v>4.8052390737</v>
      </c>
      <c r="G28" s="1">
        <f>'DATOS MENSUALES'!F131</f>
        <v>9.052472782625</v>
      </c>
      <c r="H28" s="1">
        <f>'DATOS MENSUALES'!F132</f>
        <v>6.118546587627001</v>
      </c>
      <c r="I28" s="1">
        <f>'DATOS MENSUALES'!F133</f>
        <v>6.88531289721</v>
      </c>
      <c r="J28" s="1">
        <f>'DATOS MENSUALES'!F134</f>
        <v>5.1056089156799995</v>
      </c>
      <c r="K28" s="1">
        <f>'DATOS MENSUALES'!F135</f>
        <v>3.57366617322</v>
      </c>
      <c r="L28" s="1">
        <f>'DATOS MENSUALES'!F136</f>
        <v>2.6478985325849997</v>
      </c>
      <c r="M28" s="1">
        <f>'DATOS MENSUALES'!F137</f>
        <v>1.922261082508</v>
      </c>
      <c r="N28" s="1">
        <f t="shared" si="12"/>
        <v>49.043719080182</v>
      </c>
      <c r="O28" s="10"/>
      <c r="P28" s="60">
        <f t="shared" si="13"/>
        <v>-18.34486489319973</v>
      </c>
      <c r="Q28" s="60">
        <f t="shared" si="14"/>
        <v>-9.2020751061504</v>
      </c>
      <c r="R28" s="60">
        <f t="shared" si="15"/>
        <v>-36.330640337842134</v>
      </c>
      <c r="S28" s="60">
        <f t="shared" si="16"/>
        <v>-0.5800507165318936</v>
      </c>
      <c r="T28" s="60">
        <f t="shared" si="17"/>
        <v>-0.4181262375150377</v>
      </c>
      <c r="U28" s="60">
        <f t="shared" si="18"/>
        <v>11.394268488899543</v>
      </c>
      <c r="V28" s="60">
        <f t="shared" si="19"/>
        <v>-0.32067039947342174</v>
      </c>
      <c r="W28" s="60">
        <f t="shared" si="20"/>
        <v>0.31943096091275613</v>
      </c>
      <c r="X28" s="60">
        <f t="shared" si="21"/>
        <v>0.33231796999252555</v>
      </c>
      <c r="Y28" s="60">
        <f t="shared" si="22"/>
        <v>0.017165413633201617</v>
      </c>
      <c r="Z28" s="60">
        <f t="shared" si="23"/>
        <v>0.026185095623608882</v>
      </c>
      <c r="AA28" s="60">
        <f t="shared" si="24"/>
        <v>-0.02765187184175815</v>
      </c>
      <c r="AB28" s="60">
        <f t="shared" si="25"/>
        <v>-266.1128867312284</v>
      </c>
    </row>
    <row r="29" spans="1:28" ht="12.75">
      <c r="A29" s="12" t="s">
        <v>39</v>
      </c>
      <c r="B29" s="1">
        <f>'DATOS MENSUALES'!F138</f>
        <v>2.158412347946</v>
      </c>
      <c r="C29" s="1">
        <f>'DATOS MENSUALES'!F139</f>
        <v>15.51127135953</v>
      </c>
      <c r="D29" s="1">
        <f>'DATOS MENSUALES'!F140</f>
        <v>6.199192940925</v>
      </c>
      <c r="E29" s="1">
        <f>'DATOS MENSUALES'!F141</f>
        <v>1.97918409885</v>
      </c>
      <c r="F29" s="1">
        <f>'DATOS MENSUALES'!F142</f>
        <v>2.179400799984</v>
      </c>
      <c r="G29" s="1">
        <f>'DATOS MENSUALES'!F143</f>
        <v>5.822302699966</v>
      </c>
      <c r="H29" s="1">
        <f>'DATOS MENSUALES'!F144</f>
        <v>4.01203323964</v>
      </c>
      <c r="I29" s="1">
        <f>'DATOS MENSUALES'!F145</f>
        <v>3.962844134589</v>
      </c>
      <c r="J29" s="1">
        <f>'DATOS MENSUALES'!F146</f>
        <v>2.720792322801</v>
      </c>
      <c r="K29" s="1">
        <f>'DATOS MENSUALES'!F147</f>
        <v>3.3340509719730003</v>
      </c>
      <c r="L29" s="1">
        <f>'DATOS MENSUALES'!F148</f>
        <v>1.843601499445</v>
      </c>
      <c r="M29" s="1">
        <f>'DATOS MENSUALES'!F149</f>
        <v>1.879971708252</v>
      </c>
      <c r="N29" s="1">
        <f t="shared" si="12"/>
        <v>51.603058123901</v>
      </c>
      <c r="O29" s="10"/>
      <c r="P29" s="60">
        <f t="shared" si="13"/>
        <v>-1.972905814230001</v>
      </c>
      <c r="Q29" s="60">
        <f t="shared" si="14"/>
        <v>1120.8426014598072</v>
      </c>
      <c r="R29" s="60">
        <f t="shared" si="15"/>
        <v>4.782503132955921</v>
      </c>
      <c r="S29" s="60">
        <f t="shared" si="16"/>
        <v>-21.525448714457397</v>
      </c>
      <c r="T29" s="60">
        <f t="shared" si="17"/>
        <v>-38.39588590614828</v>
      </c>
      <c r="U29" s="60">
        <f t="shared" si="18"/>
        <v>-0.9409909288306917</v>
      </c>
      <c r="V29" s="60">
        <f t="shared" si="19"/>
        <v>-21.74055674629494</v>
      </c>
      <c r="W29" s="60">
        <f t="shared" si="20"/>
        <v>-11.222634332845509</v>
      </c>
      <c r="X29" s="60">
        <f t="shared" si="21"/>
        <v>-4.845340606632628</v>
      </c>
      <c r="Y29" s="60">
        <f t="shared" si="22"/>
        <v>6.173039207340433E-06</v>
      </c>
      <c r="Z29" s="60">
        <f t="shared" si="23"/>
        <v>-0.13059090492408665</v>
      </c>
      <c r="AA29" s="60">
        <f t="shared" si="24"/>
        <v>-0.040951085364143346</v>
      </c>
      <c r="AB29" s="60">
        <f t="shared" si="25"/>
        <v>-58.0864187310589</v>
      </c>
    </row>
    <row r="30" spans="1:28" ht="12.75">
      <c r="A30" s="12" t="s">
        <v>40</v>
      </c>
      <c r="B30" s="1">
        <f>'DATOS MENSUALES'!F150</f>
        <v>2.773139575088</v>
      </c>
      <c r="C30" s="1">
        <f>'DATOS MENSUALES'!F151</f>
        <v>5.3693645880159995</v>
      </c>
      <c r="D30" s="1">
        <f>'DATOS MENSUALES'!F152</f>
        <v>4.522142892146</v>
      </c>
      <c r="E30" s="1">
        <f>'DATOS MENSUALES'!F153</f>
        <v>1.9771986638249999</v>
      </c>
      <c r="F30" s="1">
        <f>'DATOS MENSUALES'!F154</f>
        <v>2.039669710546</v>
      </c>
      <c r="G30" s="1">
        <f>'DATOS MENSUALES'!F155</f>
        <v>2.6547536383079997</v>
      </c>
      <c r="H30" s="1">
        <f>'DATOS MENSUALES'!F156</f>
        <v>5.62668643012</v>
      </c>
      <c r="I30" s="1">
        <f>'DATOS MENSUALES'!F157</f>
        <v>2.2338940153810003</v>
      </c>
      <c r="J30" s="1">
        <f>'DATOS MENSUALES'!F158</f>
        <v>1.87185774056</v>
      </c>
      <c r="K30" s="1">
        <f>'DATOS MENSUALES'!F159</f>
        <v>1.204033960938</v>
      </c>
      <c r="L30" s="1">
        <f>'DATOS MENSUALES'!F160</f>
        <v>0.970021430632</v>
      </c>
      <c r="M30" s="1">
        <f>'DATOS MENSUALES'!F161</f>
        <v>0.758843718804</v>
      </c>
      <c r="N30" s="1">
        <f t="shared" si="12"/>
        <v>32.001606364364</v>
      </c>
      <c r="O30" s="10"/>
      <c r="P30" s="60">
        <f t="shared" si="13"/>
        <v>-0.2615037192898807</v>
      </c>
      <c r="Q30" s="60">
        <f t="shared" si="14"/>
        <v>0.014829833698231291</v>
      </c>
      <c r="R30" s="60">
        <f t="shared" si="15"/>
        <v>4.6785666718448053E-07</v>
      </c>
      <c r="S30" s="60">
        <f t="shared" si="16"/>
        <v>-21.5715721531067</v>
      </c>
      <c r="T30" s="60">
        <f t="shared" si="17"/>
        <v>-43.36716262490262</v>
      </c>
      <c r="U30" s="60">
        <f t="shared" si="18"/>
        <v>-71.34321424339595</v>
      </c>
      <c r="V30" s="60">
        <f t="shared" si="19"/>
        <v>-1.6277404058256622</v>
      </c>
      <c r="W30" s="60">
        <f t="shared" si="20"/>
        <v>-62.46842296238531</v>
      </c>
      <c r="X30" s="60">
        <f t="shared" si="21"/>
        <v>-16.408259484782647</v>
      </c>
      <c r="Y30" s="60">
        <f t="shared" si="22"/>
        <v>-9.416290774389585</v>
      </c>
      <c r="Z30" s="60">
        <f t="shared" si="23"/>
        <v>-2.633366833853478</v>
      </c>
      <c r="AA30" s="60">
        <f t="shared" si="24"/>
        <v>-3.149454145186545</v>
      </c>
      <c r="AB30" s="60">
        <f t="shared" si="25"/>
        <v>-12935.260339118347</v>
      </c>
    </row>
    <row r="31" spans="1:28" ht="12.75">
      <c r="A31" s="12" t="s">
        <v>41</v>
      </c>
      <c r="B31" s="1">
        <f>'DATOS MENSUALES'!F162</f>
        <v>4.329442458</v>
      </c>
      <c r="C31" s="1">
        <f>'DATOS MENSUALES'!F163</f>
        <v>1.112306022522</v>
      </c>
      <c r="D31" s="1">
        <f>'DATOS MENSUALES'!F164</f>
        <v>3.1237163585250003</v>
      </c>
      <c r="E31" s="1">
        <f>'DATOS MENSUALES'!F165</f>
        <v>1.284466024853</v>
      </c>
      <c r="F31" s="1">
        <f>'DATOS MENSUALES'!F166</f>
        <v>2.390933683775</v>
      </c>
      <c r="G31" s="1">
        <f>'DATOS MENSUALES'!F167</f>
        <v>4.944984510656</v>
      </c>
      <c r="H31" s="1">
        <f>'DATOS MENSUALES'!F168</f>
        <v>2.810555428215</v>
      </c>
      <c r="I31" s="1">
        <f>'DATOS MENSUALES'!F169</f>
        <v>4.311393490806</v>
      </c>
      <c r="J31" s="1">
        <f>'DATOS MENSUALES'!F170</f>
        <v>3.0007182254719997</v>
      </c>
      <c r="K31" s="1">
        <f>'DATOS MENSUALES'!F171</f>
        <v>1.869582283089</v>
      </c>
      <c r="L31" s="1">
        <f>'DATOS MENSUALES'!F172</f>
        <v>1.5364148389980001</v>
      </c>
      <c r="M31" s="1">
        <f>'DATOS MENSUALES'!F173</f>
        <v>1.22235044808</v>
      </c>
      <c r="N31" s="1">
        <f t="shared" si="12"/>
        <v>31.936863772990996</v>
      </c>
      <c r="O31" s="10"/>
      <c r="P31" s="60">
        <f t="shared" si="13"/>
        <v>0.7706522405642681</v>
      </c>
      <c r="Q31" s="60">
        <f t="shared" si="14"/>
        <v>-64.54748167953618</v>
      </c>
      <c r="R31" s="60">
        <f t="shared" si="15"/>
        <v>-2.6894660442836336</v>
      </c>
      <c r="S31" s="60">
        <f t="shared" si="16"/>
        <v>-42.01584231474041</v>
      </c>
      <c r="T31" s="60">
        <f t="shared" si="17"/>
        <v>-31.616765828040442</v>
      </c>
      <c r="U31" s="60">
        <f t="shared" si="18"/>
        <v>-6.406339890320112</v>
      </c>
      <c r="V31" s="60">
        <f t="shared" si="19"/>
        <v>-63.63870717219848</v>
      </c>
      <c r="W31" s="60">
        <f t="shared" si="20"/>
        <v>-6.754856412326681</v>
      </c>
      <c r="X31" s="60">
        <f t="shared" si="21"/>
        <v>-2.8165672389190006</v>
      </c>
      <c r="Y31" s="60">
        <f t="shared" si="22"/>
        <v>-3.0242452516635456</v>
      </c>
      <c r="Z31" s="60">
        <f t="shared" si="23"/>
        <v>-0.5404128152699765</v>
      </c>
      <c r="AA31" s="60">
        <f t="shared" si="24"/>
        <v>-1.0069333652608432</v>
      </c>
      <c r="AB31" s="60">
        <f t="shared" si="25"/>
        <v>-13042.58314716571</v>
      </c>
    </row>
    <row r="32" spans="1:28" ht="12.75">
      <c r="A32" s="12" t="s">
        <v>42</v>
      </c>
      <c r="B32" s="1">
        <f>'DATOS MENSUALES'!F174</f>
        <v>1.6405048902219999</v>
      </c>
      <c r="C32" s="1">
        <f>'DATOS MENSUALES'!F175</f>
        <v>7.70040598056</v>
      </c>
      <c r="D32" s="1">
        <f>'DATOS MENSUALES'!F176</f>
        <v>1.871799337837</v>
      </c>
      <c r="E32" s="1">
        <f>'DATOS MENSUALES'!F177</f>
        <v>10.849764176199</v>
      </c>
      <c r="F32" s="1">
        <f>'DATOS MENSUALES'!F178</f>
        <v>8.455091538536001</v>
      </c>
      <c r="G32" s="1">
        <f>'DATOS MENSUALES'!F179</f>
        <v>5.1191288993979995</v>
      </c>
      <c r="H32" s="1">
        <f>'DATOS MENSUALES'!F180</f>
        <v>6.7074922705399995</v>
      </c>
      <c r="I32" s="1">
        <f>'DATOS MENSUALES'!F181</f>
        <v>4.689103927872</v>
      </c>
      <c r="J32" s="1">
        <f>'DATOS MENSUALES'!F182</f>
        <v>5.259759280443999</v>
      </c>
      <c r="K32" s="1">
        <f>'DATOS MENSUALES'!F183</f>
        <v>3.0931638603839997</v>
      </c>
      <c r="L32" s="1">
        <f>'DATOS MENSUALES'!F184</f>
        <v>2.3471971380550003</v>
      </c>
      <c r="M32" s="1">
        <f>'DATOS MENSUALES'!F185</f>
        <v>1.8717052173600002</v>
      </c>
      <c r="N32" s="1">
        <f t="shared" si="12"/>
        <v>59.60511651740701</v>
      </c>
      <c r="O32" s="10"/>
      <c r="P32" s="60">
        <f t="shared" si="13"/>
        <v>-5.56511803854476</v>
      </c>
      <c r="Q32" s="60">
        <f t="shared" si="14"/>
        <v>17.10822492197948</v>
      </c>
      <c r="R32" s="60">
        <f t="shared" si="15"/>
        <v>-18.45375004861238</v>
      </c>
      <c r="S32" s="60">
        <f t="shared" si="16"/>
        <v>225.73687653523115</v>
      </c>
      <c r="T32" s="60">
        <f t="shared" si="17"/>
        <v>24.441530359712477</v>
      </c>
      <c r="U32" s="60">
        <f t="shared" si="18"/>
        <v>-4.767962848696067</v>
      </c>
      <c r="V32" s="60">
        <f t="shared" si="19"/>
        <v>-0.0008715863742065882</v>
      </c>
      <c r="W32" s="60">
        <f t="shared" si="20"/>
        <v>-3.4609329809957075</v>
      </c>
      <c r="X32" s="60">
        <f t="shared" si="21"/>
        <v>0.6072299430425439</v>
      </c>
      <c r="Y32" s="60">
        <f t="shared" si="22"/>
        <v>-0.011021509370645388</v>
      </c>
      <c r="Z32" s="60">
        <f t="shared" si="23"/>
        <v>-5.2753061537271535E-08</v>
      </c>
      <c r="AA32" s="60">
        <f t="shared" si="24"/>
        <v>-0.04396867385504526</v>
      </c>
      <c r="AB32" s="60">
        <f t="shared" si="25"/>
        <v>70.4071476840975</v>
      </c>
    </row>
    <row r="33" spans="1:28" ht="12.75">
      <c r="A33" s="12" t="s">
        <v>43</v>
      </c>
      <c r="B33" s="1">
        <f>'DATOS MENSUALES'!F186</f>
        <v>3.620745461406</v>
      </c>
      <c r="C33" s="1">
        <f>'DATOS MENSUALES'!F187</f>
        <v>3.560863394232</v>
      </c>
      <c r="D33" s="1">
        <f>'DATOS MENSUALES'!F188</f>
        <v>12.08411692947</v>
      </c>
      <c r="E33" s="1">
        <f>'DATOS MENSUALES'!F189</f>
        <v>7.190290724088</v>
      </c>
      <c r="F33" s="1">
        <f>'DATOS MENSUALES'!F190</f>
        <v>3.656872243325</v>
      </c>
      <c r="G33" s="1">
        <f>'DATOS MENSUALES'!F191</f>
        <v>19.101671712009</v>
      </c>
      <c r="H33" s="1">
        <f>'DATOS MENSUALES'!F192</f>
        <v>11.956467191328</v>
      </c>
      <c r="I33" s="1">
        <f>'DATOS MENSUALES'!F193</f>
        <v>10.638527592680001</v>
      </c>
      <c r="J33" s="1">
        <f>'DATOS MENSUALES'!F194</f>
        <v>6.591729191079</v>
      </c>
      <c r="K33" s="1">
        <f>'DATOS MENSUALES'!F195</f>
        <v>5.844657811139999</v>
      </c>
      <c r="L33" s="1">
        <f>'DATOS MENSUALES'!F196</f>
        <v>3.930628574464</v>
      </c>
      <c r="M33" s="1">
        <f>'DATOS MENSUALES'!F197</f>
        <v>3.4188242231070003</v>
      </c>
      <c r="N33" s="1">
        <f t="shared" si="12"/>
        <v>91.59539504832799</v>
      </c>
      <c r="O33" s="10"/>
      <c r="P33" s="60">
        <f t="shared" si="13"/>
        <v>0.009015454108870412</v>
      </c>
      <c r="Q33" s="60">
        <f t="shared" si="14"/>
        <v>-3.81701311627722</v>
      </c>
      <c r="R33" s="60">
        <f t="shared" si="15"/>
        <v>433.752912068919</v>
      </c>
      <c r="S33" s="60">
        <f t="shared" si="16"/>
        <v>14.337591331679123</v>
      </c>
      <c r="T33" s="60">
        <f t="shared" si="17"/>
        <v>-6.817267359012764</v>
      </c>
      <c r="U33" s="60">
        <f t="shared" si="18"/>
        <v>1860.6123017348727</v>
      </c>
      <c r="V33" s="60">
        <f t="shared" si="19"/>
        <v>136.86579828689264</v>
      </c>
      <c r="W33" s="60">
        <f t="shared" si="20"/>
        <v>87.33923430781377</v>
      </c>
      <c r="X33" s="60">
        <f t="shared" si="21"/>
        <v>10.342802662473789</v>
      </c>
      <c r="Y33" s="60">
        <f t="shared" si="22"/>
        <v>16.174143200885467</v>
      </c>
      <c r="Z33" s="60">
        <f t="shared" si="23"/>
        <v>3.9419233790129824</v>
      </c>
      <c r="AA33" s="60">
        <f t="shared" si="24"/>
        <v>1.7029278947491928</v>
      </c>
      <c r="AB33" s="60">
        <f t="shared" si="25"/>
        <v>47122.31155988059</v>
      </c>
    </row>
    <row r="34" spans="1:28" ht="12.75">
      <c r="A34" s="12" t="s">
        <v>44</v>
      </c>
      <c r="B34" s="1">
        <f>'DATOS MENSUALES'!F198</f>
        <v>2.7112133251439996</v>
      </c>
      <c r="C34" s="1">
        <f>'DATOS MENSUALES'!F199</f>
        <v>2.517631066898</v>
      </c>
      <c r="D34" s="1">
        <f>'DATOS MENSUALES'!F200</f>
        <v>1.931314757735</v>
      </c>
      <c r="E34" s="1">
        <f>'DATOS MENSUALES'!F201</f>
        <v>2.101359898044</v>
      </c>
      <c r="F34" s="1">
        <f>'DATOS MENSUALES'!F202</f>
        <v>9.085546994496</v>
      </c>
      <c r="G34" s="1">
        <f>'DATOS MENSUALES'!F203</f>
        <v>5.695351640801</v>
      </c>
      <c r="H34" s="1">
        <f>'DATOS MENSUALES'!F204</f>
        <v>4.223791791912</v>
      </c>
      <c r="I34" s="1">
        <f>'DATOS MENSUALES'!F205</f>
        <v>5.270852153434</v>
      </c>
      <c r="J34" s="1">
        <f>'DATOS MENSUALES'!F206</f>
        <v>4.231546039266</v>
      </c>
      <c r="K34" s="1">
        <f>'DATOS MENSUALES'!F207</f>
        <v>2.9889111342400003</v>
      </c>
      <c r="L34" s="1">
        <f>'DATOS MENSUALES'!F208</f>
        <v>2.176970416173</v>
      </c>
      <c r="M34" s="1">
        <f>'DATOS MENSUALES'!F209</f>
        <v>1.79827455735</v>
      </c>
      <c r="N34" s="1">
        <f t="shared" si="12"/>
        <v>44.732763775493</v>
      </c>
      <c r="O34" s="10"/>
      <c r="P34" s="60">
        <f t="shared" si="13"/>
        <v>-0.3450691489740819</v>
      </c>
      <c r="Q34" s="60">
        <f t="shared" si="14"/>
        <v>-17.6989482256614</v>
      </c>
      <c r="R34" s="60">
        <f t="shared" si="15"/>
        <v>-17.23479015848454</v>
      </c>
      <c r="S34" s="60">
        <f t="shared" si="16"/>
        <v>-18.81196500336237</v>
      </c>
      <c r="T34" s="60">
        <f t="shared" si="17"/>
        <v>44.08184848838675</v>
      </c>
      <c r="U34" s="60">
        <f t="shared" si="18"/>
        <v>-1.3561355857203035</v>
      </c>
      <c r="V34" s="60">
        <f t="shared" si="19"/>
        <v>-17.15799050803238</v>
      </c>
      <c r="W34" s="60">
        <f t="shared" si="20"/>
        <v>-0.8066322036424404</v>
      </c>
      <c r="X34" s="60">
        <f t="shared" si="21"/>
        <v>-0.0059697662202908815</v>
      </c>
      <c r="Y34" s="60">
        <f t="shared" si="22"/>
        <v>-0.034900255000116016</v>
      </c>
      <c r="Z34" s="60">
        <f t="shared" si="23"/>
        <v>-0.0052659501938983385</v>
      </c>
      <c r="AA34" s="60">
        <f t="shared" si="24"/>
        <v>-0.07751676588306462</v>
      </c>
      <c r="AB34" s="60">
        <f t="shared" si="25"/>
        <v>-1239.903684124953</v>
      </c>
    </row>
    <row r="35" spans="1:28" ht="12.75">
      <c r="A35" s="12" t="s">
        <v>45</v>
      </c>
      <c r="B35" s="1">
        <f>'DATOS MENSUALES'!F210</f>
        <v>2.6281631938739998</v>
      </c>
      <c r="C35" s="1">
        <f>'DATOS MENSUALES'!F211</f>
        <v>2.005673371362</v>
      </c>
      <c r="D35" s="1">
        <f>'DATOS MENSUALES'!F212</f>
        <v>1.778535782088</v>
      </c>
      <c r="E35" s="1">
        <f>'DATOS MENSUALES'!F213</f>
        <v>0.9129925617119999</v>
      </c>
      <c r="F35" s="1">
        <f>'DATOS MENSUALES'!F214</f>
        <v>1.9720872649269998</v>
      </c>
      <c r="G35" s="1">
        <f>'DATOS MENSUALES'!F215</f>
        <v>3.590829739586</v>
      </c>
      <c r="H35" s="1">
        <f>'DATOS MENSUALES'!F216</f>
        <v>2.35983313937</v>
      </c>
      <c r="I35" s="1">
        <f>'DATOS MENSUALES'!F217</f>
        <v>2.3656126462500002</v>
      </c>
      <c r="J35" s="1">
        <f>'DATOS MENSUALES'!F218</f>
        <v>2.8342140350680003</v>
      </c>
      <c r="K35" s="1">
        <f>'DATOS MENSUALES'!F219</f>
        <v>1.386752624478</v>
      </c>
      <c r="L35" s="1">
        <f>'DATOS MENSUALES'!F220</f>
        <v>1.1797750108549998</v>
      </c>
      <c r="M35" s="1">
        <f>'DATOS MENSUALES'!F221</f>
        <v>0.966045383968</v>
      </c>
      <c r="N35" s="1">
        <f t="shared" si="12"/>
        <v>23.980514753538003</v>
      </c>
      <c r="O35" s="10"/>
      <c r="P35" s="60">
        <f t="shared" si="13"/>
        <v>-0.4827296019407449</v>
      </c>
      <c r="Q35" s="60">
        <f t="shared" si="14"/>
        <v>-30.31313839355621</v>
      </c>
      <c r="R35" s="60">
        <f t="shared" si="15"/>
        <v>-20.47736040169781</v>
      </c>
      <c r="S35" s="60">
        <f t="shared" si="16"/>
        <v>-56.97494227716862</v>
      </c>
      <c r="T35" s="60">
        <f t="shared" si="17"/>
        <v>-45.918236967368365</v>
      </c>
      <c r="U35" s="60">
        <f t="shared" si="18"/>
        <v>-33.11955511663738</v>
      </c>
      <c r="V35" s="60">
        <f t="shared" si="19"/>
        <v>-87.7166543849428</v>
      </c>
      <c r="W35" s="60">
        <f t="shared" si="20"/>
        <v>-56.45144201774787</v>
      </c>
      <c r="X35" s="60">
        <f t="shared" si="21"/>
        <v>-3.934870688500751</v>
      </c>
      <c r="Y35" s="60">
        <f t="shared" si="22"/>
        <v>-7.1773758188402965</v>
      </c>
      <c r="Z35" s="60">
        <f t="shared" si="23"/>
        <v>-1.6064332211632453</v>
      </c>
      <c r="AA35" s="60">
        <f t="shared" si="24"/>
        <v>-1.9937671196831346</v>
      </c>
      <c r="AB35" s="60">
        <f t="shared" si="25"/>
        <v>-31242.010051633908</v>
      </c>
    </row>
    <row r="36" spans="1:28" ht="12.75">
      <c r="A36" s="12" t="s">
        <v>46</v>
      </c>
      <c r="B36" s="1">
        <f>'DATOS MENSUALES'!F222</f>
        <v>1.0913890723000002</v>
      </c>
      <c r="C36" s="1">
        <f>'DATOS MENSUALES'!F223</f>
        <v>0.74074914012</v>
      </c>
      <c r="D36" s="1">
        <f>'DATOS MENSUALES'!F224</f>
        <v>6.8880996291339995</v>
      </c>
      <c r="E36" s="1">
        <f>'DATOS MENSUALES'!F225</f>
        <v>3.245476994896</v>
      </c>
      <c r="F36" s="1">
        <f>'DATOS MENSUALES'!F226</f>
        <v>2.6192691281319997</v>
      </c>
      <c r="G36" s="1">
        <f>'DATOS MENSUALES'!F227</f>
        <v>6.58426993536</v>
      </c>
      <c r="H36" s="1">
        <f>'DATOS MENSUALES'!F228</f>
        <v>4.660971474315</v>
      </c>
      <c r="I36" s="1">
        <f>'DATOS MENSUALES'!F229</f>
        <v>4.95453202365</v>
      </c>
      <c r="J36" s="1">
        <f>'DATOS MENSUALES'!F230</f>
        <v>3.6125663283600002</v>
      </c>
      <c r="K36" s="1">
        <f>'DATOS MENSUALES'!F231</f>
        <v>2.88174206382</v>
      </c>
      <c r="L36" s="1">
        <f>'DATOS MENSUALES'!F232</f>
        <v>1.9563399670419999</v>
      </c>
      <c r="M36" s="1">
        <f>'DATOS MENSUALES'!F233</f>
        <v>2.2040376646259996</v>
      </c>
      <c r="N36" s="1">
        <f t="shared" si="12"/>
        <v>41.439443421754994</v>
      </c>
      <c r="O36" s="10"/>
      <c r="P36" s="60">
        <f t="shared" si="13"/>
        <v>-12.507023685324189</v>
      </c>
      <c r="Q36" s="60">
        <f t="shared" si="14"/>
        <v>-84.19643766141311</v>
      </c>
      <c r="R36" s="60">
        <f t="shared" si="15"/>
        <v>13.374834024354849</v>
      </c>
      <c r="S36" s="60">
        <f t="shared" si="16"/>
        <v>-3.4803837446925407</v>
      </c>
      <c r="T36" s="60">
        <f t="shared" si="17"/>
        <v>-25.25025019417877</v>
      </c>
      <c r="U36" s="60">
        <f t="shared" si="18"/>
        <v>-0.010354953788439987</v>
      </c>
      <c r="V36" s="60">
        <f t="shared" si="19"/>
        <v>-9.828436581294879</v>
      </c>
      <c r="W36" s="60">
        <f t="shared" si="20"/>
        <v>-1.9400115057594836</v>
      </c>
      <c r="X36" s="60">
        <f t="shared" si="21"/>
        <v>-0.5127415595785298</v>
      </c>
      <c r="Y36" s="60">
        <f t="shared" si="22"/>
        <v>-0.08172654180877377</v>
      </c>
      <c r="Z36" s="60">
        <f t="shared" si="23"/>
        <v>-0.0614463912669369</v>
      </c>
      <c r="AA36" s="60">
        <f t="shared" si="24"/>
        <v>-8.765496782888492E-06</v>
      </c>
      <c r="AB36" s="60">
        <f t="shared" si="25"/>
        <v>-2765.4665188270856</v>
      </c>
    </row>
    <row r="37" spans="1:28" ht="12.75">
      <c r="A37" s="12" t="s">
        <v>47</v>
      </c>
      <c r="B37" s="1">
        <f>'DATOS MENSUALES'!F234</f>
        <v>3.710524784076</v>
      </c>
      <c r="C37" s="1">
        <f>'DATOS MENSUALES'!F235</f>
        <v>4.9667086509119995</v>
      </c>
      <c r="D37" s="1">
        <f>'DATOS MENSUALES'!F236</f>
        <v>7.4337252826319995</v>
      </c>
      <c r="E37" s="1">
        <f>'DATOS MENSUALES'!F237</f>
        <v>5.66641763219</v>
      </c>
      <c r="F37" s="1">
        <f>'DATOS MENSUALES'!F238</f>
        <v>8.605237313882</v>
      </c>
      <c r="G37" s="1">
        <f>'DATOS MENSUALES'!F239</f>
        <v>10.704317068368</v>
      </c>
      <c r="H37" s="1">
        <f>'DATOS MENSUALES'!F240</f>
        <v>7.324881229368</v>
      </c>
      <c r="I37" s="1">
        <f>'DATOS MENSUALES'!F241</f>
        <v>9.10991242017</v>
      </c>
      <c r="J37" s="1">
        <f>'DATOS MENSUALES'!F242</f>
        <v>5.5089066263</v>
      </c>
      <c r="K37" s="1">
        <f>'DATOS MENSUALES'!F243</f>
        <v>3.9359297663099997</v>
      </c>
      <c r="L37" s="1">
        <f>'DATOS MENSUALES'!F244</f>
        <v>2.59520916392</v>
      </c>
      <c r="M37" s="1">
        <f>'DATOS MENSUALES'!F245</f>
        <v>2.59058188284</v>
      </c>
      <c r="N37" s="1">
        <f t="shared" si="12"/>
        <v>72.152351820968</v>
      </c>
      <c r="O37" s="10"/>
      <c r="P37" s="60">
        <f t="shared" si="13"/>
        <v>0.026438742361640125</v>
      </c>
      <c r="Q37" s="60">
        <f t="shared" si="14"/>
        <v>-0.0038677393357751727</v>
      </c>
      <c r="R37" s="60">
        <f t="shared" si="15"/>
        <v>24.880351031823004</v>
      </c>
      <c r="S37" s="60">
        <f t="shared" si="16"/>
        <v>0.7424172439075793</v>
      </c>
      <c r="T37" s="60">
        <f t="shared" si="17"/>
        <v>28.43480199645837</v>
      </c>
      <c r="U37" s="60">
        <f t="shared" si="18"/>
        <v>59.4141510821273</v>
      </c>
      <c r="V37" s="60">
        <f t="shared" si="19"/>
        <v>0.1421279082872668</v>
      </c>
      <c r="W37" s="60">
        <f t="shared" si="20"/>
        <v>24.59607132049485</v>
      </c>
      <c r="X37" s="60">
        <f t="shared" si="21"/>
        <v>1.316367895115899</v>
      </c>
      <c r="Y37" s="60">
        <f t="shared" si="22"/>
        <v>0.23858529352773863</v>
      </c>
      <c r="Z37" s="60">
        <f t="shared" si="23"/>
        <v>0.014573554917863246</v>
      </c>
      <c r="AA37" s="60">
        <f t="shared" si="24"/>
        <v>0.04899801668018336</v>
      </c>
      <c r="AB37" s="60">
        <f t="shared" si="25"/>
        <v>4637.82515808511</v>
      </c>
    </row>
    <row r="38" spans="1:28" ht="12.75">
      <c r="A38" s="12" t="s">
        <v>48</v>
      </c>
      <c r="B38" s="1">
        <f>'DATOS MENSUALES'!F246</f>
        <v>14.312707794609</v>
      </c>
      <c r="C38" s="1">
        <f>'DATOS MENSUALES'!F247</f>
        <v>8.99775129248</v>
      </c>
      <c r="D38" s="1">
        <f>'DATOS MENSUALES'!F248</f>
        <v>4.258437326565</v>
      </c>
      <c r="E38" s="1">
        <f>'DATOS MENSUALES'!F249</f>
        <v>3.029963342224</v>
      </c>
      <c r="F38" s="1">
        <f>'DATOS MENSUALES'!F250</f>
        <v>5.3688873110160005</v>
      </c>
      <c r="G38" s="1">
        <f>'DATOS MENSUALES'!F251</f>
        <v>4.557269315606001</v>
      </c>
      <c r="H38" s="1">
        <f>'DATOS MENSUALES'!F252</f>
        <v>5.326474916662</v>
      </c>
      <c r="I38" s="1">
        <f>'DATOS MENSUALES'!F253</f>
        <v>4.1057903701319995</v>
      </c>
      <c r="J38" s="1">
        <f>'DATOS MENSUALES'!F254</f>
        <v>2.761845845729</v>
      </c>
      <c r="K38" s="1">
        <f>'DATOS MENSUALES'!F255</f>
        <v>2.14208540581</v>
      </c>
      <c r="L38" s="1">
        <f>'DATOS MENSUALES'!F256</f>
        <v>1.51461176075</v>
      </c>
      <c r="M38" s="1">
        <f>'DATOS MENSUALES'!F257</f>
        <v>2.271332524476</v>
      </c>
      <c r="N38" s="1">
        <f t="shared" si="12"/>
        <v>58.647157206059006</v>
      </c>
      <c r="O38" s="10"/>
      <c r="P38" s="60">
        <f t="shared" si="13"/>
        <v>1295.060974208562</v>
      </c>
      <c r="Q38" s="60">
        <f t="shared" si="14"/>
        <v>58.14374309279049</v>
      </c>
      <c r="R38" s="60">
        <f t="shared" si="15"/>
        <v>-0.01676589828918685</v>
      </c>
      <c r="S38" s="60">
        <f t="shared" si="16"/>
        <v>-5.186398168307334</v>
      </c>
      <c r="T38" s="60">
        <f t="shared" si="17"/>
        <v>-0.006242072454735862</v>
      </c>
      <c r="U38" s="60">
        <f t="shared" si="18"/>
        <v>-11.314305643590975</v>
      </c>
      <c r="V38" s="60">
        <f t="shared" si="19"/>
        <v>-3.2191046358323767</v>
      </c>
      <c r="W38" s="60">
        <f t="shared" si="20"/>
        <v>-9.207361297409365</v>
      </c>
      <c r="X38" s="60">
        <f t="shared" si="21"/>
        <v>-4.501168607203456</v>
      </c>
      <c r="Y38" s="60">
        <f t="shared" si="22"/>
        <v>-1.6165307856908906</v>
      </c>
      <c r="Z38" s="60">
        <f t="shared" si="23"/>
        <v>-0.584981449046552</v>
      </c>
      <c r="AA38" s="60">
        <f t="shared" si="24"/>
        <v>0.00010169241992028824</v>
      </c>
      <c r="AB38" s="60">
        <f t="shared" si="25"/>
        <v>31.89424658849555</v>
      </c>
    </row>
    <row r="39" spans="1:28" ht="12.75">
      <c r="A39" s="12" t="s">
        <v>49</v>
      </c>
      <c r="B39" s="1">
        <f>'DATOS MENSUALES'!F258</f>
        <v>2.101167341199</v>
      </c>
      <c r="C39" s="1">
        <f>'DATOS MENSUALES'!F259</f>
        <v>12.323186445354999</v>
      </c>
      <c r="D39" s="1">
        <f>'DATOS MENSUALES'!F260</f>
        <v>6.753685301541999</v>
      </c>
      <c r="E39" s="1">
        <f>'DATOS MENSUALES'!F261</f>
        <v>5.943765569526</v>
      </c>
      <c r="F39" s="1">
        <f>'DATOS MENSUALES'!F262</f>
        <v>3.796854895427</v>
      </c>
      <c r="G39" s="1">
        <f>'DATOS MENSUALES'!F263</f>
        <v>8.280846490279</v>
      </c>
      <c r="H39" s="1">
        <f>'DATOS MENSUALES'!F264</f>
        <v>7.558116291768</v>
      </c>
      <c r="I39" s="1">
        <f>'DATOS MENSUALES'!F265</f>
        <v>6.241553201247</v>
      </c>
      <c r="J39" s="1">
        <f>'DATOS MENSUALES'!F266</f>
        <v>4.370377714601999</v>
      </c>
      <c r="K39" s="1">
        <f>'DATOS MENSUALES'!F267</f>
        <v>3.280153341944</v>
      </c>
      <c r="L39" s="1">
        <f>'DATOS MENSUALES'!F268</f>
        <v>2.285177279038</v>
      </c>
      <c r="M39" s="1">
        <f>'DATOS MENSUALES'!F269</f>
        <v>1.742441257484</v>
      </c>
      <c r="N39" s="1">
        <f t="shared" si="12"/>
        <v>64.677325129411</v>
      </c>
      <c r="O39" s="10"/>
      <c r="P39" s="60">
        <f t="shared" si="13"/>
        <v>-2.2555681567708796</v>
      </c>
      <c r="Q39" s="60">
        <f t="shared" si="14"/>
        <v>373.1713221149756</v>
      </c>
      <c r="R39" s="60">
        <f t="shared" si="15"/>
        <v>11.228973865319</v>
      </c>
      <c r="S39" s="60">
        <f t="shared" si="16"/>
        <v>1.654906633698154</v>
      </c>
      <c r="T39" s="60">
        <f t="shared" si="17"/>
        <v>-5.416133148692483</v>
      </c>
      <c r="U39" s="60">
        <f t="shared" si="18"/>
        <v>3.2326901055678396</v>
      </c>
      <c r="V39" s="60">
        <f t="shared" si="19"/>
        <v>0.43054333603014894</v>
      </c>
      <c r="W39" s="60">
        <f t="shared" si="20"/>
        <v>6.316370533750794E-05</v>
      </c>
      <c r="X39" s="60">
        <f t="shared" si="21"/>
        <v>-7.717088035524219E-05</v>
      </c>
      <c r="Y39" s="60">
        <f t="shared" si="22"/>
        <v>-4.494104032836948E-05</v>
      </c>
      <c r="Z39" s="60">
        <f t="shared" si="23"/>
        <v>-0.0002845047398937823</v>
      </c>
      <c r="AA39" s="60">
        <f t="shared" si="24"/>
        <v>-0.11213007793324778</v>
      </c>
      <c r="AB39" s="60">
        <f t="shared" si="25"/>
        <v>779.0610202284673</v>
      </c>
    </row>
    <row r="40" spans="1:28" ht="12.75">
      <c r="A40" s="12" t="s">
        <v>50</v>
      </c>
      <c r="B40" s="1">
        <f>'DATOS MENSUALES'!F270</f>
        <v>1.35389473065</v>
      </c>
      <c r="C40" s="1">
        <f>'DATOS MENSUALES'!F271</f>
        <v>1.84443055819</v>
      </c>
      <c r="D40" s="1">
        <f>'DATOS MENSUALES'!F272</f>
        <v>1.466474677746</v>
      </c>
      <c r="E40" s="1">
        <f>'DATOS MENSUALES'!F273</f>
        <v>3.516042394392</v>
      </c>
      <c r="F40" s="1">
        <f>'DATOS MENSUALES'!F274</f>
        <v>2.099004548597</v>
      </c>
      <c r="G40" s="1">
        <f>'DATOS MENSUALES'!F275</f>
        <v>9.942785056985</v>
      </c>
      <c r="H40" s="1">
        <f>'DATOS MENSUALES'!F276</f>
        <v>8.571523754352</v>
      </c>
      <c r="I40" s="1">
        <f>'DATOS MENSUALES'!F277</f>
        <v>4.818727116242</v>
      </c>
      <c r="J40" s="1">
        <f>'DATOS MENSUALES'!F278</f>
        <v>6.024366362884001</v>
      </c>
      <c r="K40" s="1">
        <f>'DATOS MENSUALES'!F279</f>
        <v>3.16239001664</v>
      </c>
      <c r="L40" s="1">
        <f>'DATOS MENSUALES'!F280</f>
        <v>2.23070921391</v>
      </c>
      <c r="M40" s="1">
        <f>'DATOS MENSUALES'!F281</f>
        <v>1.636522170484</v>
      </c>
      <c r="N40" s="1">
        <f t="shared" si="12"/>
        <v>46.666870601072006</v>
      </c>
      <c r="O40" s="10"/>
      <c r="P40" s="60">
        <f t="shared" si="13"/>
        <v>-8.72557339440138</v>
      </c>
      <c r="Q40" s="60">
        <f t="shared" si="14"/>
        <v>-35.263317676883936</v>
      </c>
      <c r="R40" s="60">
        <f t="shared" si="15"/>
        <v>-28.3142009170402</v>
      </c>
      <c r="S40" s="60">
        <f t="shared" si="16"/>
        <v>-1.9292569717038248</v>
      </c>
      <c r="T40" s="60">
        <f t="shared" si="17"/>
        <v>-41.20685056476644</v>
      </c>
      <c r="U40" s="60">
        <f t="shared" si="18"/>
        <v>30.975478785435296</v>
      </c>
      <c r="V40" s="60">
        <f t="shared" si="19"/>
        <v>5.531235733746488</v>
      </c>
      <c r="W40" s="60">
        <f t="shared" si="20"/>
        <v>-2.645255069787209</v>
      </c>
      <c r="X40" s="60">
        <f t="shared" si="21"/>
        <v>4.184286284956228</v>
      </c>
      <c r="Y40" s="60">
        <f t="shared" si="22"/>
        <v>-0.003603865175859689</v>
      </c>
      <c r="Z40" s="60">
        <f t="shared" si="23"/>
        <v>-0.0017383179241454289</v>
      </c>
      <c r="AA40" s="60">
        <f t="shared" si="24"/>
        <v>-0.2034365742714973</v>
      </c>
      <c r="AB40" s="60">
        <f t="shared" si="25"/>
        <v>-683.5616940202273</v>
      </c>
    </row>
    <row r="41" spans="1:28" ht="12.75">
      <c r="A41" s="12" t="s">
        <v>51</v>
      </c>
      <c r="B41" s="1">
        <f>'DATOS MENSUALES'!F282</f>
        <v>1.364084532547</v>
      </c>
      <c r="C41" s="1">
        <f>'DATOS MENSUALES'!F283</f>
        <v>18.99076174965</v>
      </c>
      <c r="D41" s="1">
        <f>'DATOS MENSUALES'!F284</f>
        <v>3.0356995467449996</v>
      </c>
      <c r="E41" s="1">
        <f>'DATOS MENSUALES'!F285</f>
        <v>2.2455521683560002</v>
      </c>
      <c r="F41" s="1">
        <f>'DATOS MENSUALES'!F286</f>
        <v>9.21545747782</v>
      </c>
      <c r="G41" s="1">
        <f>'DATOS MENSUALES'!F287</f>
        <v>8.30266751253</v>
      </c>
      <c r="H41" s="1">
        <f>'DATOS MENSUALES'!F288</f>
        <v>6.337353826352</v>
      </c>
      <c r="I41" s="1">
        <f>'DATOS MENSUALES'!F289</f>
        <v>5.606140923041999</v>
      </c>
      <c r="J41" s="1">
        <f>'DATOS MENSUALES'!F290</f>
        <v>4.03305555975</v>
      </c>
      <c r="K41" s="1">
        <f>'DATOS MENSUALES'!F291</f>
        <v>2.9604787755800004</v>
      </c>
      <c r="L41" s="1">
        <f>'DATOS MENSUALES'!F292</f>
        <v>1.966461978489</v>
      </c>
      <c r="M41" s="1">
        <f>'DATOS MENSUALES'!F293</f>
        <v>1.684672106012</v>
      </c>
      <c r="N41" s="1">
        <f t="shared" si="12"/>
        <v>65.742386156873</v>
      </c>
      <c r="O41" s="10"/>
      <c r="P41" s="60">
        <f t="shared" si="13"/>
        <v>-8.596650028947924</v>
      </c>
      <c r="Q41" s="60">
        <f t="shared" si="14"/>
        <v>2666.584021750884</v>
      </c>
      <c r="R41" s="60">
        <f t="shared" si="15"/>
        <v>-3.2331270750832086</v>
      </c>
      <c r="S41" s="60">
        <f t="shared" si="16"/>
        <v>-15.915105201297049</v>
      </c>
      <c r="T41" s="60">
        <f t="shared" si="17"/>
        <v>49.126278969249654</v>
      </c>
      <c r="U41" s="60">
        <f t="shared" si="18"/>
        <v>3.3779344326806924</v>
      </c>
      <c r="V41" s="60">
        <f t="shared" si="19"/>
        <v>-0.1009736574788627</v>
      </c>
      <c r="W41" s="60">
        <f t="shared" si="20"/>
        <v>-0.21126921635713625</v>
      </c>
      <c r="X41" s="60">
        <f t="shared" si="21"/>
        <v>-0.054827310767150916</v>
      </c>
      <c r="Y41" s="60">
        <f t="shared" si="22"/>
        <v>-0.04482511569029715</v>
      </c>
      <c r="Z41" s="60">
        <f t="shared" si="23"/>
        <v>-0.056838190753631716</v>
      </c>
      <c r="AA41" s="60">
        <f t="shared" si="24"/>
        <v>-0.15745012871875208</v>
      </c>
      <c r="AB41" s="60">
        <f t="shared" si="25"/>
        <v>1082.109030208982</v>
      </c>
    </row>
    <row r="42" spans="1:28" ht="12.75">
      <c r="A42" s="12" t="s">
        <v>52</v>
      </c>
      <c r="B42" s="1">
        <f>'DATOS MENSUALES'!F294</f>
        <v>3.85729012398</v>
      </c>
      <c r="C42" s="1">
        <f>'DATOS MENSUALES'!F295</f>
        <v>1.968330448718</v>
      </c>
      <c r="D42" s="1">
        <f>'DATOS MENSUALES'!F296</f>
        <v>1.05930386067</v>
      </c>
      <c r="E42" s="1">
        <f>'DATOS MENSUALES'!F297</f>
        <v>0.546794495052</v>
      </c>
      <c r="F42" s="1">
        <f>'DATOS MENSUALES'!F298</f>
        <v>0.38806437016</v>
      </c>
      <c r="G42" s="1">
        <f>'DATOS MENSUALES'!F299</f>
        <v>3.02778748132</v>
      </c>
      <c r="H42" s="1">
        <f>'DATOS MENSUALES'!F300</f>
        <v>1.526220148962</v>
      </c>
      <c r="I42" s="1">
        <f>'DATOS MENSUALES'!F301</f>
        <v>1.31963985342</v>
      </c>
      <c r="J42" s="1">
        <f>'DATOS MENSUALES'!F302</f>
        <v>0.8927264377220001</v>
      </c>
      <c r="K42" s="1">
        <f>'DATOS MENSUALES'!F303</f>
        <v>0.610527644433</v>
      </c>
      <c r="L42" s="1">
        <f>'DATOS MENSUALES'!F304</f>
        <v>0.397018087262</v>
      </c>
      <c r="M42" s="1">
        <f>'DATOS MENSUALES'!F305</f>
        <v>1.277508890448</v>
      </c>
      <c r="N42" s="1">
        <f t="shared" si="12"/>
        <v>16.871211842147</v>
      </c>
      <c r="O42" s="10"/>
      <c r="P42" s="60">
        <f t="shared" si="13"/>
        <v>0.08792643303106015</v>
      </c>
      <c r="Q42" s="60">
        <f t="shared" si="14"/>
        <v>-31.415374053349286</v>
      </c>
      <c r="R42" s="60">
        <f t="shared" si="15"/>
        <v>-41.24513906884556</v>
      </c>
      <c r="S42" s="60">
        <f t="shared" si="16"/>
        <v>-74.83855352883486</v>
      </c>
      <c r="T42" s="60">
        <f t="shared" si="17"/>
        <v>-137.78359363508008</v>
      </c>
      <c r="U42" s="60">
        <f t="shared" si="18"/>
        <v>-53.7724037955844</v>
      </c>
      <c r="V42" s="60">
        <f t="shared" si="19"/>
        <v>-146.9299917761167</v>
      </c>
      <c r="W42" s="60">
        <f t="shared" si="20"/>
        <v>-116.36353357204972</v>
      </c>
      <c r="X42" s="60">
        <f t="shared" si="21"/>
        <v>-43.62260674978597</v>
      </c>
      <c r="Y42" s="60">
        <f t="shared" si="22"/>
        <v>-19.796484091246338</v>
      </c>
      <c r="Z42" s="60">
        <f t="shared" si="23"/>
        <v>-7.459791089224558</v>
      </c>
      <c r="AA42" s="60">
        <f t="shared" si="24"/>
        <v>-0.8496746421996912</v>
      </c>
      <c r="AB42" s="60">
        <f t="shared" si="25"/>
        <v>-57533.21874622767</v>
      </c>
    </row>
    <row r="43" spans="1:28" ht="12.75">
      <c r="A43" s="12" t="s">
        <v>53</v>
      </c>
      <c r="B43" s="1">
        <f>'DATOS MENSUALES'!F306</f>
        <v>4.16541724852</v>
      </c>
      <c r="C43" s="1">
        <f>'DATOS MENSUALES'!F307</f>
        <v>8.958912851157</v>
      </c>
      <c r="D43" s="1">
        <f>'DATOS MENSUALES'!F308</f>
        <v>3.330441045064</v>
      </c>
      <c r="E43" s="1">
        <f>'DATOS MENSUALES'!F309</f>
        <v>14.7372220513</v>
      </c>
      <c r="F43" s="1">
        <f>'DATOS MENSUALES'!F310</f>
        <v>17.347904940366</v>
      </c>
      <c r="G43" s="1">
        <f>'DATOS MENSUALES'!F311</f>
        <v>6.700570989904</v>
      </c>
      <c r="H43" s="1">
        <f>'DATOS MENSUALES'!F312</f>
        <v>14.206522747691999</v>
      </c>
      <c r="I43" s="1">
        <f>'DATOS MENSUALES'!F313</f>
        <v>7.309870171538</v>
      </c>
      <c r="J43" s="1">
        <f>'DATOS MENSUALES'!F314</f>
        <v>6.247173275702</v>
      </c>
      <c r="K43" s="1">
        <f>'DATOS MENSUALES'!F315</f>
        <v>4.461947064036</v>
      </c>
      <c r="L43" s="1">
        <f>'DATOS MENSUALES'!F316</f>
        <v>3.0594671872470003</v>
      </c>
      <c r="M43" s="1">
        <f>'DATOS MENSUALES'!F317</f>
        <v>2.07189925514</v>
      </c>
      <c r="N43" s="1">
        <f t="shared" si="12"/>
        <v>92.59734882766598</v>
      </c>
      <c r="O43" s="10"/>
      <c r="P43" s="60">
        <f t="shared" si="13"/>
        <v>0.4266162338694675</v>
      </c>
      <c r="Q43" s="60">
        <f t="shared" si="14"/>
        <v>56.41250341531052</v>
      </c>
      <c r="R43" s="60">
        <f t="shared" si="15"/>
        <v>-1.6595397315791294</v>
      </c>
      <c r="S43" s="60">
        <f t="shared" si="16"/>
        <v>992.9045641340771</v>
      </c>
      <c r="T43" s="60">
        <f t="shared" si="17"/>
        <v>1640.9000312133192</v>
      </c>
      <c r="U43" s="60">
        <f t="shared" si="18"/>
        <v>-0.0010506907151388962</v>
      </c>
      <c r="V43" s="60">
        <f t="shared" si="19"/>
        <v>405.8006433914522</v>
      </c>
      <c r="W43" s="60">
        <f t="shared" si="20"/>
        <v>1.3607746820841256</v>
      </c>
      <c r="X43" s="60">
        <f t="shared" si="21"/>
        <v>6.170991048600156</v>
      </c>
      <c r="Y43" s="60">
        <f t="shared" si="22"/>
        <v>1.5060072228900765</v>
      </c>
      <c r="Z43" s="60">
        <f t="shared" si="23"/>
        <v>0.35567686540391397</v>
      </c>
      <c r="AA43" s="60">
        <f t="shared" si="24"/>
        <v>-0.0035645385003586698</v>
      </c>
      <c r="AB43" s="60">
        <f t="shared" si="25"/>
        <v>51153.60993962155</v>
      </c>
    </row>
    <row r="44" spans="1:28" ht="12.75">
      <c r="A44" s="12" t="s">
        <v>54</v>
      </c>
      <c r="B44" s="1">
        <f>'DATOS MENSUALES'!F318</f>
        <v>10.659290892145</v>
      </c>
      <c r="C44" s="1">
        <f>'DATOS MENSUALES'!F319</f>
        <v>10.49993583726</v>
      </c>
      <c r="D44" s="1">
        <f>'DATOS MENSUALES'!F320</f>
        <v>3.9273458082959998</v>
      </c>
      <c r="E44" s="1">
        <f>'DATOS MENSUALES'!F321</f>
        <v>4.339676384174</v>
      </c>
      <c r="F44" s="1">
        <f>'DATOS MENSUALES'!F322</f>
        <v>4.1132098102759995</v>
      </c>
      <c r="G44" s="1">
        <f>'DATOS MENSUALES'!F323</f>
        <v>4.988230683904</v>
      </c>
      <c r="H44" s="1">
        <f>'DATOS MENSUALES'!F324</f>
        <v>4.319237466714</v>
      </c>
      <c r="I44" s="1">
        <f>'DATOS MENSUALES'!F325</f>
        <v>4.381565054988</v>
      </c>
      <c r="J44" s="1">
        <f>'DATOS MENSUALES'!F326</f>
        <v>2.911121342928</v>
      </c>
      <c r="K44" s="1">
        <f>'DATOS MENSUALES'!F327</f>
        <v>2.02506328656</v>
      </c>
      <c r="L44" s="1">
        <f>'DATOS MENSUALES'!F328</f>
        <v>1.277213052492</v>
      </c>
      <c r="M44" s="1">
        <f>'DATOS MENSUALES'!F329</f>
        <v>0.93549185496</v>
      </c>
      <c r="N44" s="1">
        <f t="shared" si="12"/>
        <v>54.377381474696996</v>
      </c>
      <c r="O44" s="10"/>
      <c r="P44" s="60">
        <f t="shared" si="13"/>
        <v>380.55370846423034</v>
      </c>
      <c r="Q44" s="60">
        <f t="shared" si="14"/>
        <v>155.39602210668306</v>
      </c>
      <c r="R44" s="60">
        <f t="shared" si="15"/>
        <v>-0.20229708952588676</v>
      </c>
      <c r="S44" s="60">
        <f t="shared" si="16"/>
        <v>-0.07475321720754002</v>
      </c>
      <c r="T44" s="60">
        <f t="shared" si="17"/>
        <v>-2.9847472384268796</v>
      </c>
      <c r="U44" s="60">
        <f t="shared" si="18"/>
        <v>-5.9691630968257465</v>
      </c>
      <c r="V44" s="60">
        <f t="shared" si="19"/>
        <v>-15.322785029317737</v>
      </c>
      <c r="W44" s="60">
        <f t="shared" si="20"/>
        <v>-6.030189287770739</v>
      </c>
      <c r="X44" s="60">
        <f t="shared" si="21"/>
        <v>-3.387374532551335</v>
      </c>
      <c r="Y44" s="60">
        <f t="shared" si="22"/>
        <v>-2.149902884616057</v>
      </c>
      <c r="Z44" s="60">
        <f t="shared" si="23"/>
        <v>-1.237914805870267</v>
      </c>
      <c r="AA44" s="60">
        <f t="shared" si="24"/>
        <v>-2.1425201061062884</v>
      </c>
      <c r="AB44" s="60">
        <f t="shared" si="25"/>
        <v>-1.3254713525365918</v>
      </c>
    </row>
    <row r="45" spans="1:28" ht="12.75">
      <c r="A45" s="12" t="s">
        <v>55</v>
      </c>
      <c r="B45" s="1">
        <f>'DATOS MENSUALES'!F330</f>
        <v>2.360394827064</v>
      </c>
      <c r="C45" s="1">
        <f>'DATOS MENSUALES'!F331</f>
        <v>33.142824224601</v>
      </c>
      <c r="D45" s="1">
        <f>'DATOS MENSUALES'!F332</f>
        <v>2.5614542475</v>
      </c>
      <c r="E45" s="1">
        <f>'DATOS MENSUALES'!F333</f>
        <v>6.103495665655</v>
      </c>
      <c r="F45" s="1">
        <f>'DATOS MENSUALES'!F334</f>
        <v>16.02375170823</v>
      </c>
      <c r="G45" s="1">
        <f>'DATOS MENSUALES'!F335</f>
        <v>13.423815640141001</v>
      </c>
      <c r="H45" s="1">
        <f>'DATOS MENSUALES'!F336</f>
        <v>17.759485616775</v>
      </c>
      <c r="I45" s="1">
        <f>'DATOS MENSUALES'!F337</f>
        <v>10.906814154681</v>
      </c>
      <c r="J45" s="1">
        <f>'DATOS MENSUALES'!F338</f>
        <v>7.332697721851</v>
      </c>
      <c r="K45" s="1">
        <f>'DATOS MENSUALES'!F339</f>
        <v>5.619606842148</v>
      </c>
      <c r="L45" s="1">
        <f>'DATOS MENSUALES'!F340</f>
        <v>3.8573272152179996</v>
      </c>
      <c r="M45" s="1">
        <f>'DATOS MENSUALES'!F341</f>
        <v>4.06019673774</v>
      </c>
      <c r="N45" s="1">
        <f t="shared" si="12"/>
        <v>123.15186460160402</v>
      </c>
      <c r="O45" s="10"/>
      <c r="P45" s="60">
        <f t="shared" si="13"/>
        <v>-1.164994018324938</v>
      </c>
      <c r="Q45" s="60">
        <f t="shared" si="14"/>
        <v>21997.059137356526</v>
      </c>
      <c r="R45" s="60">
        <f t="shared" si="15"/>
        <v>-7.448297748246128</v>
      </c>
      <c r="S45" s="60">
        <f t="shared" si="16"/>
        <v>2.4199530190827176</v>
      </c>
      <c r="T45" s="60">
        <f t="shared" si="17"/>
        <v>1147.9744407099024</v>
      </c>
      <c r="U45" s="60">
        <f t="shared" si="18"/>
        <v>290.3256646534448</v>
      </c>
      <c r="V45" s="60">
        <f t="shared" si="19"/>
        <v>1315.261537171041</v>
      </c>
      <c r="W45" s="60">
        <f t="shared" si="20"/>
        <v>104.1604114874914</v>
      </c>
      <c r="X45" s="60">
        <f t="shared" si="21"/>
        <v>24.890574846753005</v>
      </c>
      <c r="Y45" s="60">
        <f t="shared" si="22"/>
        <v>12.228999732302409</v>
      </c>
      <c r="Z45" s="60">
        <f t="shared" si="23"/>
        <v>3.4182459398074614</v>
      </c>
      <c r="AA45" s="60">
        <f t="shared" si="24"/>
        <v>6.184319324620803</v>
      </c>
      <c r="AB45" s="60">
        <f t="shared" si="25"/>
        <v>309958.9669142545</v>
      </c>
    </row>
    <row r="46" spans="1:28" ht="12.75">
      <c r="A46" s="12" t="s">
        <v>56</v>
      </c>
      <c r="B46" s="1">
        <f>'DATOS MENSUALES'!F342</f>
        <v>2.957600873535</v>
      </c>
      <c r="C46" s="1">
        <f>'DATOS MENSUALES'!F343</f>
        <v>5.9628527801499995</v>
      </c>
      <c r="D46" s="1">
        <f>'DATOS MENSUALES'!F344</f>
        <v>9.503742038106</v>
      </c>
      <c r="E46" s="1">
        <f>'DATOS MENSUALES'!F345</f>
        <v>2.869056665142</v>
      </c>
      <c r="F46" s="1">
        <f>'DATOS MENSUALES'!F346</f>
        <v>2.282705921088</v>
      </c>
      <c r="G46" s="1">
        <f>'DATOS MENSUALES'!F347</f>
        <v>13.48559248791</v>
      </c>
      <c r="H46" s="1">
        <f>'DATOS MENSUALES'!F348</f>
        <v>7.022165520692</v>
      </c>
      <c r="I46" s="1">
        <f>'DATOS MENSUALES'!F349</f>
        <v>9.130741425419998</v>
      </c>
      <c r="J46" s="1">
        <f>'DATOS MENSUALES'!F350</f>
        <v>5.191659173272</v>
      </c>
      <c r="K46" s="1">
        <f>'DATOS MENSUALES'!F351</f>
        <v>3.680495530206</v>
      </c>
      <c r="L46" s="1">
        <f>'DATOS MENSUALES'!F352</f>
        <v>2.579886913611</v>
      </c>
      <c r="M46" s="1">
        <f>'DATOS MENSUALES'!F353</f>
        <v>3.788621065152</v>
      </c>
      <c r="N46" s="1">
        <f t="shared" si="12"/>
        <v>68.45512039428401</v>
      </c>
      <c r="O46" s="10"/>
      <c r="P46" s="60">
        <f t="shared" si="13"/>
        <v>-0.09420706719416745</v>
      </c>
      <c r="Q46" s="60">
        <f t="shared" si="14"/>
        <v>0.5909556766608356</v>
      </c>
      <c r="R46" s="60">
        <f t="shared" si="15"/>
        <v>124.20386791034956</v>
      </c>
      <c r="S46" s="60">
        <f t="shared" si="16"/>
        <v>-6.771360524579406</v>
      </c>
      <c r="T46" s="60">
        <f t="shared" si="17"/>
        <v>-34.975569553642295</v>
      </c>
      <c r="U46" s="60">
        <f t="shared" si="18"/>
        <v>298.527595821457</v>
      </c>
      <c r="V46" s="60">
        <f t="shared" si="19"/>
        <v>0.010525234127097851</v>
      </c>
      <c r="W46" s="60">
        <f t="shared" si="20"/>
        <v>25.128351635794367</v>
      </c>
      <c r="X46" s="60">
        <f t="shared" si="21"/>
        <v>0.472195566683702</v>
      </c>
      <c r="Y46" s="60">
        <f t="shared" si="22"/>
        <v>0.048542761005280675</v>
      </c>
      <c r="Z46" s="60">
        <f t="shared" si="23"/>
        <v>0.011999447161651288</v>
      </c>
      <c r="AA46" s="60">
        <f t="shared" si="24"/>
        <v>3.8254359603846044</v>
      </c>
      <c r="AB46" s="60">
        <f t="shared" si="25"/>
        <v>2186.503647096621</v>
      </c>
    </row>
    <row r="47" spans="1:28" ht="12.75">
      <c r="A47" s="12" t="s">
        <v>57</v>
      </c>
      <c r="B47" s="1">
        <f>'DATOS MENSUALES'!F354</f>
        <v>2.311840993554</v>
      </c>
      <c r="C47" s="1">
        <f>'DATOS MENSUALES'!F355</f>
        <v>4.716971428992</v>
      </c>
      <c r="D47" s="1">
        <f>'DATOS MENSUALES'!F356</f>
        <v>2.033034608141</v>
      </c>
      <c r="E47" s="1">
        <f>'DATOS MENSUALES'!F357</f>
        <v>24.448749403284</v>
      </c>
      <c r="F47" s="1">
        <f>'DATOS MENSUALES'!F358</f>
        <v>6.035504330799999</v>
      </c>
      <c r="G47" s="1">
        <f>'DATOS MENSUALES'!F359</f>
        <v>6.524450893828</v>
      </c>
      <c r="H47" s="1">
        <f>'DATOS MENSUALES'!F360</f>
        <v>6.448301531496</v>
      </c>
      <c r="I47" s="1">
        <f>'DATOS MENSUALES'!F361</f>
        <v>6.489648542304</v>
      </c>
      <c r="J47" s="1">
        <f>'DATOS MENSUALES'!F362</f>
        <v>3.579631132616</v>
      </c>
      <c r="K47" s="1">
        <f>'DATOS MENSUALES'!F363</f>
        <v>2.005074821814</v>
      </c>
      <c r="L47" s="1">
        <f>'DATOS MENSUALES'!F364</f>
        <v>1.299931596362</v>
      </c>
      <c r="M47" s="1">
        <f>'DATOS MENSUALES'!F365</f>
        <v>0.8856417695500001</v>
      </c>
      <c r="N47" s="1">
        <f t="shared" si="12"/>
        <v>66.77878105274101</v>
      </c>
      <c r="O47" s="10"/>
      <c r="P47" s="60">
        <f t="shared" si="13"/>
        <v>-1.3338228479466094</v>
      </c>
      <c r="Q47" s="60">
        <f t="shared" si="14"/>
        <v>-0.06727418425447025</v>
      </c>
      <c r="R47" s="60">
        <f t="shared" si="15"/>
        <v>-15.277824923019983</v>
      </c>
      <c r="S47" s="60">
        <f t="shared" si="16"/>
        <v>7631.2006530463905</v>
      </c>
      <c r="T47" s="60">
        <f t="shared" si="17"/>
        <v>0.11232437726222962</v>
      </c>
      <c r="U47" s="60">
        <f t="shared" si="18"/>
        <v>-0.02143445109883679</v>
      </c>
      <c r="V47" s="60">
        <f t="shared" si="19"/>
        <v>-0.044630362520074685</v>
      </c>
      <c r="W47" s="60">
        <f t="shared" si="20"/>
        <v>0.023868057653735193</v>
      </c>
      <c r="X47" s="60">
        <f t="shared" si="21"/>
        <v>-0.578678506239656</v>
      </c>
      <c r="Y47" s="60">
        <f t="shared" si="22"/>
        <v>-2.2513458424612423</v>
      </c>
      <c r="Z47" s="60">
        <f t="shared" si="23"/>
        <v>-1.1609886215575402</v>
      </c>
      <c r="AA47" s="60">
        <f t="shared" si="24"/>
        <v>-2.4007991015289862</v>
      </c>
      <c r="AB47" s="60">
        <f t="shared" si="25"/>
        <v>1444.017668277199</v>
      </c>
    </row>
    <row r="48" spans="1:28" ht="12.75">
      <c r="A48" s="12" t="s">
        <v>58</v>
      </c>
      <c r="B48" s="1">
        <f>'DATOS MENSUALES'!F366</f>
        <v>0.6248615565019999</v>
      </c>
      <c r="C48" s="1">
        <f>'DATOS MENSUALES'!F367</f>
        <v>4.3790327350450005</v>
      </c>
      <c r="D48" s="1">
        <f>'DATOS MENSUALES'!F368</f>
        <v>1.001901312035</v>
      </c>
      <c r="E48" s="1">
        <f>'DATOS MENSUALES'!F369</f>
        <v>1.5929058722240002</v>
      </c>
      <c r="F48" s="1">
        <f>'DATOS MENSUALES'!F370</f>
        <v>1.72599899727</v>
      </c>
      <c r="G48" s="1">
        <f>'DATOS MENSUALES'!F371</f>
        <v>2.720127571928</v>
      </c>
      <c r="H48" s="1">
        <f>'DATOS MENSUALES'!F372</f>
        <v>4.78542344078</v>
      </c>
      <c r="I48" s="1">
        <f>'DATOS MENSUALES'!F373</f>
        <v>5.80181526137</v>
      </c>
      <c r="J48" s="1">
        <f>'DATOS MENSUALES'!F374</f>
        <v>3.9487782439259997</v>
      </c>
      <c r="K48" s="1">
        <f>'DATOS MENSUALES'!F375</f>
        <v>3.307076096316</v>
      </c>
      <c r="L48" s="1">
        <f>'DATOS MENSUALES'!F376</f>
        <v>2.423686531695</v>
      </c>
      <c r="M48" s="1">
        <f>'DATOS MENSUALES'!F377</f>
        <v>1.9092204003950002</v>
      </c>
      <c r="N48" s="1">
        <f t="shared" si="12"/>
        <v>34.220828019486</v>
      </c>
      <c r="O48" s="10"/>
      <c r="P48" s="60">
        <f t="shared" si="13"/>
        <v>-21.665290978536685</v>
      </c>
      <c r="Q48" s="60">
        <f t="shared" si="14"/>
        <v>-0.4129057760479681</v>
      </c>
      <c r="R48" s="60">
        <f t="shared" si="15"/>
        <v>-43.335219462273784</v>
      </c>
      <c r="S48" s="60">
        <f t="shared" si="16"/>
        <v>-31.795474002180327</v>
      </c>
      <c r="T48" s="60">
        <f t="shared" si="17"/>
        <v>-56.05049643331936</v>
      </c>
      <c r="U48" s="60">
        <f t="shared" si="18"/>
        <v>-68.0225050463447</v>
      </c>
      <c r="V48" s="60">
        <f t="shared" si="19"/>
        <v>-8.212952213300142</v>
      </c>
      <c r="W48" s="60">
        <f t="shared" si="20"/>
        <v>-0.06395821663609717</v>
      </c>
      <c r="X48" s="60">
        <f t="shared" si="21"/>
        <v>-0.10000985279283475</v>
      </c>
      <c r="Y48" s="60">
        <f t="shared" si="22"/>
        <v>-6.428781097617775E-07</v>
      </c>
      <c r="Z48" s="60">
        <f t="shared" si="23"/>
        <v>0.00038485851201466967</v>
      </c>
      <c r="AA48" s="60">
        <f t="shared" si="24"/>
        <v>-0.031385795840981064</v>
      </c>
      <c r="AB48" s="60">
        <f t="shared" si="25"/>
        <v>-9602.516509645397</v>
      </c>
    </row>
    <row r="49" spans="1:28" ht="12.75">
      <c r="A49" s="12" t="s">
        <v>59</v>
      </c>
      <c r="B49" s="1">
        <f>'DATOS MENSUALES'!F378</f>
        <v>1.826571025602</v>
      </c>
      <c r="C49" s="1">
        <f>'DATOS MENSUALES'!F379</f>
        <v>1.846804092028</v>
      </c>
      <c r="D49" s="1">
        <f>'DATOS MENSUALES'!F380</f>
        <v>3.1063713673169997</v>
      </c>
      <c r="E49" s="1">
        <f>'DATOS MENSUALES'!F381</f>
        <v>1.08032203146</v>
      </c>
      <c r="F49" s="1">
        <f>'DATOS MENSUALES'!F382</f>
        <v>7.033582592568</v>
      </c>
      <c r="G49" s="1">
        <f>'DATOS MENSUALES'!F383</f>
        <v>5.220427667888</v>
      </c>
      <c r="H49" s="1">
        <f>'DATOS MENSUALES'!F384</f>
        <v>2.612729055966</v>
      </c>
      <c r="I49" s="1">
        <f>'DATOS MENSUALES'!F385</f>
        <v>2.9485433289059997</v>
      </c>
      <c r="J49" s="1">
        <f>'DATOS MENSUALES'!F386</f>
        <v>3.1203703097739997</v>
      </c>
      <c r="K49" s="1">
        <f>'DATOS MENSUALES'!F387</f>
        <v>1.753116626746</v>
      </c>
      <c r="L49" s="1">
        <f>'DATOS MENSUALES'!F388</f>
        <v>1.115966621084</v>
      </c>
      <c r="M49" s="1">
        <f>'DATOS MENSUALES'!F389</f>
        <v>1.7203226205</v>
      </c>
      <c r="N49" s="1">
        <f t="shared" si="12"/>
        <v>33.385127339838995</v>
      </c>
      <c r="O49" s="10"/>
      <c r="P49" s="60">
        <f t="shared" si="13"/>
        <v>-3.989773212078602</v>
      </c>
      <c r="Q49" s="60">
        <f t="shared" si="14"/>
        <v>-35.18680188452124</v>
      </c>
      <c r="R49" s="60">
        <f t="shared" si="15"/>
        <v>-2.791359160035483</v>
      </c>
      <c r="S49" s="60">
        <f t="shared" si="16"/>
        <v>-49.860722520234646</v>
      </c>
      <c r="T49" s="60">
        <f t="shared" si="17"/>
        <v>3.2455496832048265</v>
      </c>
      <c r="U49" s="60">
        <f t="shared" si="18"/>
        <v>-3.957847254992071</v>
      </c>
      <c r="V49" s="60">
        <f t="shared" si="19"/>
        <v>-73.57508260528213</v>
      </c>
      <c r="W49" s="60">
        <f t="shared" si="20"/>
        <v>-34.429144334679336</v>
      </c>
      <c r="X49" s="60">
        <f t="shared" si="21"/>
        <v>-2.159605242873862</v>
      </c>
      <c r="Y49" s="60">
        <f t="shared" si="22"/>
        <v>-3.8153572680736914</v>
      </c>
      <c r="Z49" s="60">
        <f t="shared" si="23"/>
        <v>-1.8835657548452274</v>
      </c>
      <c r="AA49" s="60">
        <f t="shared" si="24"/>
        <v>-0.12827847328821873</v>
      </c>
      <c r="AB49" s="60">
        <f t="shared" si="25"/>
        <v>-10780.28251797771</v>
      </c>
    </row>
    <row r="50" spans="1:28" ht="12.75">
      <c r="A50" s="12" t="s">
        <v>60</v>
      </c>
      <c r="B50" s="1">
        <f>'DATOS MENSUALES'!F390</f>
        <v>1.732624817</v>
      </c>
      <c r="C50" s="1">
        <f>'DATOS MENSUALES'!F391</f>
        <v>3.400490215689</v>
      </c>
      <c r="D50" s="1">
        <f>'DATOS MENSUALES'!F392</f>
        <v>3.562678039914</v>
      </c>
      <c r="E50" s="1">
        <f>'DATOS MENSUALES'!F393</f>
        <v>3.059823994458</v>
      </c>
      <c r="F50" s="1">
        <f>'DATOS MENSUALES'!F394</f>
        <v>2.4411234114269997</v>
      </c>
      <c r="G50" s="1">
        <f>'DATOS MENSUALES'!F395</f>
        <v>2.327746272448</v>
      </c>
      <c r="H50" s="1">
        <f>'DATOS MENSUALES'!F396</f>
        <v>1.889350777</v>
      </c>
      <c r="I50" s="1">
        <f>'DATOS MENSUALES'!F397</f>
        <v>2.577403003388</v>
      </c>
      <c r="J50" s="1">
        <f>'DATOS MENSUALES'!F398</f>
        <v>2.2660825419</v>
      </c>
      <c r="K50" s="1">
        <f>'DATOS MENSUALES'!F399</f>
        <v>1.3975349012559999</v>
      </c>
      <c r="L50" s="1">
        <f>'DATOS MENSUALES'!F400</f>
        <v>0.964198085218</v>
      </c>
      <c r="M50" s="1">
        <f>'DATOS MENSUALES'!F401</f>
        <v>0.6963212895</v>
      </c>
      <c r="N50" s="1">
        <f t="shared" si="12"/>
        <v>26.315377349198002</v>
      </c>
      <c r="O50" s="10"/>
      <c r="P50" s="60">
        <f t="shared" si="13"/>
        <v>-4.741575028744548</v>
      </c>
      <c r="Q50" s="60">
        <f t="shared" si="14"/>
        <v>-5.116806241436604</v>
      </c>
      <c r="R50" s="60">
        <f t="shared" si="15"/>
        <v>-0.8619906347007626</v>
      </c>
      <c r="S50" s="60">
        <f t="shared" si="16"/>
        <v>-4.9225923985595</v>
      </c>
      <c r="T50" s="60">
        <f t="shared" si="17"/>
        <v>-30.135034275956755</v>
      </c>
      <c r="U50" s="60">
        <f t="shared" si="18"/>
        <v>-89.5838340628727</v>
      </c>
      <c r="V50" s="60">
        <f t="shared" si="19"/>
        <v>-118.63592947107692</v>
      </c>
      <c r="W50" s="60">
        <f t="shared" si="20"/>
        <v>-47.608168315411326</v>
      </c>
      <c r="X50" s="60">
        <f t="shared" si="21"/>
        <v>-9.895030521156734</v>
      </c>
      <c r="Y50" s="60">
        <f t="shared" si="22"/>
        <v>-7.05768917633676</v>
      </c>
      <c r="Z50" s="60">
        <f t="shared" si="23"/>
        <v>-2.6668221270201906</v>
      </c>
      <c r="AA50" s="60">
        <f t="shared" si="24"/>
        <v>-3.569896640800725</v>
      </c>
      <c r="AB50" s="60">
        <f t="shared" si="25"/>
        <v>-24796.13312475506</v>
      </c>
    </row>
    <row r="51" spans="1:28" ht="12.75">
      <c r="A51" s="12" t="s">
        <v>61</v>
      </c>
      <c r="B51" s="1">
        <f>'DATOS MENSUALES'!F402</f>
        <v>1.228430907396</v>
      </c>
      <c r="C51" s="1">
        <f>'DATOS MENSUALES'!F403</f>
        <v>0.7770915922320001</v>
      </c>
      <c r="D51" s="1">
        <f>'DATOS MENSUALES'!F404</f>
        <v>1.152015976527</v>
      </c>
      <c r="E51" s="1">
        <f>'DATOS MENSUALES'!F405</f>
        <v>1.806884666574</v>
      </c>
      <c r="F51" s="1">
        <f>'DATOS MENSUALES'!F406</f>
        <v>1.252008115787</v>
      </c>
      <c r="G51" s="1">
        <f>'DATOS MENSUALES'!F407</f>
        <v>2.361974605914</v>
      </c>
      <c r="H51" s="1">
        <f>'DATOS MENSUALES'!F408</f>
        <v>1.5847784704080001</v>
      </c>
      <c r="I51" s="1">
        <f>'DATOS MENSUALES'!F409</f>
        <v>1.423187673551</v>
      </c>
      <c r="J51" s="1">
        <f>'DATOS MENSUALES'!F410</f>
        <v>1.897642541545</v>
      </c>
      <c r="K51" s="1">
        <f>'DATOS MENSUALES'!F411</f>
        <v>1.21604556304</v>
      </c>
      <c r="L51" s="1">
        <f>'DATOS MENSUALES'!F412</f>
        <v>0.907814010136</v>
      </c>
      <c r="M51" s="1">
        <f>'DATOS MENSUALES'!F413</f>
        <v>0.6400215892</v>
      </c>
      <c r="N51" s="1">
        <f t="shared" si="12"/>
        <v>16.24789571231</v>
      </c>
      <c r="O51" s="10"/>
      <c r="P51" s="60">
        <f t="shared" si="13"/>
        <v>-10.420044214424433</v>
      </c>
      <c r="Q51" s="60">
        <f t="shared" si="14"/>
        <v>-82.11933214211311</v>
      </c>
      <c r="R51" s="60">
        <f t="shared" si="15"/>
        <v>-38.013170463464384</v>
      </c>
      <c r="S51" s="60">
        <f t="shared" si="16"/>
        <v>-25.7781246628449</v>
      </c>
      <c r="T51" s="60">
        <f t="shared" si="17"/>
        <v>-79.5626414159326</v>
      </c>
      <c r="U51" s="60">
        <f t="shared" si="18"/>
        <v>-87.54366106272798</v>
      </c>
      <c r="V51" s="60">
        <f t="shared" si="19"/>
        <v>-142.0924831290886</v>
      </c>
      <c r="W51" s="60">
        <f t="shared" si="20"/>
        <v>-109.11534220703479</v>
      </c>
      <c r="X51" s="60">
        <f t="shared" si="21"/>
        <v>-15.913820822180215</v>
      </c>
      <c r="Y51" s="60">
        <f t="shared" si="22"/>
        <v>-9.256518013498358</v>
      </c>
      <c r="Z51" s="60">
        <f t="shared" si="23"/>
        <v>-3.0055197672736464</v>
      </c>
      <c r="AA51" s="60">
        <f t="shared" si="24"/>
        <v>-3.979123809485428</v>
      </c>
      <c r="AB51" s="60">
        <f t="shared" si="25"/>
        <v>-60365.27611480104</v>
      </c>
    </row>
    <row r="52" spans="1:28" ht="12.75">
      <c r="A52" s="12" t="s">
        <v>62</v>
      </c>
      <c r="B52" s="1">
        <f>'DATOS MENSUALES'!F414</f>
        <v>0.46822406084999996</v>
      </c>
      <c r="C52" s="1">
        <f>'DATOS MENSUALES'!F415</f>
        <v>1.117522050974</v>
      </c>
      <c r="D52" s="1">
        <f>'DATOS MENSUALES'!F416</f>
        <v>0.5333195867399999</v>
      </c>
      <c r="E52" s="1">
        <f>'DATOS MENSUALES'!F417</f>
        <v>2.0983460454880003</v>
      </c>
      <c r="F52" s="1">
        <f>'DATOS MENSUALES'!F418</f>
        <v>2.1058731766600003</v>
      </c>
      <c r="G52" s="1">
        <f>'DATOS MENSUALES'!F419</f>
        <v>2.881114109186</v>
      </c>
      <c r="H52" s="1">
        <f>'DATOS MENSUALES'!F420</f>
        <v>6.220296118399999</v>
      </c>
      <c r="I52" s="1">
        <f>'DATOS MENSUALES'!F421</f>
        <v>6.369111086511</v>
      </c>
      <c r="J52" s="1">
        <f>'DATOS MENSUALES'!F422</f>
        <v>3.2348886240879997</v>
      </c>
      <c r="K52" s="1">
        <f>'DATOS MENSUALES'!F423</f>
        <v>2.5245364679919997</v>
      </c>
      <c r="L52" s="1">
        <f>'DATOS MENSUALES'!F424</f>
        <v>2.43968876544</v>
      </c>
      <c r="M52" s="1">
        <f>'DATOS MENSUALES'!F425</f>
        <v>2.036013531165</v>
      </c>
      <c r="N52" s="1">
        <f t="shared" si="12"/>
        <v>32.028933623494</v>
      </c>
      <c r="O52" s="10"/>
      <c r="P52" s="60">
        <f t="shared" si="13"/>
        <v>-25.526295029208754</v>
      </c>
      <c r="Q52" s="60">
        <f t="shared" si="14"/>
        <v>-64.29601377168574</v>
      </c>
      <c r="R52" s="60">
        <f t="shared" si="15"/>
        <v>-63.09518559255545</v>
      </c>
      <c r="S52" s="60">
        <f t="shared" si="16"/>
        <v>-18.875991256231757</v>
      </c>
      <c r="T52" s="60">
        <f t="shared" si="17"/>
        <v>-40.961507597578105</v>
      </c>
      <c r="U52" s="60">
        <f t="shared" si="18"/>
        <v>-60.28787843776314</v>
      </c>
      <c r="V52" s="60">
        <f t="shared" si="19"/>
        <v>-0.19786805073317884</v>
      </c>
      <c r="W52" s="60">
        <f t="shared" si="20"/>
        <v>0.0046895719952591685</v>
      </c>
      <c r="X52" s="60">
        <f t="shared" si="21"/>
        <v>-1.6349571480334797</v>
      </c>
      <c r="Y52" s="60">
        <f t="shared" si="22"/>
        <v>-0.4952333361998208</v>
      </c>
      <c r="Z52" s="60">
        <f t="shared" si="23"/>
        <v>0.000698836634988296</v>
      </c>
      <c r="AA52" s="60">
        <f t="shared" si="24"/>
        <v>-0.006713053906717819</v>
      </c>
      <c r="AB52" s="60">
        <f t="shared" si="25"/>
        <v>-12890.137636651285</v>
      </c>
    </row>
    <row r="53" spans="1:28" ht="12.75">
      <c r="A53" s="12" t="s">
        <v>63</v>
      </c>
      <c r="B53" s="1">
        <f>'DATOS MENSUALES'!F426</f>
        <v>1.559102829213</v>
      </c>
      <c r="C53" s="1">
        <f>'DATOS MENSUALES'!F427</f>
        <v>3.329006111046</v>
      </c>
      <c r="D53" s="1">
        <f>'DATOS MENSUALES'!F428</f>
        <v>1.426248978823</v>
      </c>
      <c r="E53" s="1">
        <f>'DATOS MENSUALES'!F429</f>
        <v>0.6006114361379999</v>
      </c>
      <c r="F53" s="1">
        <f>'DATOS MENSUALES'!F430</f>
        <v>0.686550027776</v>
      </c>
      <c r="G53" s="1">
        <f>'DATOS MENSUALES'!F431</f>
        <v>0.593252745813</v>
      </c>
      <c r="H53" s="1">
        <f>'DATOS MENSUALES'!F432</f>
        <v>0.6685691740599999</v>
      </c>
      <c r="I53" s="1">
        <f>'DATOS MENSUALES'!F433</f>
        <v>0.51462423068</v>
      </c>
      <c r="J53" s="1">
        <f>'DATOS MENSUALES'!F434</f>
        <v>0.47527143417</v>
      </c>
      <c r="K53" s="1">
        <f>'DATOS MENSUALES'!F435</f>
        <v>0.525199433352</v>
      </c>
      <c r="L53" s="1">
        <f>'DATOS MENSUALES'!F436</f>
        <v>0.36707201213199997</v>
      </c>
      <c r="M53" s="1">
        <f>'DATOS MENSUALES'!F437</f>
        <v>0.419220163791</v>
      </c>
      <c r="N53" s="1">
        <f t="shared" si="12"/>
        <v>11.164728576994</v>
      </c>
      <c r="O53" s="10"/>
      <c r="P53" s="60">
        <f t="shared" si="13"/>
        <v>-6.367786549870217</v>
      </c>
      <c r="Q53" s="60">
        <f t="shared" si="14"/>
        <v>-5.780378606205689</v>
      </c>
      <c r="R53" s="60">
        <f t="shared" si="15"/>
        <v>-29.450118596406522</v>
      </c>
      <c r="S53" s="60">
        <f t="shared" si="16"/>
        <v>-72.00781868100893</v>
      </c>
      <c r="T53" s="60">
        <f t="shared" si="17"/>
        <v>-115.24967965784498</v>
      </c>
      <c r="U53" s="60">
        <f t="shared" si="18"/>
        <v>-239.36509295800502</v>
      </c>
      <c r="V53" s="60">
        <f t="shared" si="19"/>
        <v>-230.84786104024144</v>
      </c>
      <c r="W53" s="60">
        <f t="shared" si="20"/>
        <v>-183.93886499804393</v>
      </c>
      <c r="X53" s="60">
        <f t="shared" si="21"/>
        <v>-61.05504692863211</v>
      </c>
      <c r="Y53" s="60">
        <f t="shared" si="22"/>
        <v>-21.729487788392692</v>
      </c>
      <c r="Z53" s="60">
        <f t="shared" si="23"/>
        <v>-7.8080626171087895</v>
      </c>
      <c r="AA53" s="60">
        <f t="shared" si="24"/>
        <v>-5.884998484679523</v>
      </c>
      <c r="AB53" s="60">
        <f t="shared" si="25"/>
        <v>-87003.83769724978</v>
      </c>
    </row>
    <row r="54" spans="1:28" ht="12.75">
      <c r="A54" s="12" t="s">
        <v>64</v>
      </c>
      <c r="B54" s="1">
        <f>'DATOS MENSUALES'!F438</f>
        <v>1.278293843255</v>
      </c>
      <c r="C54" s="1">
        <f>'DATOS MENSUALES'!F439</f>
        <v>1.60513956792</v>
      </c>
      <c r="D54" s="1">
        <f>'DATOS MENSUALES'!F440</f>
        <v>3.293988248692</v>
      </c>
      <c r="E54" s="1">
        <f>'DATOS MENSUALES'!F441</f>
        <v>16.762636607839</v>
      </c>
      <c r="F54" s="1">
        <f>'DATOS MENSUALES'!F442</f>
        <v>24.313915842975998</v>
      </c>
      <c r="G54" s="1">
        <f>'DATOS MENSUALES'!F443</f>
        <v>12.761409091886001</v>
      </c>
      <c r="H54" s="1">
        <f>'DATOS MENSUALES'!F444</f>
        <v>11.697587916049</v>
      </c>
      <c r="I54" s="1">
        <f>'DATOS MENSUALES'!F445</f>
        <v>15.642683613996999</v>
      </c>
      <c r="J54" s="1">
        <f>'DATOS MENSUALES'!F446</f>
        <v>12.311366128488</v>
      </c>
      <c r="K54" s="1">
        <f>'DATOS MENSUALES'!F447</f>
        <v>8.141395790992</v>
      </c>
      <c r="L54" s="1">
        <f>'DATOS MENSUALES'!F448</f>
        <v>6.091552657728</v>
      </c>
      <c r="M54" s="1">
        <f>'DATOS MENSUALES'!F449</f>
        <v>4.19449054743</v>
      </c>
      <c r="N54" s="1">
        <f t="shared" si="12"/>
        <v>118.09445985725199</v>
      </c>
      <c r="O54" s="10"/>
      <c r="P54" s="60">
        <f t="shared" si="13"/>
        <v>-9.722572572960566</v>
      </c>
      <c r="Q54" s="60">
        <f t="shared" si="14"/>
        <v>-43.55995881483899</v>
      </c>
      <c r="R54" s="60">
        <f t="shared" si="15"/>
        <v>-1.8175966871490623</v>
      </c>
      <c r="S54" s="60">
        <f t="shared" si="16"/>
        <v>1728.737504261636</v>
      </c>
      <c r="T54" s="60">
        <f t="shared" si="17"/>
        <v>6603.304796308069</v>
      </c>
      <c r="U54" s="60">
        <f t="shared" si="18"/>
        <v>211.62095836712257</v>
      </c>
      <c r="V54" s="60">
        <f t="shared" si="19"/>
        <v>117.25857125916323</v>
      </c>
      <c r="W54" s="60">
        <f t="shared" si="20"/>
        <v>841.4878326667567</v>
      </c>
      <c r="X54" s="60">
        <f t="shared" si="21"/>
        <v>492.74206744528067</v>
      </c>
      <c r="Y54" s="60">
        <f t="shared" si="22"/>
        <v>112.37714753846609</v>
      </c>
      <c r="Z54" s="60">
        <f t="shared" si="23"/>
        <v>52.339018824185096</v>
      </c>
      <c r="AA54" s="60">
        <f t="shared" si="24"/>
        <v>7.643443948257827</v>
      </c>
      <c r="AB54" s="60">
        <f t="shared" si="25"/>
        <v>245533.14942293902</v>
      </c>
    </row>
    <row r="55" spans="1:28" ht="12.75">
      <c r="A55" s="12" t="s">
        <v>65</v>
      </c>
      <c r="B55" s="1">
        <f>'DATOS MENSUALES'!F450</f>
        <v>11.133918426540001</v>
      </c>
      <c r="C55" s="1">
        <f>'DATOS MENSUALES'!F451</f>
        <v>4.832680559897001</v>
      </c>
      <c r="D55" s="1">
        <f>'DATOS MENSUALES'!F452</f>
        <v>14.9322882105</v>
      </c>
      <c r="E55" s="1">
        <f>'DATOS MENSUALES'!F453</f>
        <v>2.726871743664</v>
      </c>
      <c r="F55" s="1">
        <f>'DATOS MENSUALES'!F454</f>
        <v>7.97352226626</v>
      </c>
      <c r="G55" s="1">
        <f>'DATOS MENSUALES'!F455</f>
        <v>5.298351482328</v>
      </c>
      <c r="H55" s="1">
        <f>'DATOS MENSUALES'!F456</f>
        <v>7.344977837612</v>
      </c>
      <c r="I55" s="1">
        <f>'DATOS MENSUALES'!F457</f>
        <v>5.394299652918001</v>
      </c>
      <c r="J55" s="1">
        <f>'DATOS MENSUALES'!F458</f>
        <v>4.6957176007040005</v>
      </c>
      <c r="K55" s="1">
        <f>'DATOS MENSUALES'!F459</f>
        <v>3.3949443764300002</v>
      </c>
      <c r="L55" s="1">
        <f>'DATOS MENSUALES'!F460</f>
        <v>2.301795257545</v>
      </c>
      <c r="M55" s="1">
        <f>'DATOS MENSUALES'!F461</f>
        <v>1.49114751929</v>
      </c>
      <c r="N55" s="1">
        <f t="shared" si="12"/>
        <v>71.52051493368799</v>
      </c>
      <c r="O55" s="10"/>
      <c r="P55" s="60">
        <f t="shared" si="13"/>
        <v>460.33218136137447</v>
      </c>
      <c r="Q55" s="60">
        <f t="shared" si="14"/>
        <v>-0.024641907096139868</v>
      </c>
      <c r="R55" s="60">
        <f t="shared" si="15"/>
        <v>1130.6849496538898</v>
      </c>
      <c r="S55" s="60">
        <f t="shared" si="16"/>
        <v>-8.415694211594552</v>
      </c>
      <c r="T55" s="60">
        <f t="shared" si="17"/>
        <v>14.181472926953921</v>
      </c>
      <c r="U55" s="60">
        <f t="shared" si="18"/>
        <v>-3.401267474289475</v>
      </c>
      <c r="V55" s="60">
        <f t="shared" si="19"/>
        <v>0.15918796846034314</v>
      </c>
      <c r="W55" s="60">
        <f t="shared" si="20"/>
        <v>-0.52639564804311</v>
      </c>
      <c r="X55" s="60">
        <f t="shared" si="21"/>
        <v>0.022608826228910098</v>
      </c>
      <c r="Y55" s="60">
        <f t="shared" si="22"/>
        <v>0.0004975017791448512</v>
      </c>
      <c r="Z55" s="60">
        <f t="shared" si="23"/>
        <v>-0.00011874959972425028</v>
      </c>
      <c r="AA55" s="60">
        <f t="shared" si="24"/>
        <v>-0.3946534109244215</v>
      </c>
      <c r="AB55" s="60">
        <f t="shared" si="25"/>
        <v>4130.393636994703</v>
      </c>
    </row>
    <row r="56" spans="1:28" ht="12.75">
      <c r="A56" s="12" t="s">
        <v>66</v>
      </c>
      <c r="B56" s="1">
        <f>'DATOS MENSUALES'!F462</f>
        <v>0.9945446373300001</v>
      </c>
      <c r="C56" s="1">
        <f>'DATOS MENSUALES'!F463</f>
        <v>0.837772650268</v>
      </c>
      <c r="D56" s="1">
        <f>'DATOS MENSUALES'!F464</f>
        <v>6.020479248618</v>
      </c>
      <c r="E56" s="1">
        <f>'DATOS MENSUALES'!F465</f>
        <v>7.511222585299</v>
      </c>
      <c r="F56" s="1">
        <f>'DATOS MENSUALES'!F466</f>
        <v>10.150022466024</v>
      </c>
      <c r="G56" s="1">
        <f>'DATOS MENSUALES'!F467</f>
        <v>10.075221002752</v>
      </c>
      <c r="H56" s="1">
        <f>'DATOS MENSUALES'!F468</f>
        <v>8.044260594073</v>
      </c>
      <c r="I56" s="1">
        <f>'DATOS MENSUALES'!F469</f>
        <v>8.577849940385999</v>
      </c>
      <c r="J56" s="1">
        <f>'DATOS MENSUALES'!F470</f>
        <v>5.16339884898</v>
      </c>
      <c r="K56" s="1">
        <f>'DATOS MENSUALES'!F471</f>
        <v>3.9121716965449997</v>
      </c>
      <c r="L56" s="1">
        <f>'DATOS MENSUALES'!F472</f>
        <v>2.484751984637</v>
      </c>
      <c r="M56" s="1">
        <f>'DATOS MENSUALES'!F473</f>
        <v>2.3254724864</v>
      </c>
      <c r="N56" s="1">
        <f t="shared" si="12"/>
        <v>66.097168141312</v>
      </c>
      <c r="O56" s="10"/>
      <c r="P56" s="60">
        <f t="shared" si="13"/>
        <v>-14.138667017439943</v>
      </c>
      <c r="Q56" s="60">
        <f t="shared" si="14"/>
        <v>-78.72781347482822</v>
      </c>
      <c r="R56" s="60">
        <f t="shared" si="15"/>
        <v>3.4163392684966114</v>
      </c>
      <c r="S56" s="60">
        <f t="shared" si="16"/>
        <v>20.803521340259007</v>
      </c>
      <c r="T56" s="60">
        <f t="shared" si="17"/>
        <v>97.14641285608147</v>
      </c>
      <c r="U56" s="60">
        <f t="shared" si="18"/>
        <v>35.06172482223226</v>
      </c>
      <c r="V56" s="60">
        <f t="shared" si="19"/>
        <v>1.9123787498893317</v>
      </c>
      <c r="W56" s="60">
        <f t="shared" si="20"/>
        <v>13.41547539835624</v>
      </c>
      <c r="X56" s="60">
        <f t="shared" si="21"/>
        <v>0.4226288802162005</v>
      </c>
      <c r="Y56" s="60">
        <f t="shared" si="22"/>
        <v>0.21220460917863274</v>
      </c>
      <c r="Z56" s="60">
        <f t="shared" si="23"/>
        <v>0.0023955829903959825</v>
      </c>
      <c r="AA56" s="60">
        <f t="shared" si="24"/>
        <v>0.001024687537971472</v>
      </c>
      <c r="AB56" s="60">
        <f t="shared" si="25"/>
        <v>1198.214242561389</v>
      </c>
    </row>
    <row r="57" spans="1:28" ht="12.75">
      <c r="A57" s="12" t="s">
        <v>67</v>
      </c>
      <c r="B57" s="1">
        <f>'DATOS MENSUALES'!F474</f>
        <v>5.186034493878</v>
      </c>
      <c r="C57" s="1">
        <f>'DATOS MENSUALES'!F475</f>
        <v>3.543444556398</v>
      </c>
      <c r="D57" s="1">
        <f>'DATOS MENSUALES'!F476</f>
        <v>3.829829961486</v>
      </c>
      <c r="E57" s="1">
        <f>'DATOS MENSUALES'!F477</f>
        <v>4.904773155516</v>
      </c>
      <c r="F57" s="1">
        <f>'DATOS MENSUALES'!F478</f>
        <v>6.106700491463</v>
      </c>
      <c r="G57" s="1">
        <f>'DATOS MENSUALES'!F479</f>
        <v>10.0936065006</v>
      </c>
      <c r="H57" s="1">
        <f>'DATOS MENSUALES'!F480</f>
        <v>5.743135193059</v>
      </c>
      <c r="I57" s="1">
        <f>'DATOS MENSUALES'!F481</f>
        <v>7.207247368064</v>
      </c>
      <c r="J57" s="1">
        <f>'DATOS MENSUALES'!F482</f>
        <v>5.055816341114</v>
      </c>
      <c r="K57" s="1">
        <f>'DATOS MENSUALES'!F483</f>
        <v>3.871488849168</v>
      </c>
      <c r="L57" s="1">
        <f>'DATOS MENSUALES'!F484</f>
        <v>3.109171958397</v>
      </c>
      <c r="M57" s="1">
        <f>'DATOS MENSUALES'!F485</f>
        <v>2.435696587929</v>
      </c>
      <c r="N57" s="1">
        <f t="shared" si="12"/>
        <v>61.08694545707201</v>
      </c>
      <c r="O57" s="10"/>
      <c r="P57" s="60">
        <f t="shared" si="13"/>
        <v>5.577404786416645</v>
      </c>
      <c r="Q57" s="60">
        <f t="shared" si="14"/>
        <v>-3.946071959179096</v>
      </c>
      <c r="R57" s="60">
        <f t="shared" si="15"/>
        <v>-0.3207857882434701</v>
      </c>
      <c r="S57" s="60">
        <f t="shared" si="16"/>
        <v>0.0029762584445486608</v>
      </c>
      <c r="T57" s="60">
        <f t="shared" si="17"/>
        <v>0.16974574973443748</v>
      </c>
      <c r="U57" s="60">
        <f t="shared" si="18"/>
        <v>35.655911345758696</v>
      </c>
      <c r="V57" s="60">
        <f t="shared" si="19"/>
        <v>-1.1906084930737761</v>
      </c>
      <c r="W57" s="60">
        <f t="shared" si="20"/>
        <v>1.0166490749346992</v>
      </c>
      <c r="X57" s="60">
        <f t="shared" si="21"/>
        <v>0.2656790184420411</v>
      </c>
      <c r="Y57" s="60">
        <f t="shared" si="22"/>
        <v>0.17167762714728685</v>
      </c>
      <c r="Z57" s="60">
        <f t="shared" si="23"/>
        <v>0.43590638411910193</v>
      </c>
      <c r="AA57" s="60">
        <f t="shared" si="24"/>
        <v>0.009399319814578712</v>
      </c>
      <c r="AB57" s="60">
        <f t="shared" si="25"/>
        <v>176.66133347930023</v>
      </c>
    </row>
    <row r="58" spans="1:28" ht="12.75">
      <c r="A58" s="12" t="s">
        <v>68</v>
      </c>
      <c r="B58" s="1">
        <f>'DATOS MENSUALES'!F486</f>
        <v>3.204218293194</v>
      </c>
      <c r="C58" s="1">
        <f>'DATOS MENSUALES'!F487</f>
        <v>5.226529992694999</v>
      </c>
      <c r="D58" s="1">
        <f>'DATOS MENSUALES'!F488</f>
        <v>2.42098884728</v>
      </c>
      <c r="E58" s="1">
        <f>'DATOS MENSUALES'!F489</f>
        <v>1.2780035505760001</v>
      </c>
      <c r="F58" s="1">
        <f>'DATOS MENSUALES'!F490</f>
        <v>1.3712983084049999</v>
      </c>
      <c r="G58" s="1">
        <f>'DATOS MENSUALES'!F491</f>
        <v>2.00612865668</v>
      </c>
      <c r="H58" s="1">
        <f>'DATOS MENSUALES'!F492</f>
        <v>3.6022011009300003</v>
      </c>
      <c r="I58" s="1">
        <f>'DATOS MENSUALES'!F493</f>
        <v>2.44182865264</v>
      </c>
      <c r="J58" s="1">
        <f>'DATOS MENSUALES'!F494</f>
        <v>1.846586736876</v>
      </c>
      <c r="K58" s="1">
        <f>'DATOS MENSUALES'!F495</f>
        <v>1.40803258194</v>
      </c>
      <c r="L58" s="1">
        <f>'DATOS MENSUALES'!F496</f>
        <v>1.0660836615</v>
      </c>
      <c r="M58" s="1">
        <f>'DATOS MENSUALES'!F497</f>
        <v>1.036905863168</v>
      </c>
      <c r="N58" s="1">
        <f t="shared" si="12"/>
        <v>26.908806245883994</v>
      </c>
      <c r="O58" s="10"/>
      <c r="P58" s="60">
        <f t="shared" si="13"/>
        <v>-0.009050902035202398</v>
      </c>
      <c r="Q58" s="60">
        <f t="shared" si="14"/>
        <v>0.0010879748656741509</v>
      </c>
      <c r="R58" s="60">
        <f t="shared" si="15"/>
        <v>-9.173836523074097</v>
      </c>
      <c r="S58" s="60">
        <f t="shared" si="16"/>
        <v>-42.250590657273754</v>
      </c>
      <c r="T58" s="60">
        <f t="shared" si="17"/>
        <v>-73.12444182436235</v>
      </c>
      <c r="U58" s="60">
        <f t="shared" si="18"/>
        <v>-110.32294431785644</v>
      </c>
      <c r="V58" s="60">
        <f t="shared" si="19"/>
        <v>-32.792987395020376</v>
      </c>
      <c r="W58" s="60">
        <f t="shared" si="20"/>
        <v>-53.15311537079989</v>
      </c>
      <c r="X58" s="60">
        <f t="shared" si="21"/>
        <v>-16.902680920719074</v>
      </c>
      <c r="Y58" s="60">
        <f t="shared" si="22"/>
        <v>-6.942447205368958</v>
      </c>
      <c r="Z58" s="60">
        <f t="shared" si="23"/>
        <v>-2.121150097530037</v>
      </c>
      <c r="AA58" s="60">
        <f t="shared" si="24"/>
        <v>-1.6756200197958986</v>
      </c>
      <c r="AB58" s="60">
        <f t="shared" si="25"/>
        <v>-23312.89394721483</v>
      </c>
    </row>
    <row r="59" spans="1:28" ht="12.75">
      <c r="A59" s="12" t="s">
        <v>69</v>
      </c>
      <c r="B59" s="1">
        <f>'DATOS MENSUALES'!F498</f>
        <v>0.73882353024</v>
      </c>
      <c r="C59" s="1">
        <f>'DATOS MENSUALES'!F499</f>
        <v>0.47897657245999997</v>
      </c>
      <c r="D59" s="1">
        <f>'DATOS MENSUALES'!F500</f>
        <v>7.84256230344</v>
      </c>
      <c r="E59" s="1">
        <f>'DATOS MENSUALES'!F501</f>
        <v>1.028671006125</v>
      </c>
      <c r="F59" s="1">
        <f>'DATOS MENSUALES'!F502</f>
        <v>1.026715173732</v>
      </c>
      <c r="G59" s="1">
        <f>'DATOS MENSUALES'!F503</f>
        <v>1.0425990788950001</v>
      </c>
      <c r="H59" s="1">
        <f>'DATOS MENSUALES'!F504</f>
        <v>0.9517393385549999</v>
      </c>
      <c r="I59" s="1">
        <f>'DATOS MENSUALES'!F505</f>
        <v>0.992594289528</v>
      </c>
      <c r="J59" s="1">
        <f>'DATOS MENSUALES'!F506</f>
        <v>0.686580636998</v>
      </c>
      <c r="K59" s="1">
        <f>'DATOS MENSUALES'!F507</f>
        <v>0.47285286110999997</v>
      </c>
      <c r="L59" s="1">
        <f>'DATOS MENSUALES'!F508</f>
        <v>0.32076736876</v>
      </c>
      <c r="M59" s="1">
        <f>'DATOS MENSUALES'!F509</f>
        <v>0.441217012523</v>
      </c>
      <c r="N59" s="1">
        <f t="shared" si="12"/>
        <v>16.024099172366004</v>
      </c>
      <c r="O59" s="10"/>
      <c r="P59" s="60">
        <f t="shared" si="13"/>
        <v>-19.11543146732288</v>
      </c>
      <c r="Q59" s="60">
        <f t="shared" si="14"/>
        <v>-100.2014097904314</v>
      </c>
      <c r="R59" s="60">
        <f t="shared" si="15"/>
        <v>36.865609583748395</v>
      </c>
      <c r="S59" s="60">
        <f t="shared" si="16"/>
        <v>-51.98944757726581</v>
      </c>
      <c r="T59" s="60">
        <f t="shared" si="17"/>
        <v>-92.7318227668442</v>
      </c>
      <c r="U59" s="60">
        <f t="shared" si="18"/>
        <v>-191.06653227211692</v>
      </c>
      <c r="V59" s="60">
        <f t="shared" si="19"/>
        <v>-200.33254919939228</v>
      </c>
      <c r="W59" s="60">
        <f t="shared" si="20"/>
        <v>-141.3502445520971</v>
      </c>
      <c r="X59" s="60">
        <f t="shared" si="21"/>
        <v>-51.743825154528</v>
      </c>
      <c r="Y59" s="60">
        <f t="shared" si="22"/>
        <v>-22.97542800388379</v>
      </c>
      <c r="Z59" s="60">
        <f t="shared" si="23"/>
        <v>-8.367655106940045</v>
      </c>
      <c r="AA59" s="60">
        <f t="shared" si="24"/>
        <v>-5.672505834895857</v>
      </c>
      <c r="AB59" s="60">
        <f t="shared" si="25"/>
        <v>-61404.337939240984</v>
      </c>
    </row>
    <row r="60" spans="1:28" ht="12.75">
      <c r="A60" s="12" t="s">
        <v>70</v>
      </c>
      <c r="B60" s="1">
        <f>'DATOS MENSUALES'!F510</f>
        <v>0.590164732696</v>
      </c>
      <c r="C60" s="1">
        <f>'DATOS MENSUALES'!F511</f>
        <v>1.9694966418900002</v>
      </c>
      <c r="D60" s="1">
        <f>'DATOS MENSUALES'!F512</f>
        <v>1.927438744998</v>
      </c>
      <c r="E60" s="1">
        <f>'DATOS MENSUALES'!F513</f>
        <v>1.77784603438</v>
      </c>
      <c r="F60" s="1">
        <f>'DATOS MENSUALES'!F514</f>
        <v>1.6320135042119999</v>
      </c>
      <c r="G60" s="1">
        <f>'DATOS MENSUALES'!F515</f>
        <v>1.770500477844</v>
      </c>
      <c r="H60" s="1">
        <f>'DATOS MENSUALES'!F516</f>
        <v>3.870549730304</v>
      </c>
      <c r="I60" s="1">
        <f>'DATOS MENSUALES'!F517</f>
        <v>2.61522509668</v>
      </c>
      <c r="J60" s="1">
        <f>'DATOS MENSUALES'!F518</f>
        <v>1.9725504625</v>
      </c>
      <c r="K60" s="1">
        <f>'DATOS MENSUALES'!F519</f>
        <v>1.496048679674</v>
      </c>
      <c r="L60" s="1">
        <f>'DATOS MENSUALES'!F520</f>
        <v>1.449578104538</v>
      </c>
      <c r="M60" s="1">
        <f>'DATOS MENSUALES'!F521</f>
        <v>1.050760504602</v>
      </c>
      <c r="N60" s="1">
        <f t="shared" si="12"/>
        <v>22.122172714317998</v>
      </c>
      <c r="O60" s="10"/>
      <c r="P60" s="60">
        <f t="shared" si="13"/>
        <v>-22.484349135412614</v>
      </c>
      <c r="Q60" s="60">
        <f t="shared" si="14"/>
        <v>-31.380554271121834</v>
      </c>
      <c r="R60" s="60">
        <f t="shared" si="15"/>
        <v>-17.31249152087124</v>
      </c>
      <c r="S60" s="60">
        <f t="shared" si="16"/>
        <v>-26.545828654243632</v>
      </c>
      <c r="T60" s="60">
        <f t="shared" si="17"/>
        <v>-60.282282174375</v>
      </c>
      <c r="U60" s="60">
        <f t="shared" si="18"/>
        <v>-127.39506839830959</v>
      </c>
      <c r="V60" s="60">
        <f t="shared" si="19"/>
        <v>-25.217284299108815</v>
      </c>
      <c r="W60" s="60">
        <f t="shared" si="20"/>
        <v>-46.13320535219101</v>
      </c>
      <c r="X60" s="60">
        <f t="shared" si="21"/>
        <v>-14.533963589644571</v>
      </c>
      <c r="Y60" s="60">
        <f t="shared" si="22"/>
        <v>-6.025170654675424</v>
      </c>
      <c r="Z60" s="60">
        <f t="shared" si="23"/>
        <v>-0.7323328939893364</v>
      </c>
      <c r="AA60" s="60">
        <f t="shared" si="24"/>
        <v>-1.6176649834185655</v>
      </c>
      <c r="AB60" s="60">
        <f t="shared" si="25"/>
        <v>-37104.912692162485</v>
      </c>
    </row>
    <row r="61" spans="1:28" ht="12.75">
      <c r="A61" s="12" t="s">
        <v>71</v>
      </c>
      <c r="B61" s="1">
        <f>'DATOS MENSUALES'!F522</f>
        <v>0.7872764704999999</v>
      </c>
      <c r="C61" s="1">
        <f>'DATOS MENSUALES'!F523</f>
        <v>1.479752433808</v>
      </c>
      <c r="D61" s="1">
        <f>'DATOS MENSUALES'!F524</f>
        <v>3.4314113055039996</v>
      </c>
      <c r="E61" s="1">
        <f>'DATOS MENSUALES'!F525</f>
        <v>0.998020215085</v>
      </c>
      <c r="F61" s="1">
        <f>'DATOS MENSUALES'!F526</f>
        <v>0.929544761264</v>
      </c>
      <c r="G61" s="1">
        <f>'DATOS MENSUALES'!F527</f>
        <v>1.83461989228</v>
      </c>
      <c r="H61" s="1">
        <f>'DATOS MENSUALES'!F528</f>
        <v>1.49209833656</v>
      </c>
      <c r="I61" s="1">
        <f>'DATOS MENSUALES'!F529</f>
        <v>3.4984474024320003</v>
      </c>
      <c r="J61" s="1">
        <f>'DATOS MENSUALES'!F530</f>
        <v>2.597985421584</v>
      </c>
      <c r="K61" s="1">
        <f>'DATOS MENSUALES'!F531</f>
        <v>1.737447434788</v>
      </c>
      <c r="L61" s="1">
        <f>'DATOS MENSUALES'!F532</f>
        <v>1.33800272712</v>
      </c>
      <c r="M61" s="1">
        <f>'DATOS MENSUALES'!F533</f>
        <v>0.941945735952</v>
      </c>
      <c r="N61" s="1">
        <f t="shared" si="12"/>
        <v>21.066552136876997</v>
      </c>
      <c r="O61" s="10"/>
      <c r="P61" s="60">
        <f t="shared" si="13"/>
        <v>-18.09495342884341</v>
      </c>
      <c r="Q61" s="60">
        <f t="shared" si="14"/>
        <v>-48.38480947542216</v>
      </c>
      <c r="R61" s="60">
        <f t="shared" si="15"/>
        <v>-1.270127752568599</v>
      </c>
      <c r="S61" s="60">
        <f t="shared" si="16"/>
        <v>-53.28086942027366</v>
      </c>
      <c r="T61" s="60">
        <f t="shared" si="17"/>
        <v>-98.83324713761674</v>
      </c>
      <c r="U61" s="60">
        <f t="shared" si="18"/>
        <v>-122.58667593647279</v>
      </c>
      <c r="V61" s="60">
        <f t="shared" si="19"/>
        <v>-149.7987829740603</v>
      </c>
      <c r="W61" s="60">
        <f t="shared" si="20"/>
        <v>-19.754838126412984</v>
      </c>
      <c r="X61" s="60">
        <f t="shared" si="21"/>
        <v>-5.978691752679039</v>
      </c>
      <c r="Y61" s="60">
        <f t="shared" si="22"/>
        <v>-3.9312898999023433</v>
      </c>
      <c r="Z61" s="60">
        <f t="shared" si="23"/>
        <v>-1.0393394383493106</v>
      </c>
      <c r="AA61" s="60">
        <f t="shared" si="24"/>
        <v>-2.1105029458142877</v>
      </c>
      <c r="AB61" s="60">
        <f t="shared" si="25"/>
        <v>-40740.62352070015</v>
      </c>
    </row>
    <row r="62" spans="1:28" ht="12.75">
      <c r="A62" s="12" t="s">
        <v>72</v>
      </c>
      <c r="B62" s="1">
        <f>'DATOS MENSUALES'!F534</f>
        <v>1.90677319366</v>
      </c>
      <c r="C62" s="1">
        <f>'DATOS MENSUALES'!F535</f>
        <v>6.860940078168</v>
      </c>
      <c r="D62" s="1">
        <f>'DATOS MENSUALES'!F536</f>
        <v>1.5867171202</v>
      </c>
      <c r="E62" s="1">
        <f>'DATOS MENSUALES'!F537</f>
        <v>2.166705662688</v>
      </c>
      <c r="F62" s="1">
        <f>'DATOS MENSUALES'!F538</f>
        <v>5.3261482797070006</v>
      </c>
      <c r="G62" s="1">
        <f>'DATOS MENSUALES'!F539</f>
        <v>4.174141286227</v>
      </c>
      <c r="H62" s="1">
        <f>'DATOS MENSUALES'!F540</f>
        <v>4.54419134904</v>
      </c>
      <c r="I62" s="1">
        <f>'DATOS MENSUALES'!F541</f>
        <v>3.836980048329</v>
      </c>
      <c r="J62" s="1">
        <f>'DATOS MENSUALES'!F542</f>
        <v>3.294397198065</v>
      </c>
      <c r="K62" s="1">
        <f>'DATOS MENSUALES'!F543</f>
        <v>2.6575417443959997</v>
      </c>
      <c r="L62" s="1">
        <f>'DATOS MENSUALES'!F544</f>
        <v>1.808738067205</v>
      </c>
      <c r="M62" s="1">
        <f>'DATOS MENSUALES'!F545</f>
        <v>1.173546231</v>
      </c>
      <c r="N62" s="1">
        <f t="shared" si="12"/>
        <v>39.336820258685</v>
      </c>
      <c r="O62" s="10"/>
      <c r="P62" s="60">
        <f t="shared" si="13"/>
        <v>-3.4146069724860597</v>
      </c>
      <c r="Q62" s="60">
        <f t="shared" si="14"/>
        <v>5.2431813411203105</v>
      </c>
      <c r="R62" s="60">
        <f t="shared" si="15"/>
        <v>-25.093606709508187</v>
      </c>
      <c r="S62" s="60">
        <f t="shared" si="16"/>
        <v>-17.45912279621061</v>
      </c>
      <c r="T62" s="60">
        <f t="shared" si="17"/>
        <v>-0.01167586986953591</v>
      </c>
      <c r="U62" s="60">
        <f t="shared" si="18"/>
        <v>-18.15187553731651</v>
      </c>
      <c r="V62" s="60">
        <f t="shared" si="19"/>
        <v>-11.525149490825125</v>
      </c>
      <c r="W62" s="60">
        <f t="shared" si="20"/>
        <v>-13.223751536952395</v>
      </c>
      <c r="X62" s="60">
        <f t="shared" si="21"/>
        <v>-1.3994978378241014</v>
      </c>
      <c r="Y62" s="60">
        <f t="shared" si="22"/>
        <v>-0.28510466926568373</v>
      </c>
      <c r="Z62" s="60">
        <f t="shared" si="23"/>
        <v>-0.15940480216514674</v>
      </c>
      <c r="AA62" s="60">
        <f t="shared" si="24"/>
        <v>-1.1613002672402437</v>
      </c>
      <c r="AB62" s="60">
        <f t="shared" si="25"/>
        <v>-4203.71027023265</v>
      </c>
    </row>
    <row r="63" spans="1:28" ht="12.75">
      <c r="A63" s="12" t="s">
        <v>73</v>
      </c>
      <c r="B63" s="1">
        <f>'DATOS MENSUALES'!F546</f>
        <v>0.785986970475</v>
      </c>
      <c r="C63" s="1">
        <f>'DATOS MENSUALES'!F547</f>
        <v>2.2956522607350003</v>
      </c>
      <c r="D63" s="1">
        <f>'DATOS MENSUALES'!F548</f>
        <v>3.158025226121</v>
      </c>
      <c r="E63" s="1">
        <f>'DATOS MENSUALES'!F549</f>
        <v>3.05447154819</v>
      </c>
      <c r="F63" s="1">
        <f>'DATOS MENSUALES'!F550</f>
        <v>4.023308733513</v>
      </c>
      <c r="G63" s="1">
        <f>'DATOS MENSUALES'!F551</f>
        <v>4.098639599178</v>
      </c>
      <c r="H63" s="1">
        <f>'DATOS MENSUALES'!F552</f>
        <v>5.763664952161</v>
      </c>
      <c r="I63" s="1">
        <f>'DATOS MENSUALES'!F553</f>
        <v>4.552667253561</v>
      </c>
      <c r="J63" s="1">
        <f>'DATOS MENSUALES'!F554</f>
        <v>3.430715740642</v>
      </c>
      <c r="K63" s="1">
        <f>'DATOS MENSUALES'!F555</f>
        <v>2.445140890864</v>
      </c>
      <c r="L63" s="1">
        <f>'DATOS MENSUALES'!F556</f>
        <v>1.584897571404</v>
      </c>
      <c r="M63" s="1">
        <f>'DATOS MENSUALES'!F557</f>
        <v>1.61913185187</v>
      </c>
      <c r="N63" s="1">
        <f t="shared" si="12"/>
        <v>36.812302598714005</v>
      </c>
      <c r="O63" s="10"/>
      <c r="P63" s="60">
        <f t="shared" si="13"/>
        <v>-18.121629849237507</v>
      </c>
      <c r="Q63" s="60">
        <f t="shared" si="14"/>
        <v>-22.61782160894364</v>
      </c>
      <c r="R63" s="60">
        <f t="shared" si="15"/>
        <v>-2.4952821479647276</v>
      </c>
      <c r="S63" s="60">
        <f t="shared" si="16"/>
        <v>-4.9692048479978395</v>
      </c>
      <c r="T63" s="60">
        <f t="shared" si="17"/>
        <v>-3.5794863180390952</v>
      </c>
      <c r="U63" s="60">
        <f t="shared" si="18"/>
        <v>-19.761690289790778</v>
      </c>
      <c r="V63" s="60">
        <f t="shared" si="19"/>
        <v>-1.1227540391678317</v>
      </c>
      <c r="W63" s="60">
        <f t="shared" si="20"/>
        <v>-4.484459593196883</v>
      </c>
      <c r="X63" s="60">
        <f t="shared" si="21"/>
        <v>-0.947650897945484</v>
      </c>
      <c r="Y63" s="60">
        <f t="shared" si="22"/>
        <v>-0.659788695591832</v>
      </c>
      <c r="Z63" s="60">
        <f t="shared" si="23"/>
        <v>-0.44954313193822243</v>
      </c>
      <c r="AA63" s="60">
        <f t="shared" si="24"/>
        <v>-0.22202145166592732</v>
      </c>
      <c r="AB63" s="60">
        <f t="shared" si="25"/>
        <v>-6501.042770909411</v>
      </c>
    </row>
    <row r="64" spans="1:28" ht="12.75">
      <c r="A64" s="12" t="s">
        <v>74</v>
      </c>
      <c r="B64" s="1">
        <f>'DATOS MENSUALES'!F558</f>
        <v>1.827270952843</v>
      </c>
      <c r="C64" s="1">
        <f>'DATOS MENSUALES'!F559</f>
        <v>1.434066113298</v>
      </c>
      <c r="D64" s="1">
        <f>'DATOS MENSUALES'!F560</f>
        <v>1.61390364353</v>
      </c>
      <c r="E64" s="1">
        <f>'DATOS MENSUALES'!F561</f>
        <v>2.219878145385</v>
      </c>
      <c r="F64" s="1">
        <f>'DATOS MENSUALES'!F562</f>
        <v>3.5630356509029997</v>
      </c>
      <c r="G64" s="1">
        <f>'DATOS MENSUALES'!F563</f>
        <v>4.0789500885</v>
      </c>
      <c r="H64" s="1">
        <f>'DATOS MENSUALES'!F564</f>
        <v>6.64170020217</v>
      </c>
      <c r="I64" s="1">
        <f>'DATOS MENSUALES'!F565</f>
        <v>4.308042150602001</v>
      </c>
      <c r="J64" s="1">
        <f>'DATOS MENSUALES'!F566</f>
        <v>3.666929840581</v>
      </c>
      <c r="K64" s="1">
        <f>'DATOS MENSUALES'!F567</f>
        <v>4.327524903167999</v>
      </c>
      <c r="L64" s="1">
        <f>'DATOS MENSUALES'!F568</f>
        <v>2.424942569414</v>
      </c>
      <c r="M64" s="1">
        <f>'DATOS MENSUALES'!F569</f>
        <v>1.933378439016</v>
      </c>
      <c r="N64" s="1">
        <f t="shared" si="12"/>
        <v>38.03962269941</v>
      </c>
      <c r="O64" s="10"/>
      <c r="P64" s="60">
        <f t="shared" si="13"/>
        <v>-3.9844934467258346</v>
      </c>
      <c r="Q64" s="60">
        <f t="shared" si="14"/>
        <v>-50.22761901939556</v>
      </c>
      <c r="R64" s="60">
        <f t="shared" si="15"/>
        <v>-24.40101410719334</v>
      </c>
      <c r="S64" s="60">
        <f t="shared" si="16"/>
        <v>-16.407424375761238</v>
      </c>
      <c r="T64" s="60">
        <f t="shared" si="17"/>
        <v>-7.880305812361774</v>
      </c>
      <c r="U64" s="60">
        <f t="shared" si="18"/>
        <v>-20.196598803507168</v>
      </c>
      <c r="V64" s="60">
        <f t="shared" si="19"/>
        <v>-0.004197752781544485</v>
      </c>
      <c r="W64" s="60">
        <f t="shared" si="20"/>
        <v>-6.790846832014174</v>
      </c>
      <c r="X64" s="60">
        <f t="shared" si="21"/>
        <v>-0.41519855273709444</v>
      </c>
      <c r="Y64" s="60">
        <f t="shared" si="22"/>
        <v>1.0358751658614127</v>
      </c>
      <c r="Z64" s="60">
        <f t="shared" si="23"/>
        <v>0.00040514167617980776</v>
      </c>
      <c r="AA64" s="60">
        <f t="shared" si="24"/>
        <v>-0.02471281408736187</v>
      </c>
      <c r="AB64" s="60">
        <f t="shared" si="25"/>
        <v>-5301.00285043042</v>
      </c>
    </row>
    <row r="65" spans="1:28" ht="12.75">
      <c r="A65" s="12" t="s">
        <v>75</v>
      </c>
      <c r="B65" s="1">
        <f>'DATOS MENSUALES'!F570</f>
        <v>4.3748429424</v>
      </c>
      <c r="C65" s="1">
        <f>'DATOS MENSUALES'!F571</f>
        <v>2.728069499365</v>
      </c>
      <c r="D65" s="1">
        <f>'DATOS MENSUALES'!F572</f>
        <v>4.410887299824</v>
      </c>
      <c r="E65" s="1">
        <f>'DATOS MENSUALES'!F573</f>
        <v>9.75707707293</v>
      </c>
      <c r="F65" s="1">
        <f>'DATOS MENSUALES'!F574</f>
        <v>5.8423562982520005</v>
      </c>
      <c r="G65" s="1">
        <f>'DATOS MENSUALES'!F575</f>
        <v>4.634972816584</v>
      </c>
      <c r="H65" s="1">
        <f>'DATOS MENSUALES'!F576</f>
        <v>14.760369394320001</v>
      </c>
      <c r="I65" s="1">
        <f>'DATOS MENSUALES'!F577</f>
        <v>8.590317295599</v>
      </c>
      <c r="J65" s="1">
        <f>'DATOS MENSUALES'!F578</f>
        <v>10.63817383804</v>
      </c>
      <c r="K65" s="1">
        <f>'DATOS MENSUALES'!F579</f>
        <v>5.911064164728001</v>
      </c>
      <c r="L65" s="1">
        <f>'DATOS MENSUALES'!F580</f>
        <v>4.766460938083</v>
      </c>
      <c r="M65" s="1">
        <f>'DATOS MENSUALES'!F581</f>
        <v>3.447987827616</v>
      </c>
      <c r="N65" s="1">
        <f t="shared" si="12"/>
        <v>79.86257938774101</v>
      </c>
      <c r="O65" s="10"/>
      <c r="P65" s="60">
        <f t="shared" si="13"/>
        <v>0.8909015429798548</v>
      </c>
      <c r="Q65" s="60">
        <f t="shared" si="14"/>
        <v>-13.748279848337528</v>
      </c>
      <c r="R65" s="60">
        <f t="shared" si="15"/>
        <v>-0.001108475226111063</v>
      </c>
      <c r="S65" s="60">
        <f t="shared" si="16"/>
        <v>124.71127818472124</v>
      </c>
      <c r="T65" s="60">
        <f t="shared" si="17"/>
        <v>0.024224198381150662</v>
      </c>
      <c r="U65" s="60">
        <f t="shared" si="18"/>
        <v>-10.179655979762568</v>
      </c>
      <c r="V65" s="60">
        <f t="shared" si="19"/>
        <v>503.8557493210637</v>
      </c>
      <c r="W65" s="60">
        <f t="shared" si="20"/>
        <v>13.627755696140888</v>
      </c>
      <c r="X65" s="60">
        <f t="shared" si="21"/>
        <v>241.24838750066746</v>
      </c>
      <c r="Y65" s="60">
        <f t="shared" si="22"/>
        <v>17.482016714352685</v>
      </c>
      <c r="Z65" s="60">
        <f t="shared" si="23"/>
        <v>14.09380732749078</v>
      </c>
      <c r="AA65" s="60">
        <f t="shared" si="24"/>
        <v>1.8307648255466291</v>
      </c>
      <c r="AB65" s="60">
        <f t="shared" si="25"/>
        <v>14503.083242143808</v>
      </c>
    </row>
    <row r="66" spans="1:28" ht="12.75">
      <c r="A66" s="12" t="s">
        <v>76</v>
      </c>
      <c r="B66" s="1">
        <f>'DATOS MENSUALES'!F582</f>
        <v>6.100489969314</v>
      </c>
      <c r="C66" s="1">
        <f>'DATOS MENSUALES'!F583</f>
        <v>3.7825889358570004</v>
      </c>
      <c r="D66" s="1">
        <f>'DATOS MENSUALES'!F584</f>
        <v>2.306139058575</v>
      </c>
      <c r="E66" s="1">
        <f>'DATOS MENSUALES'!F585</f>
        <v>1.1655141648960001</v>
      </c>
      <c r="F66" s="1">
        <f>'DATOS MENSUALES'!F586</f>
        <v>2.9383509267</v>
      </c>
      <c r="G66" s="1">
        <f>'DATOS MENSUALES'!F587</f>
        <v>1.607288390797</v>
      </c>
      <c r="H66" s="1">
        <f>'DATOS MENSUALES'!F588</f>
        <v>3.3442205401939997</v>
      </c>
      <c r="I66" s="1">
        <f>'DATOS MENSUALES'!F589</f>
        <v>4.516585029311</v>
      </c>
      <c r="J66" s="1">
        <f>'DATOS MENSUALES'!F590</f>
        <v>2.30214447363</v>
      </c>
      <c r="K66" s="1">
        <f>'DATOS MENSUALES'!F591</f>
        <v>1.7748907786199999</v>
      </c>
      <c r="L66" s="1">
        <f>'DATOS MENSUALES'!F592</f>
        <v>1.1841422913900002</v>
      </c>
      <c r="M66" s="1">
        <f>'DATOS MENSUALES'!F593</f>
        <v>0.8342589569759999</v>
      </c>
      <c r="N66" s="1">
        <f t="shared" si="12"/>
        <v>31.85661351626</v>
      </c>
      <c r="O66" s="10"/>
      <c r="P66" s="60">
        <f t="shared" si="13"/>
        <v>19.418947688605876</v>
      </c>
      <c r="Q66" s="60">
        <f t="shared" si="14"/>
        <v>-2.411983547055347</v>
      </c>
      <c r="R66" s="60">
        <f t="shared" si="15"/>
        <v>-10.768103580364997</v>
      </c>
      <c r="S66" s="60">
        <f t="shared" si="16"/>
        <v>-46.47798153292661</v>
      </c>
      <c r="T66" s="60">
        <f t="shared" si="17"/>
        <v>-17.874985224000362</v>
      </c>
      <c r="U66" s="60">
        <f t="shared" si="18"/>
        <v>-140.19829778499007</v>
      </c>
      <c r="V66" s="60">
        <f t="shared" si="19"/>
        <v>-41.37842872462707</v>
      </c>
      <c r="W66" s="60">
        <f t="shared" si="20"/>
        <v>-4.785313656727873</v>
      </c>
      <c r="X66" s="60">
        <f t="shared" si="21"/>
        <v>-9.404725651629912</v>
      </c>
      <c r="Y66" s="60">
        <f t="shared" si="22"/>
        <v>-3.6580724349721194</v>
      </c>
      <c r="Z66" s="60">
        <f t="shared" si="23"/>
        <v>-1.5885290736745437</v>
      </c>
      <c r="AA66" s="60">
        <f t="shared" si="24"/>
        <v>-2.687922482187344</v>
      </c>
      <c r="AB66" s="60">
        <f t="shared" si="25"/>
        <v>-13176.434635328533</v>
      </c>
    </row>
    <row r="67" spans="1:28" ht="12.75">
      <c r="A67" s="12" t="s">
        <v>77</v>
      </c>
      <c r="B67" s="1">
        <f>'DATOS MENSUALES'!F594</f>
        <v>0.690939414764</v>
      </c>
      <c r="C67" s="1">
        <f>'DATOS MENSUALES'!F595</f>
        <v>3.315269682312</v>
      </c>
      <c r="D67" s="1">
        <f>'DATOS MENSUALES'!F596</f>
        <v>7.463788416028</v>
      </c>
      <c r="E67" s="1">
        <f>'DATOS MENSUALES'!F597</f>
        <v>3.517720003728</v>
      </c>
      <c r="F67" s="1">
        <f>'DATOS MENSUALES'!F598</f>
        <v>2.954929040426</v>
      </c>
      <c r="G67" s="1">
        <f>'DATOS MENSUALES'!F599</f>
        <v>2.39805308808</v>
      </c>
      <c r="H67" s="1">
        <f>'DATOS MENSUALES'!F600</f>
        <v>2.6977991466419997</v>
      </c>
      <c r="I67" s="1">
        <f>'DATOS MENSUALES'!F601</f>
        <v>2.63033703873</v>
      </c>
      <c r="J67" s="1">
        <f>'DATOS MENSUALES'!F602</f>
        <v>2.614417706516</v>
      </c>
      <c r="K67" s="1">
        <f>'DATOS MENSUALES'!F603</f>
        <v>1.4593730705980001</v>
      </c>
      <c r="L67" s="1">
        <f>'DATOS MENSUALES'!F604</f>
        <v>0.9573052317399999</v>
      </c>
      <c r="M67" s="1">
        <f>'DATOS MENSUALES'!F605</f>
        <v>0.70561829701</v>
      </c>
      <c r="N67" s="1">
        <f t="shared" si="12"/>
        <v>31.405550136574</v>
      </c>
      <c r="O67" s="10"/>
      <c r="P67" s="60">
        <f t="shared" si="13"/>
        <v>-20.160929498658902</v>
      </c>
      <c r="Q67" s="60">
        <f t="shared" si="14"/>
        <v>-5.914126144686082</v>
      </c>
      <c r="R67" s="60">
        <f t="shared" si="15"/>
        <v>25.65693987505961</v>
      </c>
      <c r="S67" s="60">
        <f t="shared" si="16"/>
        <v>-1.9214678811143597</v>
      </c>
      <c r="T67" s="60">
        <f t="shared" si="17"/>
        <v>-17.53713026391062</v>
      </c>
      <c r="U67" s="60">
        <f t="shared" si="18"/>
        <v>-85.42699461207151</v>
      </c>
      <c r="V67" s="60">
        <f t="shared" si="19"/>
        <v>-69.18433415265679</v>
      </c>
      <c r="W67" s="60">
        <f t="shared" si="20"/>
        <v>-45.55250412452538</v>
      </c>
      <c r="X67" s="60">
        <f t="shared" si="21"/>
        <v>-5.817768530475348</v>
      </c>
      <c r="Y67" s="60">
        <f t="shared" si="22"/>
        <v>-6.396878781727436</v>
      </c>
      <c r="Z67" s="60">
        <f t="shared" si="23"/>
        <v>-2.706786519177545</v>
      </c>
      <c r="AA67" s="60">
        <f t="shared" si="24"/>
        <v>-3.5051440725904413</v>
      </c>
      <c r="AB67" s="60">
        <f t="shared" si="25"/>
        <v>-13945.845321485298</v>
      </c>
    </row>
    <row r="68" spans="1:28" ht="12.75">
      <c r="A68" s="12" t="s">
        <v>78</v>
      </c>
      <c r="B68" s="1">
        <f>'DATOS MENSUALES'!F606</f>
        <v>2.8509495168</v>
      </c>
      <c r="C68" s="1">
        <f>'DATOS MENSUALES'!F607</f>
        <v>2.150490533666</v>
      </c>
      <c r="D68" s="1">
        <f>'DATOS MENSUALES'!F608</f>
        <v>1.817294731617</v>
      </c>
      <c r="E68" s="1">
        <f>'DATOS MENSUALES'!F609</f>
        <v>1.3106342526589998</v>
      </c>
      <c r="F68" s="1">
        <f>'DATOS MENSUALES'!F610</f>
        <v>1.97084943078</v>
      </c>
      <c r="G68" s="1">
        <f>'DATOS MENSUALES'!F611</f>
        <v>4.6943438625719995</v>
      </c>
      <c r="H68" s="1">
        <f>'DATOS MENSUALES'!F612</f>
        <v>6.871621778498</v>
      </c>
      <c r="I68" s="1">
        <f>'DATOS MENSUALES'!F613</f>
        <v>3.844738909324</v>
      </c>
      <c r="J68" s="1">
        <f>'DATOS MENSUALES'!F614</f>
        <v>3.041108195534</v>
      </c>
      <c r="K68" s="1">
        <f>'DATOS MENSUALES'!F615</f>
        <v>2.3853846051120002</v>
      </c>
      <c r="L68" s="1">
        <f>'DATOS MENSUALES'!F616</f>
        <v>1.605544961676</v>
      </c>
      <c r="M68" s="1">
        <f>'DATOS MENSUALES'!F617</f>
        <v>2.4077713473449998</v>
      </c>
      <c r="N68" s="1">
        <f t="shared" si="12"/>
        <v>34.950732125583</v>
      </c>
      <c r="O68" s="10"/>
      <c r="P68" s="60">
        <f t="shared" si="13"/>
        <v>-0.1771904742498335</v>
      </c>
      <c r="Q68" s="60">
        <f t="shared" si="14"/>
        <v>-26.282552861105998</v>
      </c>
      <c r="R68" s="60">
        <f t="shared" si="15"/>
        <v>-19.619318126904332</v>
      </c>
      <c r="S68" s="60">
        <f t="shared" si="16"/>
        <v>-41.07417433457109</v>
      </c>
      <c r="T68" s="60">
        <f t="shared" si="17"/>
        <v>-45.965871725703586</v>
      </c>
      <c r="U68" s="60">
        <f t="shared" si="18"/>
        <v>-9.36576465128312</v>
      </c>
      <c r="V68" s="60">
        <f t="shared" si="19"/>
        <v>0.0003229346453090149</v>
      </c>
      <c r="W68" s="60">
        <f t="shared" si="20"/>
        <v>-13.094014704248144</v>
      </c>
      <c r="X68" s="60">
        <f t="shared" si="21"/>
        <v>-2.5817509830586047</v>
      </c>
      <c r="Y68" s="60">
        <f t="shared" si="22"/>
        <v>-0.8051931170675976</v>
      </c>
      <c r="Z68" s="60">
        <f t="shared" si="23"/>
        <v>-0.41416437863957223</v>
      </c>
      <c r="AA68" s="60">
        <f t="shared" si="24"/>
        <v>0.006140057856966281</v>
      </c>
      <c r="AB68" s="60">
        <f t="shared" si="25"/>
        <v>-8646.83916135419</v>
      </c>
    </row>
    <row r="69" spans="1:28" ht="12.75">
      <c r="A69" s="12" t="s">
        <v>79</v>
      </c>
      <c r="B69" s="1">
        <f>'DATOS MENSUALES'!F618</f>
        <v>3.2466763731299997</v>
      </c>
      <c r="C69" s="1">
        <f>'DATOS MENSUALES'!F619</f>
        <v>5.059131409656</v>
      </c>
      <c r="D69" s="1">
        <f>'DATOS MENSUALES'!F620</f>
        <v>1.809738753099</v>
      </c>
      <c r="E69" s="1">
        <f>'DATOS MENSUALES'!F621</f>
        <v>0.45251775809800004</v>
      </c>
      <c r="F69" s="1">
        <f>'DATOS MENSUALES'!F622</f>
        <v>0.38804927252</v>
      </c>
      <c r="G69" s="1">
        <f>'DATOS MENSUALES'!F623</f>
        <v>0.593470701369</v>
      </c>
      <c r="H69" s="1">
        <f>'DATOS MENSUALES'!F624</f>
        <v>0.536029718862</v>
      </c>
      <c r="I69" s="1">
        <f>'DATOS MENSUALES'!F625</f>
        <v>0.541946296581</v>
      </c>
      <c r="J69" s="1">
        <f>'DATOS MENSUALES'!F626</f>
        <v>0.612064218366</v>
      </c>
      <c r="K69" s="1">
        <f>'DATOS MENSUALES'!F627</f>
        <v>0.420590380028</v>
      </c>
      <c r="L69" s="1">
        <f>'DATOS MENSUALES'!F628</f>
        <v>0.33723462060799997</v>
      </c>
      <c r="M69" s="1">
        <f>'DATOS MENSUALES'!F629</f>
        <v>0.284794156186</v>
      </c>
      <c r="N69" s="1">
        <f t="shared" si="12"/>
        <v>14.282243658502999</v>
      </c>
      <c r="O69" s="10"/>
      <c r="P69" s="60">
        <f t="shared" si="13"/>
        <v>-0.004569479418462354</v>
      </c>
      <c r="Q69" s="60">
        <f t="shared" si="14"/>
        <v>-0.0002689370396324154</v>
      </c>
      <c r="R69" s="60">
        <f t="shared" si="15"/>
        <v>-19.784673139720798</v>
      </c>
      <c r="S69" s="60">
        <f t="shared" si="16"/>
        <v>-79.97452186981309</v>
      </c>
      <c r="T69" s="60">
        <f t="shared" si="17"/>
        <v>-137.78480190304623</v>
      </c>
      <c r="U69" s="60">
        <f t="shared" si="18"/>
        <v>-239.33988634473886</v>
      </c>
      <c r="V69" s="60">
        <f t="shared" si="19"/>
        <v>-246.13641778073844</v>
      </c>
      <c r="W69" s="60">
        <f t="shared" si="20"/>
        <v>-181.300535642036</v>
      </c>
      <c r="X69" s="60">
        <f t="shared" si="21"/>
        <v>-54.910483764909536</v>
      </c>
      <c r="Y69" s="60">
        <f t="shared" si="22"/>
        <v>-24.265992986305907</v>
      </c>
      <c r="Z69" s="60">
        <f t="shared" si="23"/>
        <v>-8.16568637436236</v>
      </c>
      <c r="AA69" s="60">
        <f t="shared" si="24"/>
        <v>-7.299827028557993</v>
      </c>
      <c r="AB69" s="60">
        <f t="shared" si="25"/>
        <v>-69902.00665884526</v>
      </c>
    </row>
    <row r="70" spans="1:28" ht="12.75">
      <c r="A70" s="12" t="s">
        <v>80</v>
      </c>
      <c r="B70" s="1">
        <f>'DATOS MENSUALES'!F630</f>
        <v>1.031060617372</v>
      </c>
      <c r="C70" s="1">
        <f>'DATOS MENSUALES'!F631</f>
        <v>0.415892234275</v>
      </c>
      <c r="D70" s="1">
        <f>'DATOS MENSUALES'!F632</f>
        <v>1.230210890492</v>
      </c>
      <c r="E70" s="1">
        <f>'DATOS MENSUALES'!F633</f>
        <v>0.28795465373499995</v>
      </c>
      <c r="F70" s="1">
        <f>'DATOS MENSUALES'!F634</f>
        <v>0.253919059038</v>
      </c>
      <c r="G70" s="1">
        <f>'DATOS MENSUALES'!F635</f>
        <v>0.28024073845499997</v>
      </c>
      <c r="H70" s="1">
        <f>'DATOS MENSUALES'!F636</f>
        <v>0.381151915791</v>
      </c>
      <c r="I70" s="1">
        <f>'DATOS MENSUALES'!F637</f>
        <v>0.909355962624</v>
      </c>
      <c r="J70" s="1">
        <f>'DATOS MENSUALES'!F638</f>
        <v>0.373692664296</v>
      </c>
      <c r="K70" s="1">
        <f>'DATOS MENSUALES'!F639</f>
        <v>0.32923331213</v>
      </c>
      <c r="L70" s="1">
        <f>'DATOS MENSUALES'!F640</f>
        <v>0.2448584635</v>
      </c>
      <c r="M70" s="1">
        <f>'DATOS MENSUALES'!F641</f>
        <v>0.230684013024</v>
      </c>
      <c r="N70" s="1">
        <f t="shared" si="12"/>
        <v>5.968254524732</v>
      </c>
      <c r="O70" s="10"/>
      <c r="P70" s="60">
        <f t="shared" si="13"/>
        <v>-13.507755741908637</v>
      </c>
      <c r="Q70" s="60">
        <f t="shared" si="14"/>
        <v>-104.33991901852633</v>
      </c>
      <c r="R70" s="60">
        <f t="shared" si="15"/>
        <v>-35.42227381997911</v>
      </c>
      <c r="S70" s="60">
        <f t="shared" si="16"/>
        <v>-89.49307191371523</v>
      </c>
      <c r="T70" s="60">
        <f t="shared" si="17"/>
        <v>-148.80048862666558</v>
      </c>
      <c r="U70" s="60">
        <f t="shared" si="18"/>
        <v>-277.42194937027887</v>
      </c>
      <c r="V70" s="60">
        <f t="shared" si="19"/>
        <v>-264.8396353985156</v>
      </c>
      <c r="W70" s="60">
        <f t="shared" si="20"/>
        <v>-148.23513258017513</v>
      </c>
      <c r="X70" s="60">
        <f t="shared" si="21"/>
        <v>-65.90302232815012</v>
      </c>
      <c r="Y70" s="60">
        <f t="shared" si="22"/>
        <v>-26.636426627290874</v>
      </c>
      <c r="Z70" s="60">
        <f t="shared" si="23"/>
        <v>-9.34179283684981</v>
      </c>
      <c r="AA70" s="60">
        <f t="shared" si="24"/>
        <v>-7.92788461668225</v>
      </c>
      <c r="AB70" s="60">
        <f t="shared" si="25"/>
        <v>-121343.26246118257</v>
      </c>
    </row>
    <row r="71" spans="1:28" ht="12.75">
      <c r="A71" s="12" t="s">
        <v>81</v>
      </c>
      <c r="B71" s="1">
        <f>'DATOS MENSUALES'!F642</f>
        <v>1.43660251591</v>
      </c>
      <c r="C71" s="1">
        <f>'DATOS MENSUALES'!F643</f>
        <v>0.45862156606000004</v>
      </c>
      <c r="D71" s="1">
        <f>'DATOS MENSUALES'!F644</f>
        <v>0.46470483968</v>
      </c>
      <c r="E71" s="1">
        <f>'DATOS MENSUALES'!F645</f>
        <v>4.664829205998</v>
      </c>
      <c r="F71" s="1">
        <f>'DATOS MENSUALES'!F646</f>
        <v>4.884338244576</v>
      </c>
      <c r="G71" s="1">
        <f>'DATOS MENSUALES'!F647</f>
        <v>3.679106715083</v>
      </c>
      <c r="H71" s="1">
        <f>'DATOS MENSUALES'!F648</f>
        <v>2.922189823334</v>
      </c>
      <c r="I71" s="1">
        <f>'DATOS MENSUALES'!F649</f>
        <v>4.065089198328</v>
      </c>
      <c r="J71" s="1">
        <f>'DATOS MENSUALES'!F650</f>
        <v>2.433665241657</v>
      </c>
      <c r="K71" s="1">
        <f>'DATOS MENSUALES'!F651</f>
        <v>1.68969444792</v>
      </c>
      <c r="L71" s="1">
        <f>'DATOS MENSUALES'!F652</f>
        <v>1.102276147976</v>
      </c>
      <c r="M71" s="1">
        <f>'DATOS MENSUALES'!F653</f>
        <v>1.1173493635</v>
      </c>
      <c r="N71" s="1">
        <f t="shared" si="12"/>
        <v>28.918467310022</v>
      </c>
      <c r="O71" s="10"/>
      <c r="P71" s="60">
        <f t="shared" si="13"/>
        <v>-7.715624590620112</v>
      </c>
      <c r="Q71" s="60">
        <f t="shared" si="14"/>
        <v>-101.52456336240373</v>
      </c>
      <c r="R71" s="60">
        <f t="shared" si="15"/>
        <v>-66.41412937267847</v>
      </c>
      <c r="S71" s="60">
        <f t="shared" si="16"/>
        <v>-0.0008875163942382298</v>
      </c>
      <c r="T71" s="60">
        <f t="shared" si="17"/>
        <v>-0.29897910077424955</v>
      </c>
      <c r="U71" s="60">
        <f t="shared" si="18"/>
        <v>-30.462714334686783</v>
      </c>
      <c r="V71" s="60">
        <f t="shared" si="19"/>
        <v>-58.44831528637863</v>
      </c>
      <c r="W71" s="60">
        <f t="shared" si="20"/>
        <v>-9.754240314841784</v>
      </c>
      <c r="X71" s="60">
        <f t="shared" si="21"/>
        <v>-7.754010803777749</v>
      </c>
      <c r="Y71" s="60">
        <f t="shared" si="22"/>
        <v>-4.299039824431417</v>
      </c>
      <c r="Z71" s="60">
        <f t="shared" si="23"/>
        <v>-1.9469039587758517</v>
      </c>
      <c r="AA71" s="60">
        <f t="shared" si="24"/>
        <v>-1.357700573490951</v>
      </c>
      <c r="AB71" s="60">
        <f t="shared" si="25"/>
        <v>-18730.791313950136</v>
      </c>
    </row>
    <row r="72" spans="1:28" ht="12.75">
      <c r="A72" s="12" t="s">
        <v>82</v>
      </c>
      <c r="B72" s="1">
        <f>'DATOS MENSUALES'!F654</f>
        <v>2.85742424499</v>
      </c>
      <c r="C72" s="1">
        <f>'DATOS MENSUALES'!F655</f>
        <v>1.936923690106</v>
      </c>
      <c r="D72" s="1">
        <f>'DATOS MENSUALES'!F656</f>
        <v>2.729464008672</v>
      </c>
      <c r="E72" s="1">
        <f>'DATOS MENSUALES'!F657</f>
        <v>0.604039054695</v>
      </c>
      <c r="F72" s="1">
        <f>'DATOS MENSUALES'!F658</f>
        <v>0.7241117974860001</v>
      </c>
      <c r="G72" s="1">
        <f>'DATOS MENSUALES'!F659</f>
        <v>0.46644564196</v>
      </c>
      <c r="H72" s="1">
        <f>'DATOS MENSUALES'!F660</f>
        <v>0.39480951659600005</v>
      </c>
      <c r="I72" s="1">
        <f>'DATOS MENSUALES'!F661</f>
        <v>0.43126406589</v>
      </c>
      <c r="J72" s="1">
        <f>'DATOS MENSUALES'!F662</f>
        <v>0.277006077295</v>
      </c>
      <c r="K72" s="1">
        <f>'DATOS MENSUALES'!F663</f>
        <v>0.196612699256</v>
      </c>
      <c r="L72" s="1">
        <f>'DATOS MENSUALES'!F664</f>
        <v>0.140831178164</v>
      </c>
      <c r="M72" s="1">
        <f>'DATOS MENSUALES'!F665</f>
        <v>0.137287365435</v>
      </c>
      <c r="N72" s="1">
        <f t="shared" si="12"/>
        <v>10.896219340545</v>
      </c>
      <c r="O72" s="10"/>
      <c r="P72" s="60">
        <f t="shared" si="13"/>
        <v>-0.17113306351948906</v>
      </c>
      <c r="Q72" s="60">
        <f t="shared" si="14"/>
        <v>-32.36282072124077</v>
      </c>
      <c r="R72" s="60">
        <f t="shared" si="15"/>
        <v>-5.686606249922942</v>
      </c>
      <c r="S72" s="60">
        <f t="shared" si="16"/>
        <v>-71.8299870604184</v>
      </c>
      <c r="T72" s="60">
        <f t="shared" si="17"/>
        <v>-112.6015614236651</v>
      </c>
      <c r="U72" s="60">
        <f t="shared" si="18"/>
        <v>-254.3324413314491</v>
      </c>
      <c r="V72" s="60">
        <f t="shared" si="19"/>
        <v>-263.15349513069117</v>
      </c>
      <c r="W72" s="60">
        <f t="shared" si="20"/>
        <v>-192.14639321568396</v>
      </c>
      <c r="X72" s="60">
        <f t="shared" si="21"/>
        <v>-70.74971131176777</v>
      </c>
      <c r="Y72" s="60">
        <f t="shared" si="22"/>
        <v>-30.34487859373895</v>
      </c>
      <c r="Z72" s="60">
        <f t="shared" si="23"/>
        <v>-10.795566658271786</v>
      </c>
      <c r="AA72" s="60">
        <f t="shared" si="24"/>
        <v>-9.094893448858507</v>
      </c>
      <c r="AB72" s="60">
        <f t="shared" si="25"/>
        <v>-88595.07554025798</v>
      </c>
    </row>
    <row r="73" spans="1:28" ht="12.75">
      <c r="A73" s="12" t="s">
        <v>83</v>
      </c>
      <c r="B73" s="1">
        <f>'DATOS MENSUALES'!F666</f>
        <v>0.10049922805</v>
      </c>
      <c r="C73" s="1">
        <f>'DATOS MENSUALES'!F667</f>
        <v>0.513494402224</v>
      </c>
      <c r="D73" s="1">
        <f>'DATOS MENSUALES'!F668</f>
        <v>2.368846739545</v>
      </c>
      <c r="E73" s="1">
        <f>'DATOS MENSUALES'!F669</f>
        <v>0.630005811672</v>
      </c>
      <c r="F73" s="1">
        <f>'DATOS MENSUALES'!F670</f>
        <v>0.375912813445</v>
      </c>
      <c r="G73" s="1">
        <f>'DATOS MENSUALES'!F671</f>
        <v>0.404525252914</v>
      </c>
      <c r="H73" s="1">
        <f>'DATOS MENSUALES'!F672</f>
        <v>0.41506751195</v>
      </c>
      <c r="I73" s="1">
        <f>'DATOS MENSUALES'!F673</f>
        <v>0.359175620716</v>
      </c>
      <c r="J73" s="1">
        <f>'DATOS MENSUALES'!F674</f>
        <v>0.23822226369500002</v>
      </c>
      <c r="K73" s="1">
        <f>'DATOS MENSUALES'!F675</f>
        <v>0.183100682688</v>
      </c>
      <c r="L73" s="1">
        <f>'DATOS MENSUALES'!F676</f>
        <v>0.12306097150999999</v>
      </c>
      <c r="M73" s="1">
        <f>'DATOS MENSUALES'!F677</f>
        <v>0.09864727341</v>
      </c>
      <c r="N73" s="1">
        <f t="shared" si="12"/>
        <v>5.8105585718190005</v>
      </c>
      <c r="O73" s="10"/>
      <c r="P73" s="60">
        <f t="shared" si="13"/>
        <v>-36.3343789321459</v>
      </c>
      <c r="Q73" s="60">
        <f t="shared" si="14"/>
        <v>-97.98398396711092</v>
      </c>
      <c r="R73" s="60">
        <f t="shared" si="15"/>
        <v>-9.876557619524869</v>
      </c>
      <c r="S73" s="60">
        <f t="shared" si="16"/>
        <v>-70.49228179025478</v>
      </c>
      <c r="T73" s="60">
        <f t="shared" si="17"/>
        <v>-138.7583727319565</v>
      </c>
      <c r="U73" s="60">
        <f t="shared" si="18"/>
        <v>-261.8624175005668</v>
      </c>
      <c r="V73" s="60">
        <f t="shared" si="19"/>
        <v>-260.66568722882613</v>
      </c>
      <c r="W73" s="60">
        <f t="shared" si="20"/>
        <v>-199.43798927451053</v>
      </c>
      <c r="X73" s="60">
        <f t="shared" si="21"/>
        <v>-72.75874709178866</v>
      </c>
      <c r="Y73" s="60">
        <f t="shared" si="22"/>
        <v>-30.740954458793343</v>
      </c>
      <c r="Z73" s="60">
        <f t="shared" si="23"/>
        <v>-11.058067831054057</v>
      </c>
      <c r="AA73" s="60">
        <f t="shared" si="24"/>
        <v>-9.609378082570784</v>
      </c>
      <c r="AB73" s="60">
        <f t="shared" si="25"/>
        <v>-122506.49943839802</v>
      </c>
    </row>
    <row r="74" spans="1:28" s="24" customFormat="1" ht="12.75">
      <c r="A74" s="21" t="s">
        <v>84</v>
      </c>
      <c r="B74" s="22">
        <f>'DATOS MENSUALES'!F678</f>
        <v>0.078565110428</v>
      </c>
      <c r="C74" s="22">
        <f>'DATOS MENSUALES'!F679</f>
        <v>0.30404362638</v>
      </c>
      <c r="D74" s="22">
        <f>'DATOS MENSUALES'!F680</f>
        <v>0.414426273858</v>
      </c>
      <c r="E74" s="22">
        <f>'DATOS MENSUALES'!F681</f>
        <v>7.832246794134</v>
      </c>
      <c r="F74" s="22">
        <f>'DATOS MENSUALES'!F682</f>
        <v>3.894928778647</v>
      </c>
      <c r="G74" s="22">
        <f>'DATOS MENSUALES'!F683</f>
        <v>3.2715423006860003</v>
      </c>
      <c r="H74" s="22">
        <f>'DATOS MENSUALES'!F684</f>
        <v>3.10303930371</v>
      </c>
      <c r="I74" s="22">
        <f>'DATOS MENSUALES'!F685</f>
        <v>5.307533520057</v>
      </c>
      <c r="J74" s="22">
        <f>'DATOS MENSUALES'!F686</f>
        <v>3.0326940843009997</v>
      </c>
      <c r="K74" s="22">
        <f>'DATOS MENSUALES'!F687</f>
        <v>3.6146301532000003</v>
      </c>
      <c r="L74" s="22">
        <f>'DATOS MENSUALES'!F688</f>
        <v>2.618512113475</v>
      </c>
      <c r="M74" s="22">
        <f>'DATOS MENSUALES'!F689</f>
        <v>1.9674176864719999</v>
      </c>
      <c r="N74" s="22">
        <f t="shared" si="12"/>
        <v>35.439579745348</v>
      </c>
      <c r="O74" s="23"/>
      <c r="P74" s="60">
        <f t="shared" si="13"/>
        <v>-37.061030374532685</v>
      </c>
      <c r="Q74" s="60">
        <f t="shared" si="14"/>
        <v>-111.95479279686866</v>
      </c>
      <c r="R74" s="60">
        <f t="shared" si="15"/>
        <v>-68.9186537660314</v>
      </c>
      <c r="S74" s="60">
        <f t="shared" si="16"/>
        <v>28.971700415029247</v>
      </c>
      <c r="T74" s="60">
        <f t="shared" si="17"/>
        <v>-4.5584601863483</v>
      </c>
      <c r="U74" s="60">
        <f t="shared" si="18"/>
        <v>-44.012798805759495</v>
      </c>
      <c r="V74" s="60">
        <f t="shared" si="19"/>
        <v>-50.65197253085453</v>
      </c>
      <c r="W74" s="60">
        <f t="shared" si="20"/>
        <v>-0.7149838563076614</v>
      </c>
      <c r="X74" s="60">
        <f t="shared" si="21"/>
        <v>-2.6295479197225404</v>
      </c>
      <c r="Y74" s="60">
        <f t="shared" si="22"/>
        <v>0.026710365090939884</v>
      </c>
      <c r="Z74" s="60">
        <f t="shared" si="23"/>
        <v>0.019155153335252355</v>
      </c>
      <c r="AA74" s="60">
        <f t="shared" si="24"/>
        <v>-0.017021907347816147</v>
      </c>
      <c r="AB74" s="60">
        <f t="shared" si="25"/>
        <v>-8043.610893891063</v>
      </c>
    </row>
    <row r="75" spans="1:28" s="24" customFormat="1" ht="12.75">
      <c r="A75" s="21" t="s">
        <v>85</v>
      </c>
      <c r="B75" s="22">
        <f>'DATOS MENSUALES'!F690</f>
        <v>1.71177306091</v>
      </c>
      <c r="C75" s="22">
        <f>'DATOS MENSUALES'!F691</f>
        <v>7.793991389528999</v>
      </c>
      <c r="D75" s="22">
        <f>'DATOS MENSUALES'!F692</f>
        <v>8.148560418378</v>
      </c>
      <c r="E75" s="22">
        <f>'DATOS MENSUALES'!F693</f>
        <v>6.604147828621</v>
      </c>
      <c r="F75" s="22">
        <f>'DATOS MENSUALES'!F694</f>
        <v>5.3563568812160005</v>
      </c>
      <c r="G75" s="22">
        <f>'DATOS MENSUALES'!F695</f>
        <v>5.01329874701</v>
      </c>
      <c r="H75" s="22">
        <f>'DATOS MENSUALES'!F696</f>
        <v>7.314308532755001</v>
      </c>
      <c r="I75" s="22">
        <f>'DATOS MENSUALES'!F697</f>
        <v>7.434096387936</v>
      </c>
      <c r="J75" s="22">
        <f>'DATOS MENSUALES'!F698</f>
        <v>5.265097940876</v>
      </c>
      <c r="K75" s="22">
        <f>'DATOS MENSUALES'!F699</f>
        <v>4.065417833177</v>
      </c>
      <c r="L75" s="22">
        <f>'DATOS MENSUALES'!F700</f>
        <v>2.95600536554</v>
      </c>
      <c r="M75" s="22">
        <f>'DATOS MENSUALES'!F701</f>
        <v>3.2941896897</v>
      </c>
      <c r="N75" s="22">
        <f t="shared" si="12"/>
        <v>64.957244075648</v>
      </c>
      <c r="O75" s="23"/>
      <c r="P75" s="60">
        <f t="shared" si="13"/>
        <v>-4.920330031647375</v>
      </c>
      <c r="Q75" s="60">
        <f t="shared" si="14"/>
        <v>19.040833616108383</v>
      </c>
      <c r="R75" s="60">
        <f t="shared" si="15"/>
        <v>47.99760220486323</v>
      </c>
      <c r="S75" s="60">
        <f t="shared" si="16"/>
        <v>6.26224744728446</v>
      </c>
      <c r="T75" s="60">
        <f t="shared" si="17"/>
        <v>-0.00760517051597258</v>
      </c>
      <c r="U75" s="60">
        <f t="shared" si="18"/>
        <v>-5.725099931939189</v>
      </c>
      <c r="V75" s="60">
        <f t="shared" si="19"/>
        <v>0.13366346575111887</v>
      </c>
      <c r="W75" s="60">
        <f t="shared" si="20"/>
        <v>1.8716362310462884</v>
      </c>
      <c r="X75" s="60">
        <f t="shared" si="21"/>
        <v>0.6187872714515403</v>
      </c>
      <c r="Y75" s="60">
        <f t="shared" si="22"/>
        <v>0.42138766782617176</v>
      </c>
      <c r="Z75" s="60">
        <f t="shared" si="23"/>
        <v>0.22150858288211864</v>
      </c>
      <c r="AA75" s="60">
        <f t="shared" si="24"/>
        <v>1.2234412073156742</v>
      </c>
      <c r="AB75" s="60">
        <f t="shared" si="25"/>
        <v>852.3456018720224</v>
      </c>
    </row>
    <row r="76" spans="1:28" s="24" customFormat="1" ht="12.75">
      <c r="A76" s="21" t="s">
        <v>86</v>
      </c>
      <c r="B76" s="22">
        <f>'DATOS MENSUALES'!F702</f>
        <v>2.19702278704</v>
      </c>
      <c r="C76" s="22">
        <f>'DATOS MENSUALES'!F703</f>
        <v>2.152948697792</v>
      </c>
      <c r="D76" s="22">
        <f>'DATOS MENSUALES'!F704</f>
        <v>1.899640186476</v>
      </c>
      <c r="E76" s="22">
        <f>'DATOS MENSUALES'!F705</f>
        <v>2.572533066649</v>
      </c>
      <c r="F76" s="22">
        <f>'DATOS MENSUALES'!F706</f>
        <v>1.916708739708</v>
      </c>
      <c r="G76" s="22">
        <f>'DATOS MENSUALES'!F707</f>
        <v>2.0233229664</v>
      </c>
      <c r="H76" s="22">
        <f>'DATOS MENSUALES'!F708</f>
        <v>3.144074502562</v>
      </c>
      <c r="I76" s="22">
        <f>'DATOS MENSUALES'!F709</f>
        <v>2.634080916448</v>
      </c>
      <c r="J76" s="22">
        <f>'DATOS MENSUALES'!F710</f>
        <v>2.025106421184</v>
      </c>
      <c r="K76" s="22">
        <f>'DATOS MENSUALES'!F711</f>
        <v>1.978783061157</v>
      </c>
      <c r="L76" s="22">
        <f>'DATOS MENSUALES'!F712</f>
        <v>1.177131030972</v>
      </c>
      <c r="M76" s="22">
        <f>'DATOS MENSUALES'!F713</f>
        <v>1.4768795637960002</v>
      </c>
      <c r="N76" s="22">
        <f t="shared" si="12"/>
        <v>25.198231940183998</v>
      </c>
      <c r="O76" s="23"/>
      <c r="P76" s="60">
        <f t="shared" si="13"/>
        <v>-1.7962510636708584</v>
      </c>
      <c r="Q76" s="60">
        <f t="shared" si="14"/>
        <v>-26.217417316604468</v>
      </c>
      <c r="R76" s="60">
        <f t="shared" si="15"/>
        <v>-17.87661611203034</v>
      </c>
      <c r="S76" s="60">
        <f t="shared" si="16"/>
        <v>-10.480405660772925</v>
      </c>
      <c r="T76" s="60">
        <f t="shared" si="17"/>
        <v>-48.08171143983307</v>
      </c>
      <c r="U76" s="60">
        <f t="shared" si="18"/>
        <v>-109.14065074598636</v>
      </c>
      <c r="V76" s="60">
        <f t="shared" si="19"/>
        <v>-48.985301631273224</v>
      </c>
      <c r="W76" s="60">
        <f t="shared" si="20"/>
        <v>-45.40939662333825</v>
      </c>
      <c r="X76" s="60">
        <f t="shared" si="21"/>
        <v>-13.615039807997942</v>
      </c>
      <c r="Y76" s="60">
        <f t="shared" si="22"/>
        <v>-2.3895704555651904</v>
      </c>
      <c r="Z76" s="60">
        <f t="shared" si="23"/>
        <v>-1.6173376082057138</v>
      </c>
      <c r="AA76" s="60">
        <f t="shared" si="24"/>
        <v>-0.4181342673800798</v>
      </c>
      <c r="AB76" s="60">
        <f t="shared" si="25"/>
        <v>-27756.543993702104</v>
      </c>
    </row>
    <row r="77" spans="1:28" s="24" customFormat="1" ht="12.75">
      <c r="A77" s="21" t="s">
        <v>87</v>
      </c>
      <c r="B77" s="22">
        <f>'DATOS MENSUALES'!F714</f>
        <v>4.243938936795</v>
      </c>
      <c r="C77" s="22">
        <f>'DATOS MENSUALES'!F715</f>
        <v>2.06635518931</v>
      </c>
      <c r="D77" s="22">
        <f>'DATOS MENSUALES'!F716</f>
        <v>3.4282497984</v>
      </c>
      <c r="E77" s="22">
        <f>'DATOS MENSUALES'!F717</f>
        <v>1.351870618602</v>
      </c>
      <c r="F77" s="22">
        <f>'DATOS MENSUALES'!F718</f>
        <v>1.07344716318</v>
      </c>
      <c r="G77" s="22">
        <f>'DATOS MENSUALES'!F719</f>
        <v>1.078100957088</v>
      </c>
      <c r="H77" s="22">
        <f>'DATOS MENSUALES'!F720</f>
        <v>4.15110981</v>
      </c>
      <c r="I77" s="22">
        <f>'DATOS MENSUALES'!F721</f>
        <v>2.323483811972</v>
      </c>
      <c r="J77" s="22">
        <f>'DATOS MENSUALES'!F722</f>
        <v>1.6692389464500001</v>
      </c>
      <c r="K77" s="22">
        <f>'DATOS MENSUALES'!F723</f>
        <v>1.28280290425</v>
      </c>
      <c r="L77" s="22">
        <f>'DATOS MENSUALES'!F724</f>
        <v>0.8550415389089999</v>
      </c>
      <c r="M77" s="22">
        <f>'DATOS MENSUALES'!F725</f>
        <v>0.615336922112</v>
      </c>
      <c r="N77" s="22">
        <f t="shared" si="12"/>
        <v>24.138976597068</v>
      </c>
      <c r="O77" s="23"/>
      <c r="P77" s="60">
        <f t="shared" si="13"/>
        <v>0.5745211436122992</v>
      </c>
      <c r="Q77" s="60">
        <f t="shared" si="14"/>
        <v>-28.577520041121577</v>
      </c>
      <c r="R77" s="60">
        <f t="shared" si="15"/>
        <v>-1.2812838998316658</v>
      </c>
      <c r="S77" s="60">
        <f t="shared" si="16"/>
        <v>-39.6190055442718</v>
      </c>
      <c r="T77" s="60">
        <f t="shared" si="17"/>
        <v>-89.88913097025723</v>
      </c>
      <c r="U77" s="60">
        <f t="shared" si="18"/>
        <v>-187.55511348177154</v>
      </c>
      <c r="V77" s="60">
        <f t="shared" si="19"/>
        <v>-18.649776390562508</v>
      </c>
      <c r="W77" s="60">
        <f t="shared" si="20"/>
        <v>-58.331818534217334</v>
      </c>
      <c r="X77" s="60">
        <f t="shared" si="21"/>
        <v>-20.654574119328785</v>
      </c>
      <c r="Y77" s="60">
        <f t="shared" si="22"/>
        <v>-8.401377551360143</v>
      </c>
      <c r="Z77" s="60">
        <f t="shared" si="23"/>
        <v>-3.347441137324862</v>
      </c>
      <c r="AA77" s="60">
        <f t="shared" si="24"/>
        <v>-4.167990119406127</v>
      </c>
      <c r="AB77" s="60">
        <f t="shared" si="25"/>
        <v>-30772.816845234032</v>
      </c>
    </row>
    <row r="78" spans="1:28" s="24" customFormat="1" ht="12.75">
      <c r="A78" s="21" t="s">
        <v>88</v>
      </c>
      <c r="B78" s="22">
        <f>'DATOS MENSUALES'!F726</f>
        <v>0.8733971243959999</v>
      </c>
      <c r="C78" s="22">
        <f>'DATOS MENSUALES'!F727</f>
        <v>4.381258343556</v>
      </c>
      <c r="D78" s="22">
        <f>'DATOS MENSUALES'!F728</f>
        <v>5.221971905344001</v>
      </c>
      <c r="E78" s="22">
        <f>'DATOS MENSUALES'!F729</f>
        <v>9.796012959834</v>
      </c>
      <c r="F78" s="22">
        <f>'DATOS MENSUALES'!F730</f>
        <v>4.11815133192</v>
      </c>
      <c r="G78" s="22">
        <f>'DATOS MENSUALES'!F731</f>
        <v>11.38266266295</v>
      </c>
      <c r="H78" s="22">
        <f>'DATOS MENSUALES'!F732</f>
        <v>4.19608850892</v>
      </c>
      <c r="I78" s="22">
        <f>'DATOS MENSUALES'!F733</f>
        <v>3.89340988476</v>
      </c>
      <c r="J78" s="22">
        <f>'DATOS MENSUALES'!F734</f>
        <v>2.72290132588</v>
      </c>
      <c r="K78" s="22">
        <f>'DATOS MENSUALES'!F735</f>
        <v>1.9494072547199999</v>
      </c>
      <c r="L78" s="22">
        <f>'DATOS MENSUALES'!F736</f>
        <v>1.199638317403</v>
      </c>
      <c r="M78" s="22">
        <f>'DATOS MENSUALES'!F737</f>
        <v>0.8020920466</v>
      </c>
      <c r="N78" s="22">
        <f t="shared" si="12"/>
        <v>50.536991666283</v>
      </c>
      <c r="O78" s="23"/>
      <c r="P78" s="60">
        <f t="shared" si="13"/>
        <v>-16.371990540285402</v>
      </c>
      <c r="Q78" s="60">
        <f t="shared" si="14"/>
        <v>-0.4092145384889481</v>
      </c>
      <c r="R78" s="60">
        <f t="shared" si="15"/>
        <v>0.35428195356117154</v>
      </c>
      <c r="S78" s="60">
        <f t="shared" si="16"/>
        <v>127.64975286836115</v>
      </c>
      <c r="T78" s="60">
        <f t="shared" si="17"/>
        <v>-2.954120862619191</v>
      </c>
      <c r="U78" s="60">
        <f t="shared" si="18"/>
        <v>96.09895869207195</v>
      </c>
      <c r="V78" s="60">
        <f t="shared" si="19"/>
        <v>-17.71682922983855</v>
      </c>
      <c r="W78" s="60">
        <f t="shared" si="20"/>
        <v>-12.29948957958976</v>
      </c>
      <c r="X78" s="60">
        <f t="shared" si="21"/>
        <v>-4.827246383035514</v>
      </c>
      <c r="Y78" s="60">
        <f t="shared" si="22"/>
        <v>-2.550572708395483</v>
      </c>
      <c r="Z78" s="60">
        <f t="shared" si="23"/>
        <v>-1.5260754192286021</v>
      </c>
      <c r="AA78" s="60">
        <f t="shared" si="24"/>
        <v>-2.8788274002657435</v>
      </c>
      <c r="AB78" s="60">
        <f t="shared" si="25"/>
        <v>-120.47068332049712</v>
      </c>
    </row>
    <row r="79" spans="1:28" s="24" customFormat="1" ht="12.75">
      <c r="A79" s="21" t="s">
        <v>89</v>
      </c>
      <c r="B79" s="22">
        <f>'DATOS MENSUALES'!F738</f>
        <v>2.0117165038460003</v>
      </c>
      <c r="C79" s="22">
        <f>'DATOS MENSUALES'!F739</f>
        <v>0.934321717161</v>
      </c>
      <c r="D79" s="22">
        <f>'DATOS MENSUALES'!F740</f>
        <v>0.639664258005</v>
      </c>
      <c r="E79" s="22">
        <f>'DATOS MENSUALES'!F741</f>
        <v>0.6511764728</v>
      </c>
      <c r="F79" s="22">
        <f>'DATOS MENSUALES'!F742</f>
        <v>0.5765535282</v>
      </c>
      <c r="G79" s="22">
        <f>'DATOS MENSUALES'!F743</f>
        <v>0.7429890288600001</v>
      </c>
      <c r="H79" s="22">
        <f>'DATOS MENSUALES'!F744</f>
        <v>0.515327845152</v>
      </c>
      <c r="I79" s="22">
        <f>'DATOS MENSUALES'!F745</f>
        <v>0.533350004628</v>
      </c>
      <c r="J79" s="22">
        <f>'DATOS MENSUALES'!F746</f>
        <v>0.376543072474</v>
      </c>
      <c r="K79" s="22">
        <f>'DATOS MENSUALES'!F747</f>
        <v>0.289586090543</v>
      </c>
      <c r="L79" s="22">
        <f>'DATOS MENSUALES'!F748</f>
        <v>0.24136523291</v>
      </c>
      <c r="M79" s="22">
        <f>'DATOS MENSUALES'!F749</f>
        <v>0.23930187308999998</v>
      </c>
      <c r="N79" s="22">
        <f t="shared" si="12"/>
        <v>7.751895627669</v>
      </c>
      <c r="O79" s="23"/>
      <c r="P79" s="60">
        <f t="shared" si="13"/>
        <v>-2.7493047325386755</v>
      </c>
      <c r="Q79" s="60">
        <f t="shared" si="14"/>
        <v>-73.52624080782148</v>
      </c>
      <c r="R79" s="60">
        <f t="shared" si="15"/>
        <v>-58.172731563661294</v>
      </c>
      <c r="S79" s="60">
        <f t="shared" si="16"/>
        <v>-69.4140244380602</v>
      </c>
      <c r="T79" s="60">
        <f t="shared" si="17"/>
        <v>-123.24260902514116</v>
      </c>
      <c r="U79" s="60">
        <f t="shared" si="18"/>
        <v>-222.4617239198397</v>
      </c>
      <c r="V79" s="60">
        <f t="shared" si="19"/>
        <v>-248.58368833704023</v>
      </c>
      <c r="W79" s="60">
        <f t="shared" si="20"/>
        <v>-182.12788942891282</v>
      </c>
      <c r="X79" s="60">
        <f t="shared" si="21"/>
        <v>-65.76360223855417</v>
      </c>
      <c r="Y79" s="60">
        <f t="shared" si="22"/>
        <v>-27.71141578408232</v>
      </c>
      <c r="Z79" s="60">
        <f t="shared" si="23"/>
        <v>-9.388353819120029</v>
      </c>
      <c r="AA79" s="60">
        <f t="shared" si="24"/>
        <v>-7.825536335691839</v>
      </c>
      <c r="AB79" s="60">
        <f t="shared" si="25"/>
        <v>-108694.96772452602</v>
      </c>
    </row>
    <row r="80" spans="1:28" s="24" customFormat="1" ht="12.75">
      <c r="A80" s="21" t="s">
        <v>90</v>
      </c>
      <c r="B80" s="22">
        <f>'DATOS MENSUALES'!F750</f>
        <v>0.887897616012</v>
      </c>
      <c r="C80" s="22">
        <f>'DATOS MENSUALES'!F751</f>
        <v>2.277559096424</v>
      </c>
      <c r="D80" s="22">
        <f>'DATOS MENSUALES'!F752</f>
        <v>2.673447189936</v>
      </c>
      <c r="E80" s="22">
        <f>'DATOS MENSUALES'!F753</f>
        <v>2.479037884158</v>
      </c>
      <c r="F80" s="22">
        <f>'DATOS MENSUALES'!F754</f>
        <v>1.611231781374</v>
      </c>
      <c r="G80" s="22">
        <f>'DATOS MENSUALES'!F755</f>
        <v>1.604414499408</v>
      </c>
      <c r="H80" s="22">
        <f>'DATOS MENSUALES'!F756</f>
        <v>1.578486349545</v>
      </c>
      <c r="I80" s="22">
        <f>'DATOS MENSUALES'!F757</f>
        <v>1.1160119521440002</v>
      </c>
      <c r="J80" s="22">
        <f>'DATOS MENSUALES'!F758</f>
        <v>0.786654071091</v>
      </c>
      <c r="K80" s="22">
        <f>'DATOS MENSUALES'!F759</f>
        <v>0.5400389317350001</v>
      </c>
      <c r="L80" s="22">
        <f>'DATOS MENSUALES'!F760</f>
        <v>0.420587635604</v>
      </c>
      <c r="M80" s="22">
        <f>'DATOS MENSUALES'!F761</f>
        <v>0.598314934184</v>
      </c>
      <c r="N80" s="22">
        <f t="shared" si="12"/>
        <v>16.573681941615</v>
      </c>
      <c r="O80" s="23"/>
      <c r="P80" s="60">
        <f t="shared" si="13"/>
        <v>-16.093107229236114</v>
      </c>
      <c r="Q80" s="60">
        <f t="shared" si="14"/>
        <v>-23.054718076300826</v>
      </c>
      <c r="R80" s="60">
        <f t="shared" si="15"/>
        <v>-6.238980614850725</v>
      </c>
      <c r="S80" s="60">
        <f t="shared" si="16"/>
        <v>-11.881879184466111</v>
      </c>
      <c r="T80" s="60">
        <f t="shared" si="17"/>
        <v>-61.2458797587493</v>
      </c>
      <c r="U80" s="60">
        <f t="shared" si="18"/>
        <v>-140.43110351564536</v>
      </c>
      <c r="V80" s="60">
        <f t="shared" si="19"/>
        <v>-142.60710623102585</v>
      </c>
      <c r="W80" s="60">
        <f t="shared" si="20"/>
        <v>-131.5395570118804</v>
      </c>
      <c r="X80" s="60">
        <f t="shared" si="21"/>
        <v>-47.6859653742716</v>
      </c>
      <c r="Y80" s="60">
        <f t="shared" si="22"/>
        <v>-21.384665569680518</v>
      </c>
      <c r="Z80" s="60">
        <f t="shared" si="23"/>
        <v>-7.193080031380655</v>
      </c>
      <c r="AA80" s="60">
        <f t="shared" si="24"/>
        <v>-4.3016501266891245</v>
      </c>
      <c r="AB80" s="60">
        <f t="shared" si="25"/>
        <v>-58873.74041446437</v>
      </c>
    </row>
    <row r="81" spans="1:28" s="24" customFormat="1" ht="12.75">
      <c r="A81" s="21" t="s">
        <v>91</v>
      </c>
      <c r="B81" s="22">
        <f>'DATOS MENSUALES'!F762</f>
        <v>1.731028289748</v>
      </c>
      <c r="C81" s="22">
        <f>'DATOS MENSUALES'!F763</f>
        <v>0.9092336812089999</v>
      </c>
      <c r="D81" s="22">
        <f>'DATOS MENSUALES'!F764</f>
        <v>0.868388115128</v>
      </c>
      <c r="E81" s="22">
        <f>'DATOS MENSUALES'!F765</f>
        <v>4.593118702724</v>
      </c>
      <c r="F81" s="22">
        <f>'DATOS MENSUALES'!F766</f>
        <v>4.061011363325</v>
      </c>
      <c r="G81" s="22">
        <f>'DATOS MENSUALES'!F767</f>
        <v>6.1050040059</v>
      </c>
      <c r="H81" s="22">
        <f>'DATOS MENSUALES'!F768</f>
        <v>5.306752565088</v>
      </c>
      <c r="I81" s="22">
        <f>'DATOS MENSUALES'!F769</f>
        <v>5.151096721749</v>
      </c>
      <c r="J81" s="22">
        <f>'DATOS MENSUALES'!F770</f>
        <v>3.430369281284</v>
      </c>
      <c r="K81" s="22">
        <f>'DATOS MENSUALES'!F771</f>
        <v>2.69243500831</v>
      </c>
      <c r="L81" s="22">
        <f>'DATOS MENSUALES'!F772</f>
        <v>1.961898785492</v>
      </c>
      <c r="M81" s="22">
        <f>'DATOS MENSUALES'!F773</f>
        <v>1.330304618918</v>
      </c>
      <c r="N81" s="22">
        <f t="shared" si="12"/>
        <v>38.140641138875004</v>
      </c>
      <c r="O81" s="23"/>
      <c r="P81" s="60">
        <f t="shared" si="13"/>
        <v>-4.755105886481559</v>
      </c>
      <c r="Q81" s="60">
        <f t="shared" si="14"/>
        <v>-74.85510625728398</v>
      </c>
      <c r="R81" s="60">
        <f t="shared" si="15"/>
        <v>-48.46709648652331</v>
      </c>
      <c r="S81" s="60">
        <f t="shared" si="16"/>
        <v>-0.00472564379017826</v>
      </c>
      <c r="T81" s="60">
        <f t="shared" si="17"/>
        <v>-3.321284875498763</v>
      </c>
      <c r="U81" s="60">
        <f t="shared" si="18"/>
        <v>-0.33894259022929407</v>
      </c>
      <c r="V81" s="60">
        <f t="shared" si="19"/>
        <v>-3.3498294504075403</v>
      </c>
      <c r="W81" s="60">
        <f t="shared" si="20"/>
        <v>-1.1597148499615886</v>
      </c>
      <c r="X81" s="60">
        <f t="shared" si="21"/>
        <v>-0.948654032015383</v>
      </c>
      <c r="Y81" s="60">
        <f t="shared" si="22"/>
        <v>-0.24212089874307252</v>
      </c>
      <c r="Z81" s="60">
        <f t="shared" si="23"/>
        <v>-0.058886023107985665</v>
      </c>
      <c r="AA81" s="60">
        <f t="shared" si="24"/>
        <v>-0.7153604219865586</v>
      </c>
      <c r="AB81" s="60">
        <f t="shared" si="25"/>
        <v>-5209.400057890298</v>
      </c>
    </row>
    <row r="82" spans="1:28" s="24" customFormat="1" ht="12.75">
      <c r="A82" s="21" t="s">
        <v>92</v>
      </c>
      <c r="B82" s="22">
        <f>'DATOS MENSUALES'!F774</f>
        <v>4.3485562804589994</v>
      </c>
      <c r="C82" s="22">
        <f>'DATOS MENSUALES'!F775</f>
        <v>1.704111112224</v>
      </c>
      <c r="D82" s="22">
        <f>'DATOS MENSUALES'!F776</f>
        <v>1.81510443337</v>
      </c>
      <c r="E82" s="22">
        <f>'DATOS MENSUALES'!F777</f>
        <v>1.1643993111920001</v>
      </c>
      <c r="F82" s="22">
        <f>'DATOS MENSUALES'!F778</f>
        <v>0.76911972799</v>
      </c>
      <c r="G82" s="22">
        <f>'DATOS MENSUALES'!F779</f>
        <v>1.1928629049</v>
      </c>
      <c r="H82" s="22">
        <f>'DATOS MENSUALES'!F780</f>
        <v>1.23777425772</v>
      </c>
      <c r="I82" s="22">
        <f>'DATOS MENSUALES'!F781</f>
        <v>0.79516831576</v>
      </c>
      <c r="J82" s="22">
        <f>'DATOS MENSUALES'!F782</f>
        <v>0.595005097663</v>
      </c>
      <c r="K82" s="22">
        <f>'DATOS MENSUALES'!F783</f>
        <v>0.407116548984</v>
      </c>
      <c r="L82" s="22">
        <f>'DATOS MENSUALES'!F784</f>
        <v>0.29639534249500005</v>
      </c>
      <c r="M82" s="22">
        <f>'DATOS MENSUALES'!F785</f>
        <v>0.201560240978</v>
      </c>
      <c r="N82" s="22">
        <f t="shared" si="12"/>
        <v>14.527173573735</v>
      </c>
      <c r="O82" s="23"/>
      <c r="P82" s="60">
        <f t="shared" si="13"/>
        <v>0.8198634173723011</v>
      </c>
      <c r="Q82" s="60">
        <f t="shared" si="14"/>
        <v>-39.98654572300424</v>
      </c>
      <c r="R82" s="60">
        <f t="shared" si="15"/>
        <v>-19.66715540110078</v>
      </c>
      <c r="S82" s="60">
        <f t="shared" si="16"/>
        <v>-46.521230124219414</v>
      </c>
      <c r="T82" s="60">
        <f t="shared" si="17"/>
        <v>-109.48229529961095</v>
      </c>
      <c r="U82" s="60">
        <f t="shared" si="18"/>
        <v>-176.49900567446406</v>
      </c>
      <c r="V82" s="60">
        <f t="shared" si="19"/>
        <v>-172.36603855914518</v>
      </c>
      <c r="W82" s="60">
        <f t="shared" si="20"/>
        <v>-158.0385555267684</v>
      </c>
      <c r="X82" s="60">
        <f t="shared" si="21"/>
        <v>-55.65315365413758</v>
      </c>
      <c r="Y82" s="60">
        <f t="shared" si="22"/>
        <v>-24.60637298301119</v>
      </c>
      <c r="Z82" s="60">
        <f t="shared" si="23"/>
        <v>-8.67264488624709</v>
      </c>
      <c r="AA82" s="60">
        <f t="shared" si="24"/>
        <v>-8.280364970143065</v>
      </c>
      <c r="AB82" s="60">
        <f t="shared" si="25"/>
        <v>-68662.53085812637</v>
      </c>
    </row>
    <row r="83" spans="1:28" s="24" customFormat="1" ht="12.75">
      <c r="A83" s="21" t="s">
        <v>93</v>
      </c>
      <c r="B83" s="22">
        <f>'DATOS MENSUALES'!F786</f>
        <v>1.9708100022239998</v>
      </c>
      <c r="C83" s="22">
        <f>'DATOS MENSUALES'!F787</f>
        <v>1.38708486239</v>
      </c>
      <c r="D83" s="22">
        <f>'DATOS MENSUALES'!F788</f>
        <v>1.5172553886479998</v>
      </c>
      <c r="E83" s="22">
        <f>'DATOS MENSUALES'!F789</f>
        <v>0.7916252841720001</v>
      </c>
      <c r="F83" s="22">
        <f>'DATOS MENSUALES'!F790</f>
        <v>1.158275629476</v>
      </c>
      <c r="G83" s="22">
        <f>'DATOS MENSUALES'!F791</f>
        <v>2.3182721957809997</v>
      </c>
      <c r="H83" s="22">
        <f>'DATOS MENSUALES'!F792</f>
        <v>1.82788143014</v>
      </c>
      <c r="I83" s="22">
        <f>'DATOS MENSUALES'!F793</f>
        <v>1.52334651618</v>
      </c>
      <c r="J83" s="22">
        <f>'DATOS MENSUALES'!F794</f>
        <v>1.981451523198</v>
      </c>
      <c r="K83" s="22">
        <f>'DATOS MENSUALES'!F795</f>
        <v>1.010143017884</v>
      </c>
      <c r="L83" s="22">
        <f>'DATOS MENSUALES'!F796</f>
        <v>0.765740258604</v>
      </c>
      <c r="M83" s="22">
        <f>'DATOS MENSUALES'!F797</f>
        <v>0.541092687688</v>
      </c>
      <c r="N83" s="22">
        <f>SUM(B83:M83)</f>
        <v>16.792978796385</v>
      </c>
      <c r="O83" s="23"/>
      <c r="P83" s="60">
        <f aca="true" t="shared" si="26" ref="P83:AB83">(B83-B$6)^3</f>
        <v>-2.997245871909652</v>
      </c>
      <c r="Q83" s="60">
        <f t="shared" si="26"/>
        <v>-52.1708564151265</v>
      </c>
      <c r="R83" s="60">
        <f t="shared" si="26"/>
        <v>-26.922432123040387</v>
      </c>
      <c r="S83" s="60">
        <f t="shared" si="26"/>
        <v>-62.53788800370402</v>
      </c>
      <c r="T83" s="60">
        <f t="shared" si="26"/>
        <v>-84.87859441453904</v>
      </c>
      <c r="U83" s="60">
        <f t="shared" si="26"/>
        <v>-90.154082115853</v>
      </c>
      <c r="V83" s="60">
        <f t="shared" si="26"/>
        <v>-123.14422443742106</v>
      </c>
      <c r="W83" s="60">
        <f t="shared" si="26"/>
        <v>-102.39693333014132</v>
      </c>
      <c r="X83" s="60">
        <f t="shared" si="26"/>
        <v>-14.375510492826658</v>
      </c>
      <c r="Y83" s="60">
        <f t="shared" si="26"/>
        <v>-12.255509934199058</v>
      </c>
      <c r="Z83" s="60">
        <f t="shared" si="26"/>
        <v>-3.983439350478981</v>
      </c>
      <c r="AA83" s="60">
        <f t="shared" si="26"/>
        <v>-4.771869434647417</v>
      </c>
      <c r="AB83" s="60">
        <f t="shared" si="26"/>
        <v>-57883.70453759114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9037.98330044316</v>
      </c>
      <c r="Q84" s="61">
        <f t="shared" si="27"/>
        <v>33745.90186494448</v>
      </c>
      <c r="R84" s="61">
        <f t="shared" si="27"/>
        <v>12592.194127321856</v>
      </c>
      <c r="S84" s="61">
        <f t="shared" si="27"/>
        <v>26285.83699678721</v>
      </c>
      <c r="T84" s="61">
        <f t="shared" si="27"/>
        <v>148423.18329790136</v>
      </c>
      <c r="U84" s="61">
        <f t="shared" si="27"/>
        <v>153606.6103692119</v>
      </c>
      <c r="V84" s="61">
        <f t="shared" si="27"/>
        <v>88788.53267803564</v>
      </c>
      <c r="W84" s="61">
        <f t="shared" si="27"/>
        <v>154818.48037569385</v>
      </c>
      <c r="X84" s="61">
        <f t="shared" si="27"/>
        <v>29502.00392634043</v>
      </c>
      <c r="Y84" s="61">
        <f t="shared" si="27"/>
        <v>17029.477944093273</v>
      </c>
      <c r="Z84" s="61">
        <f t="shared" si="27"/>
        <v>6292.8242153831325</v>
      </c>
      <c r="AA84" s="61">
        <f t="shared" si="27"/>
        <v>4381.887821927443</v>
      </c>
      <c r="AB84" s="61">
        <f t="shared" si="27"/>
        <v>31931466.672638476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432 - Río Escalote desde confluencia con río Torete hasta Berlanga de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0.078565110428</v>
      </c>
      <c r="C4" s="1">
        <f t="shared" si="0"/>
        <v>0.30404362638</v>
      </c>
      <c r="D4" s="1">
        <f t="shared" si="0"/>
        <v>0.414426273858</v>
      </c>
      <c r="E4" s="1">
        <f t="shared" si="0"/>
        <v>0.28795465373499995</v>
      </c>
      <c r="F4" s="1">
        <f t="shared" si="0"/>
        <v>0.253919059038</v>
      </c>
      <c r="G4" s="1">
        <f t="shared" si="0"/>
        <v>0.28024073845499997</v>
      </c>
      <c r="H4" s="1">
        <f t="shared" si="0"/>
        <v>0.381151915791</v>
      </c>
      <c r="I4" s="1">
        <f t="shared" si="0"/>
        <v>0.359175620716</v>
      </c>
      <c r="J4" s="1">
        <f t="shared" si="0"/>
        <v>0.23822226369500002</v>
      </c>
      <c r="K4" s="1">
        <f t="shared" si="0"/>
        <v>0.183100682688</v>
      </c>
      <c r="L4" s="1">
        <f t="shared" si="0"/>
        <v>0.12306097150999999</v>
      </c>
      <c r="M4" s="1">
        <f t="shared" si="0"/>
        <v>0.09864727341</v>
      </c>
      <c r="N4" s="1">
        <f>MIN(N18:N43)</f>
        <v>5.8105585718190005</v>
      </c>
    </row>
    <row r="5" spans="1:14" ht="12.75">
      <c r="A5" s="13" t="s">
        <v>94</v>
      </c>
      <c r="B5" s="1">
        <f aca="true" t="shared" si="1" ref="B5:M5">MAX(B18:B43)</f>
        <v>6.100489969314</v>
      </c>
      <c r="C5" s="1">
        <f t="shared" si="1"/>
        <v>7.793991389528999</v>
      </c>
      <c r="D5" s="1">
        <f t="shared" si="1"/>
        <v>8.148560418378</v>
      </c>
      <c r="E5" s="1">
        <f t="shared" si="1"/>
        <v>9.796012959834</v>
      </c>
      <c r="F5" s="1">
        <f t="shared" si="1"/>
        <v>5.8423562982520005</v>
      </c>
      <c r="G5" s="1">
        <f t="shared" si="1"/>
        <v>11.38266266295</v>
      </c>
      <c r="H5" s="1">
        <f t="shared" si="1"/>
        <v>14.760369394320001</v>
      </c>
      <c r="I5" s="1">
        <f t="shared" si="1"/>
        <v>8.590317295599</v>
      </c>
      <c r="J5" s="1">
        <f t="shared" si="1"/>
        <v>10.63817383804</v>
      </c>
      <c r="K5" s="1">
        <f t="shared" si="1"/>
        <v>5.911064164728001</v>
      </c>
      <c r="L5" s="1">
        <f t="shared" si="1"/>
        <v>4.766460938083</v>
      </c>
      <c r="M5" s="1">
        <f t="shared" si="1"/>
        <v>3.447987827616</v>
      </c>
      <c r="N5" s="1">
        <f>MAX(N18:N43)</f>
        <v>79.86257938774101</v>
      </c>
    </row>
    <row r="6" spans="1:14" ht="12.75">
      <c r="A6" s="13" t="s">
        <v>16</v>
      </c>
      <c r="B6" s="1">
        <f aca="true" t="shared" si="2" ref="B6:M6">AVERAGE(B18:B43)</f>
        <v>2.022488641469077</v>
      </c>
      <c r="C6" s="1">
        <f t="shared" si="2"/>
        <v>2.4621847600980766</v>
      </c>
      <c r="D6" s="1">
        <f t="shared" si="2"/>
        <v>2.8157242267749227</v>
      </c>
      <c r="E6" s="1">
        <f t="shared" si="2"/>
        <v>2.7980791178356155</v>
      </c>
      <c r="F6" s="1">
        <f t="shared" si="2"/>
        <v>2.4131025469228846</v>
      </c>
      <c r="G6" s="1">
        <f t="shared" si="2"/>
        <v>2.7883267906308076</v>
      </c>
      <c r="H6" s="1">
        <f t="shared" si="2"/>
        <v>3.5217018254422694</v>
      </c>
      <c r="I6" s="1">
        <f t="shared" si="2"/>
        <v>3.0325450900965008</v>
      </c>
      <c r="J6" s="1">
        <f t="shared" si="2"/>
        <v>2.3812039415644617</v>
      </c>
      <c r="K6" s="1">
        <f t="shared" si="2"/>
        <v>1.7971113092684616</v>
      </c>
      <c r="L6" s="1">
        <f t="shared" si="2"/>
        <v>1.2671938652304615</v>
      </c>
      <c r="M6" s="1">
        <f t="shared" si="2"/>
        <v>1.0972220962373462</v>
      </c>
      <c r="N6" s="1">
        <f>SUM(B6:M6)</f>
        <v>28.39688421157088</v>
      </c>
    </row>
    <row r="7" spans="1:14" ht="12.75">
      <c r="A7" s="13" t="s">
        <v>17</v>
      </c>
      <c r="B7" s="1">
        <f aca="true" t="shared" si="3" ref="B7:N7">PERCENTILE(B18:B43,0.1)</f>
        <v>0.64055207373</v>
      </c>
      <c r="C7" s="1">
        <f t="shared" si="3"/>
        <v>0.46879906926000003</v>
      </c>
      <c r="D7" s="1">
        <f t="shared" si="3"/>
        <v>0.7540261865665</v>
      </c>
      <c r="E7" s="1">
        <f t="shared" si="3"/>
        <v>0.6170224331834999</v>
      </c>
      <c r="F7" s="1">
        <f t="shared" si="3"/>
        <v>0.48230140036</v>
      </c>
      <c r="G7" s="1">
        <f t="shared" si="3"/>
        <v>0.5299581716645</v>
      </c>
      <c r="H7" s="1">
        <f t="shared" si="3"/>
        <v>0.465197678551</v>
      </c>
      <c r="I7" s="1">
        <f t="shared" si="3"/>
        <v>0.5376481506045</v>
      </c>
      <c r="J7" s="1">
        <f t="shared" si="3"/>
        <v>0.375117868385</v>
      </c>
      <c r="K7" s="1">
        <f t="shared" si="3"/>
        <v>0.30940970133650003</v>
      </c>
      <c r="L7" s="1">
        <f t="shared" si="3"/>
        <v>0.243111848205</v>
      </c>
      <c r="M7" s="1">
        <f t="shared" si="3"/>
        <v>0.21612212700099998</v>
      </c>
      <c r="N7" s="1">
        <f t="shared" si="3"/>
        <v>9.324057484107</v>
      </c>
    </row>
    <row r="8" spans="1:14" ht="12.75">
      <c r="A8" s="13" t="s">
        <v>18</v>
      </c>
      <c r="B8" s="1">
        <f aca="true" t="shared" si="4" ref="B8:N8">PERCENTILE(B18:B43,0.25)</f>
        <v>0.8088066339739999</v>
      </c>
      <c r="C8" s="1">
        <f t="shared" si="4"/>
        <v>1.04751250346825</v>
      </c>
      <c r="D8" s="1">
        <f t="shared" si="4"/>
        <v>1.5935137510325001</v>
      </c>
      <c r="E8" s="1">
        <f t="shared" si="4"/>
        <v>1.005682912845</v>
      </c>
      <c r="F8" s="1">
        <f t="shared" si="4"/>
        <v>0.953837364381</v>
      </c>
      <c r="G8" s="1">
        <f t="shared" si="4"/>
        <v>1.106791444041</v>
      </c>
      <c r="H8" s="1">
        <f t="shared" si="4"/>
        <v>1.30135527743</v>
      </c>
      <c r="I8" s="1">
        <f t="shared" si="4"/>
        <v>1.023448705182</v>
      </c>
      <c r="J8" s="1">
        <f t="shared" si="4"/>
        <v>0.71159899552125</v>
      </c>
      <c r="K8" s="1">
        <f t="shared" si="4"/>
        <v>0.48964937876625</v>
      </c>
      <c r="L8" s="1">
        <f t="shared" si="4"/>
        <v>0.35807287435699997</v>
      </c>
      <c r="M8" s="1">
        <f t="shared" si="4"/>
        <v>0.46618593131425</v>
      </c>
      <c r="N8" s="1">
        <f t="shared" si="4"/>
        <v>16.161494864678254</v>
      </c>
    </row>
    <row r="9" spans="1:14" ht="12.75">
      <c r="A9" s="13" t="s">
        <v>19</v>
      </c>
      <c r="B9" s="1">
        <f aca="true" t="shared" si="5" ref="B9:N9">PERCENTILE(B18:B43,0.5)</f>
        <v>1.7791496212955</v>
      </c>
      <c r="C9" s="1">
        <f t="shared" si="5"/>
        <v>2.0179259156000002</v>
      </c>
      <c r="D9" s="1">
        <f t="shared" si="5"/>
        <v>2.1167889017865</v>
      </c>
      <c r="E9" s="1">
        <f t="shared" si="5"/>
        <v>1.564858326491</v>
      </c>
      <c r="F9" s="1">
        <f t="shared" si="5"/>
        <v>1.77436112196</v>
      </c>
      <c r="G9" s="1">
        <f t="shared" si="5"/>
        <v>2.01472581154</v>
      </c>
      <c r="H9" s="1">
        <f t="shared" si="5"/>
        <v>3.123556903136</v>
      </c>
      <c r="I9" s="1">
        <f t="shared" si="5"/>
        <v>2.6322089775890003</v>
      </c>
      <c r="J9" s="1">
        <f t="shared" si="5"/>
        <v>2.163625447407</v>
      </c>
      <c r="K9" s="1">
        <f t="shared" si="5"/>
        <v>1.592871563797</v>
      </c>
      <c r="L9" s="1">
        <f t="shared" si="5"/>
        <v>1.139703589474</v>
      </c>
      <c r="M9" s="1">
        <f t="shared" si="5"/>
        <v>0.888102346464</v>
      </c>
      <c r="N9" s="1">
        <f t="shared" si="5"/>
        <v>26.053519093033998</v>
      </c>
    </row>
    <row r="10" spans="1:14" ht="12.75">
      <c r="A10" s="13" t="s">
        <v>20</v>
      </c>
      <c r="B10" s="1">
        <f aca="true" t="shared" si="6" ref="B10:N10">PERCENTILE(B18:B43,0.75)</f>
        <v>2.8558055629425</v>
      </c>
      <c r="C10" s="1">
        <f t="shared" si="6"/>
        <v>3.1684696365752503</v>
      </c>
      <c r="D10" s="1">
        <f t="shared" si="6"/>
        <v>3.36069365533025</v>
      </c>
      <c r="E10" s="1">
        <f t="shared" si="6"/>
        <v>3.4019078898435</v>
      </c>
      <c r="F10" s="1">
        <f t="shared" si="6"/>
        <v>3.9912137447964997</v>
      </c>
      <c r="G10" s="1">
        <f t="shared" si="6"/>
        <v>4.0937172215085</v>
      </c>
      <c r="H10" s="1">
        <f t="shared" si="6"/>
        <v>4.45716563901</v>
      </c>
      <c r="I10" s="1">
        <f t="shared" si="6"/>
        <v>4.2473039125335</v>
      </c>
      <c r="J10" s="1">
        <f t="shared" si="6"/>
        <v>3.03900466772575</v>
      </c>
      <c r="K10" s="1">
        <f t="shared" si="6"/>
        <v>2.430201819426</v>
      </c>
      <c r="L10" s="1">
        <f t="shared" si="6"/>
        <v>1.600383114108</v>
      </c>
      <c r="M10" s="1">
        <f t="shared" si="6"/>
        <v>1.4402358275765001</v>
      </c>
      <c r="N10" s="1">
        <f t="shared" si="6"/>
        <v>36.4691218853725</v>
      </c>
    </row>
    <row r="11" spans="1:14" ht="12.75">
      <c r="A11" s="13" t="s">
        <v>21</v>
      </c>
      <c r="B11" s="1">
        <f aca="true" t="shared" si="7" ref="B11:N11">PERCENTILE(B18:B43,0.9)</f>
        <v>4.296247608627</v>
      </c>
      <c r="C11" s="1">
        <f t="shared" si="7"/>
        <v>5.1428307011755</v>
      </c>
      <c r="D11" s="1">
        <f t="shared" si="7"/>
        <v>6.342880160686001</v>
      </c>
      <c r="E11" s="1">
        <f t="shared" si="7"/>
        <v>7.2181973113775</v>
      </c>
      <c r="F11" s="1">
        <f t="shared" si="7"/>
        <v>5.1052432621415</v>
      </c>
      <c r="G11" s="1">
        <f t="shared" si="7"/>
        <v>4.8538213047909995</v>
      </c>
      <c r="H11" s="1">
        <f t="shared" si="7"/>
        <v>6.756660990334</v>
      </c>
      <c r="I11" s="1">
        <f t="shared" si="7"/>
        <v>5.229315120903</v>
      </c>
      <c r="J11" s="1">
        <f t="shared" si="7"/>
        <v>3.5488227906115</v>
      </c>
      <c r="K11" s="1">
        <f t="shared" si="7"/>
        <v>3.8400239931885003</v>
      </c>
      <c r="L11" s="1">
        <f t="shared" si="7"/>
        <v>2.5217273414445</v>
      </c>
      <c r="M11" s="1">
        <f t="shared" si="7"/>
        <v>2.1875945169085</v>
      </c>
      <c r="N11" s="1">
        <f t="shared" si="7"/>
        <v>44.936905962484005</v>
      </c>
    </row>
    <row r="12" spans="1:14" ht="12.75">
      <c r="A12" s="13" t="s">
        <v>25</v>
      </c>
      <c r="B12" s="1">
        <f aca="true" t="shared" si="8" ref="B12:N12">STDEV(B18:B43)</f>
        <v>1.509804811832428</v>
      </c>
      <c r="C12" s="1">
        <f t="shared" si="8"/>
        <v>1.9839962445044366</v>
      </c>
      <c r="D12" s="1">
        <f t="shared" si="8"/>
        <v>2.1612549524168565</v>
      </c>
      <c r="E12" s="1">
        <f t="shared" si="8"/>
        <v>2.7908162264971645</v>
      </c>
      <c r="F12" s="1">
        <f t="shared" si="8"/>
        <v>1.782499485380418</v>
      </c>
      <c r="G12" s="1">
        <f t="shared" si="8"/>
        <v>2.40317949904243</v>
      </c>
      <c r="H12" s="1">
        <f t="shared" si="8"/>
        <v>3.118349178203433</v>
      </c>
      <c r="I12" s="1">
        <f t="shared" si="8"/>
        <v>2.1608557467157357</v>
      </c>
      <c r="J12" s="1">
        <f t="shared" si="8"/>
        <v>2.1196272103429967</v>
      </c>
      <c r="K12" s="1">
        <f t="shared" si="8"/>
        <v>1.4443069613078785</v>
      </c>
      <c r="L12" s="1">
        <f t="shared" si="8"/>
        <v>1.0581590752759666</v>
      </c>
      <c r="M12" s="1">
        <f t="shared" si="8"/>
        <v>0.9040318239875832</v>
      </c>
      <c r="N12" s="1">
        <f t="shared" si="8"/>
        <v>17.50006309553062</v>
      </c>
    </row>
    <row r="13" spans="1:14" ht="12.75">
      <c r="A13" s="13" t="s">
        <v>127</v>
      </c>
      <c r="B13" s="1">
        <f aca="true" t="shared" si="9" ref="B13:L13">ROUND(B12/B6,2)</f>
        <v>0.75</v>
      </c>
      <c r="C13" s="1">
        <f t="shared" si="9"/>
        <v>0.81</v>
      </c>
      <c r="D13" s="1">
        <f t="shared" si="9"/>
        <v>0.77</v>
      </c>
      <c r="E13" s="1">
        <f t="shared" si="9"/>
        <v>1</v>
      </c>
      <c r="F13" s="1">
        <f t="shared" si="9"/>
        <v>0.74</v>
      </c>
      <c r="G13" s="1">
        <f t="shared" si="9"/>
        <v>0.86</v>
      </c>
      <c r="H13" s="1">
        <f t="shared" si="9"/>
        <v>0.89</v>
      </c>
      <c r="I13" s="1">
        <f t="shared" si="9"/>
        <v>0.71</v>
      </c>
      <c r="J13" s="1">
        <f t="shared" si="9"/>
        <v>0.89</v>
      </c>
      <c r="K13" s="1">
        <f t="shared" si="9"/>
        <v>0.8</v>
      </c>
      <c r="L13" s="1">
        <f t="shared" si="9"/>
        <v>0.84</v>
      </c>
      <c r="M13" s="1">
        <f>ROUND(M12/M6,2)</f>
        <v>0.82</v>
      </c>
      <c r="N13" s="1">
        <f>ROUND(N12/N6,2)</f>
        <v>0.62</v>
      </c>
    </row>
    <row r="14" spans="1:14" ht="12.75">
      <c r="A14" s="13" t="s">
        <v>126</v>
      </c>
      <c r="B14" s="53">
        <f>26*P44/(25*24*B12^3)</f>
        <v>0.9968343034639363</v>
      </c>
      <c r="C14" s="53">
        <f aca="true" t="shared" si="10" ref="C14:N14">26*Q44/(25*24*C12^3)</f>
        <v>1.2875853490620677</v>
      </c>
      <c r="D14" s="53">
        <f t="shared" si="10"/>
        <v>1.4531190038919939</v>
      </c>
      <c r="E14" s="53">
        <f t="shared" si="10"/>
        <v>1.547377516192781</v>
      </c>
      <c r="F14" s="53">
        <f t="shared" si="10"/>
        <v>0.5309814613450097</v>
      </c>
      <c r="G14" s="53">
        <f t="shared" si="10"/>
        <v>1.941174719543739</v>
      </c>
      <c r="H14" s="53">
        <f t="shared" si="10"/>
        <v>1.9506542072893804</v>
      </c>
      <c r="I14" s="53">
        <f t="shared" si="10"/>
        <v>0.7804289817144006</v>
      </c>
      <c r="J14" s="53">
        <f t="shared" si="10"/>
        <v>2.441696070309401</v>
      </c>
      <c r="K14" s="53">
        <f t="shared" si="10"/>
        <v>1.1520434966497763</v>
      </c>
      <c r="L14" s="53">
        <f t="shared" si="10"/>
        <v>1.600718050734675</v>
      </c>
      <c r="M14" s="53">
        <f t="shared" si="10"/>
        <v>1.2952070548036927</v>
      </c>
      <c r="N14" s="53">
        <f t="shared" si="10"/>
        <v>1.230268479334717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0.14974205837291088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3.204218293194</v>
      </c>
      <c r="C18" s="1">
        <f>'DATOS MENSUALES'!F487</f>
        <v>5.226529992694999</v>
      </c>
      <c r="D18" s="1">
        <f>'DATOS MENSUALES'!F488</f>
        <v>2.42098884728</v>
      </c>
      <c r="E18" s="1">
        <f>'DATOS MENSUALES'!F489</f>
        <v>1.2780035505760001</v>
      </c>
      <c r="F18" s="1">
        <f>'DATOS MENSUALES'!F490</f>
        <v>1.3712983084049999</v>
      </c>
      <c r="G18" s="1">
        <f>'DATOS MENSUALES'!F491</f>
        <v>2.00612865668</v>
      </c>
      <c r="H18" s="1">
        <f>'DATOS MENSUALES'!F492</f>
        <v>3.6022011009300003</v>
      </c>
      <c r="I18" s="1">
        <f>'DATOS MENSUALES'!F493</f>
        <v>2.44182865264</v>
      </c>
      <c r="J18" s="1">
        <f>'DATOS MENSUALES'!F494</f>
        <v>1.846586736876</v>
      </c>
      <c r="K18" s="1">
        <f>'DATOS MENSUALES'!F495</f>
        <v>1.40803258194</v>
      </c>
      <c r="L18" s="1">
        <f>'DATOS MENSUALES'!F496</f>
        <v>1.0660836615</v>
      </c>
      <c r="M18" s="1">
        <f>'DATOS MENSUALES'!F497</f>
        <v>1.036905863168</v>
      </c>
      <c r="N18" s="1">
        <f aca="true" t="shared" si="11" ref="N18:N41">SUM(B18:M18)</f>
        <v>26.908806245883994</v>
      </c>
      <c r="O18" s="10"/>
      <c r="P18" s="60">
        <f>(B18-B$6)^3</f>
        <v>1.6502676969605568</v>
      </c>
      <c r="Q18" s="60">
        <f aca="true" t="shared" si="12" ref="Q18:AB18">(C18-C$6)^3</f>
        <v>21.124033148597032</v>
      </c>
      <c r="R18" s="60">
        <f t="shared" si="12"/>
        <v>-0.061506095717010115</v>
      </c>
      <c r="S18" s="60">
        <f t="shared" si="12"/>
        <v>-3.51233179782975</v>
      </c>
      <c r="T18" s="60">
        <f t="shared" si="12"/>
        <v>-1.1307285554792117</v>
      </c>
      <c r="U18" s="60">
        <f t="shared" si="12"/>
        <v>-0.47857535110324756</v>
      </c>
      <c r="V18" s="60">
        <f t="shared" si="12"/>
        <v>0.0005216460400648727</v>
      </c>
      <c r="W18" s="60">
        <f t="shared" si="12"/>
        <v>-0.20612808451381218</v>
      </c>
      <c r="X18" s="60">
        <f t="shared" si="12"/>
        <v>-0.15280191336403504</v>
      </c>
      <c r="Y18" s="60">
        <f t="shared" si="12"/>
        <v>-0.05889961552775536</v>
      </c>
      <c r="Z18" s="60">
        <f t="shared" si="12"/>
        <v>-0.008133965347433447</v>
      </c>
      <c r="AA18" s="60">
        <f t="shared" si="12"/>
        <v>-0.00021943334937705436</v>
      </c>
      <c r="AB18" s="60">
        <f t="shared" si="12"/>
        <v>-3.295164180909043</v>
      </c>
    </row>
    <row r="19" spans="1:28" ht="12.75">
      <c r="A19" s="12" t="s">
        <v>69</v>
      </c>
      <c r="B19" s="1">
        <f>'DATOS MENSUALES'!F498</f>
        <v>0.73882353024</v>
      </c>
      <c r="C19" s="1">
        <f>'DATOS MENSUALES'!F499</f>
        <v>0.47897657245999997</v>
      </c>
      <c r="D19" s="1">
        <f>'DATOS MENSUALES'!F500</f>
        <v>7.84256230344</v>
      </c>
      <c r="E19" s="1">
        <f>'DATOS MENSUALES'!F501</f>
        <v>1.028671006125</v>
      </c>
      <c r="F19" s="1">
        <f>'DATOS MENSUALES'!F502</f>
        <v>1.026715173732</v>
      </c>
      <c r="G19" s="1">
        <f>'DATOS MENSUALES'!F503</f>
        <v>1.0425990788950001</v>
      </c>
      <c r="H19" s="1">
        <f>'DATOS MENSUALES'!F504</f>
        <v>0.9517393385549999</v>
      </c>
      <c r="I19" s="1">
        <f>'DATOS MENSUALES'!F505</f>
        <v>0.992594289528</v>
      </c>
      <c r="J19" s="1">
        <f>'DATOS MENSUALES'!F506</f>
        <v>0.686580636998</v>
      </c>
      <c r="K19" s="1">
        <f>'DATOS MENSUALES'!F507</f>
        <v>0.47285286110999997</v>
      </c>
      <c r="L19" s="1">
        <f>'DATOS MENSUALES'!F508</f>
        <v>0.32076736876</v>
      </c>
      <c r="M19" s="1">
        <f>'DATOS MENSUALES'!F509</f>
        <v>0.441217012523</v>
      </c>
      <c r="N19" s="1">
        <f t="shared" si="11"/>
        <v>16.024099172366004</v>
      </c>
      <c r="O19" s="10"/>
      <c r="P19" s="60">
        <f aca="true" t="shared" si="13" ref="P19:P43">(B19-B$6)^3</f>
        <v>-2.115218386821581</v>
      </c>
      <c r="Q19" s="60">
        <f aca="true" t="shared" si="14" ref="Q19:Q43">(C19-C$6)^3</f>
        <v>-7.800185306728568</v>
      </c>
      <c r="R19" s="60">
        <f aca="true" t="shared" si="15" ref="R19:R43">(D19-D$6)^3</f>
        <v>127.02367931626019</v>
      </c>
      <c r="S19" s="60">
        <f aca="true" t="shared" si="16" ref="S19:S43">(E19-E$6)^3</f>
        <v>-5.539671879588782</v>
      </c>
      <c r="T19" s="60">
        <f aca="true" t="shared" si="17" ref="T19:T43">(F19-F$6)^3</f>
        <v>-2.664733507049837</v>
      </c>
      <c r="U19" s="60">
        <f aca="true" t="shared" si="18" ref="U19:U43">(G19-G$6)^3</f>
        <v>-5.32021909893983</v>
      </c>
      <c r="V19" s="60">
        <f aca="true" t="shared" si="19" ref="V19:V43">(H19-H$6)^3</f>
        <v>-16.973849699774895</v>
      </c>
      <c r="W19" s="60">
        <f aca="true" t="shared" si="20" ref="W19:W43">(I19-I$6)^3</f>
        <v>-8.489049769751471</v>
      </c>
      <c r="X19" s="60">
        <f aca="true" t="shared" si="21" ref="X19:X43">(J19-J$6)^3</f>
        <v>-4.8665313303114255</v>
      </c>
      <c r="Y19" s="60">
        <f aca="true" t="shared" si="22" ref="Y19:Y43">(K19-K$6)^3</f>
        <v>-2.3222996495858754</v>
      </c>
      <c r="Z19" s="60">
        <f aca="true" t="shared" si="23" ref="Z19:Z43">(L19-L$6)^3</f>
        <v>-0.8477360878536991</v>
      </c>
      <c r="AA19" s="60">
        <f aca="true" t="shared" si="24" ref="AA19:AA43">(M19-M$6)^3</f>
        <v>-0.2823069791667522</v>
      </c>
      <c r="AB19" s="60">
        <f aca="true" t="shared" si="25" ref="AB19:AB43">(N19-N$6)^3</f>
        <v>-1894.0978150597423</v>
      </c>
    </row>
    <row r="20" spans="1:28" ht="12.75">
      <c r="A20" s="12" t="s">
        <v>70</v>
      </c>
      <c r="B20" s="1">
        <f>'DATOS MENSUALES'!F510</f>
        <v>0.590164732696</v>
      </c>
      <c r="C20" s="1">
        <f>'DATOS MENSUALES'!F511</f>
        <v>1.9694966418900002</v>
      </c>
      <c r="D20" s="1">
        <f>'DATOS MENSUALES'!F512</f>
        <v>1.927438744998</v>
      </c>
      <c r="E20" s="1">
        <f>'DATOS MENSUALES'!F513</f>
        <v>1.77784603438</v>
      </c>
      <c r="F20" s="1">
        <f>'DATOS MENSUALES'!F514</f>
        <v>1.6320135042119999</v>
      </c>
      <c r="G20" s="1">
        <f>'DATOS MENSUALES'!F515</f>
        <v>1.770500477844</v>
      </c>
      <c r="H20" s="1">
        <f>'DATOS MENSUALES'!F516</f>
        <v>3.870549730304</v>
      </c>
      <c r="I20" s="1">
        <f>'DATOS MENSUALES'!F517</f>
        <v>2.61522509668</v>
      </c>
      <c r="J20" s="1">
        <f>'DATOS MENSUALES'!F518</f>
        <v>1.9725504625</v>
      </c>
      <c r="K20" s="1">
        <f>'DATOS MENSUALES'!F519</f>
        <v>1.496048679674</v>
      </c>
      <c r="L20" s="1">
        <f>'DATOS MENSUALES'!F520</f>
        <v>1.449578104538</v>
      </c>
      <c r="M20" s="1">
        <f>'DATOS MENSUALES'!F521</f>
        <v>1.050760504602</v>
      </c>
      <c r="N20" s="1">
        <f t="shared" si="11"/>
        <v>22.122172714317998</v>
      </c>
      <c r="O20" s="10"/>
      <c r="P20" s="60">
        <f t="shared" si="13"/>
        <v>-2.9384866640686043</v>
      </c>
      <c r="Q20" s="60">
        <f t="shared" si="14"/>
        <v>-0.11959589315943041</v>
      </c>
      <c r="R20" s="60">
        <f t="shared" si="15"/>
        <v>-0.700902633965759</v>
      </c>
      <c r="S20" s="60">
        <f t="shared" si="16"/>
        <v>-1.0619356663376955</v>
      </c>
      <c r="T20" s="60">
        <f t="shared" si="17"/>
        <v>-0.4765424973203479</v>
      </c>
      <c r="U20" s="60">
        <f t="shared" si="18"/>
        <v>-1.0544379354429623</v>
      </c>
      <c r="V20" s="60">
        <f t="shared" si="19"/>
        <v>0.042452997196851375</v>
      </c>
      <c r="W20" s="60">
        <f t="shared" si="20"/>
        <v>-0.07267877113550064</v>
      </c>
      <c r="X20" s="60">
        <f t="shared" si="21"/>
        <v>-0.06824417718672049</v>
      </c>
      <c r="Y20" s="60">
        <f t="shared" si="22"/>
        <v>-0.027287927453896004</v>
      </c>
      <c r="Z20" s="60">
        <f t="shared" si="23"/>
        <v>0.006066831296553374</v>
      </c>
      <c r="AA20" s="60">
        <f t="shared" si="24"/>
        <v>-0.00010029568527466672</v>
      </c>
      <c r="AB20" s="60">
        <f t="shared" si="25"/>
        <v>-247.04796851390725</v>
      </c>
    </row>
    <row r="21" spans="1:28" ht="12.75">
      <c r="A21" s="12" t="s">
        <v>71</v>
      </c>
      <c r="B21" s="1">
        <f>'DATOS MENSUALES'!F522</f>
        <v>0.7872764704999999</v>
      </c>
      <c r="C21" s="1">
        <f>'DATOS MENSUALES'!F523</f>
        <v>1.479752433808</v>
      </c>
      <c r="D21" s="1">
        <f>'DATOS MENSUALES'!F524</f>
        <v>3.4314113055039996</v>
      </c>
      <c r="E21" s="1">
        <f>'DATOS MENSUALES'!F525</f>
        <v>0.998020215085</v>
      </c>
      <c r="F21" s="1">
        <f>'DATOS MENSUALES'!F526</f>
        <v>0.929544761264</v>
      </c>
      <c r="G21" s="1">
        <f>'DATOS MENSUALES'!F527</f>
        <v>1.83461989228</v>
      </c>
      <c r="H21" s="1">
        <f>'DATOS MENSUALES'!F528</f>
        <v>1.49209833656</v>
      </c>
      <c r="I21" s="1">
        <f>'DATOS MENSUALES'!F529</f>
        <v>3.4984474024320003</v>
      </c>
      <c r="J21" s="1">
        <f>'DATOS MENSUALES'!F530</f>
        <v>2.597985421584</v>
      </c>
      <c r="K21" s="1">
        <f>'DATOS MENSUALES'!F531</f>
        <v>1.737447434788</v>
      </c>
      <c r="L21" s="1">
        <f>'DATOS MENSUALES'!F532</f>
        <v>1.33800272712</v>
      </c>
      <c r="M21" s="1">
        <f>'DATOS MENSUALES'!F533</f>
        <v>0.941945735952</v>
      </c>
      <c r="N21" s="1">
        <f t="shared" si="11"/>
        <v>21.066552136876997</v>
      </c>
      <c r="O21" s="10"/>
      <c r="P21" s="60">
        <f t="shared" si="13"/>
        <v>-1.8846238671946902</v>
      </c>
      <c r="Q21" s="60">
        <f t="shared" si="14"/>
        <v>-0.9482174265579983</v>
      </c>
      <c r="R21" s="60">
        <f t="shared" si="15"/>
        <v>0.23338885736366652</v>
      </c>
      <c r="S21" s="60">
        <f t="shared" si="16"/>
        <v>-5.832572553471671</v>
      </c>
      <c r="T21" s="60">
        <f t="shared" si="17"/>
        <v>-3.265227166959788</v>
      </c>
      <c r="U21" s="60">
        <f t="shared" si="18"/>
        <v>-0.8674506403434972</v>
      </c>
      <c r="V21" s="60">
        <f t="shared" si="19"/>
        <v>-8.36052600941879</v>
      </c>
      <c r="W21" s="60">
        <f t="shared" si="20"/>
        <v>0.10113106895259692</v>
      </c>
      <c r="X21" s="60">
        <f t="shared" si="21"/>
        <v>0.010187474413374786</v>
      </c>
      <c r="Y21" s="60">
        <f t="shared" si="22"/>
        <v>-0.00021239014287908093</v>
      </c>
      <c r="Z21" s="60">
        <f t="shared" si="23"/>
        <v>0.0003550281930670506</v>
      </c>
      <c r="AA21" s="60">
        <f t="shared" si="24"/>
        <v>-0.003743829203051748</v>
      </c>
      <c r="AB21" s="60">
        <f t="shared" si="25"/>
        <v>-393.88636544901397</v>
      </c>
    </row>
    <row r="22" spans="1:28" ht="12.75">
      <c r="A22" s="12" t="s">
        <v>72</v>
      </c>
      <c r="B22" s="1">
        <f>'DATOS MENSUALES'!F534</f>
        <v>1.90677319366</v>
      </c>
      <c r="C22" s="1">
        <f>'DATOS MENSUALES'!F535</f>
        <v>6.860940078168</v>
      </c>
      <c r="D22" s="1">
        <f>'DATOS MENSUALES'!F536</f>
        <v>1.5867171202</v>
      </c>
      <c r="E22" s="1">
        <f>'DATOS MENSUALES'!F537</f>
        <v>2.166705662688</v>
      </c>
      <c r="F22" s="1">
        <f>'DATOS MENSUALES'!F538</f>
        <v>5.3261482797070006</v>
      </c>
      <c r="G22" s="1">
        <f>'DATOS MENSUALES'!F539</f>
        <v>4.174141286227</v>
      </c>
      <c r="H22" s="1">
        <f>'DATOS MENSUALES'!F540</f>
        <v>4.54419134904</v>
      </c>
      <c r="I22" s="1">
        <f>'DATOS MENSUALES'!F541</f>
        <v>3.836980048329</v>
      </c>
      <c r="J22" s="1">
        <f>'DATOS MENSUALES'!F542</f>
        <v>3.294397198065</v>
      </c>
      <c r="K22" s="1">
        <f>'DATOS MENSUALES'!F543</f>
        <v>2.6575417443959997</v>
      </c>
      <c r="L22" s="1">
        <f>'DATOS MENSUALES'!F544</f>
        <v>1.808738067205</v>
      </c>
      <c r="M22" s="1">
        <f>'DATOS MENSUALES'!F545</f>
        <v>1.173546231</v>
      </c>
      <c r="N22" s="1">
        <f t="shared" si="11"/>
        <v>39.336820258685</v>
      </c>
      <c r="O22" s="10"/>
      <c r="P22" s="60">
        <f t="shared" si="13"/>
        <v>-0.0015494373516590184</v>
      </c>
      <c r="Q22" s="60">
        <f t="shared" si="14"/>
        <v>85.11172932144987</v>
      </c>
      <c r="R22" s="60">
        <f t="shared" si="15"/>
        <v>-1.8563641913726046</v>
      </c>
      <c r="S22" s="60">
        <f t="shared" si="16"/>
        <v>-0.2516859408915132</v>
      </c>
      <c r="T22" s="60">
        <f t="shared" si="17"/>
        <v>24.71962672136314</v>
      </c>
      <c r="U22" s="60">
        <f t="shared" si="18"/>
        <v>2.661431539425139</v>
      </c>
      <c r="V22" s="60">
        <f t="shared" si="19"/>
        <v>1.0689972815295221</v>
      </c>
      <c r="W22" s="60">
        <f t="shared" si="20"/>
        <v>0.5205624122878044</v>
      </c>
      <c r="X22" s="60">
        <f t="shared" si="21"/>
        <v>0.7615318771872869</v>
      </c>
      <c r="Y22" s="60">
        <f t="shared" si="22"/>
        <v>0.6370115275486794</v>
      </c>
      <c r="Z22" s="60">
        <f t="shared" si="23"/>
        <v>0.1588187345563439</v>
      </c>
      <c r="AA22" s="60">
        <f t="shared" si="24"/>
        <v>0.00044461659566446074</v>
      </c>
      <c r="AB22" s="60">
        <f t="shared" si="25"/>
        <v>1309.315621799395</v>
      </c>
    </row>
    <row r="23" spans="1:28" ht="12.75">
      <c r="A23" s="12" t="s">
        <v>73</v>
      </c>
      <c r="B23" s="1">
        <f>'DATOS MENSUALES'!F546</f>
        <v>0.785986970475</v>
      </c>
      <c r="C23" s="1">
        <f>'DATOS MENSUALES'!F547</f>
        <v>2.2956522607350003</v>
      </c>
      <c r="D23" s="1">
        <f>'DATOS MENSUALES'!F548</f>
        <v>3.158025226121</v>
      </c>
      <c r="E23" s="1">
        <f>'DATOS MENSUALES'!F549</f>
        <v>3.05447154819</v>
      </c>
      <c r="F23" s="1">
        <f>'DATOS MENSUALES'!F550</f>
        <v>4.023308733513</v>
      </c>
      <c r="G23" s="1">
        <f>'DATOS MENSUALES'!F551</f>
        <v>4.098639599178</v>
      </c>
      <c r="H23" s="1">
        <f>'DATOS MENSUALES'!F552</f>
        <v>5.763664952161</v>
      </c>
      <c r="I23" s="1">
        <f>'DATOS MENSUALES'!F553</f>
        <v>4.552667253561</v>
      </c>
      <c r="J23" s="1">
        <f>'DATOS MENSUALES'!F554</f>
        <v>3.430715740642</v>
      </c>
      <c r="K23" s="1">
        <f>'DATOS MENSUALES'!F555</f>
        <v>2.445140890864</v>
      </c>
      <c r="L23" s="1">
        <f>'DATOS MENSUALES'!F556</f>
        <v>1.584897571404</v>
      </c>
      <c r="M23" s="1">
        <f>'DATOS MENSUALES'!F557</f>
        <v>1.61913185187</v>
      </c>
      <c r="N23" s="1">
        <f t="shared" si="11"/>
        <v>36.812302598714005</v>
      </c>
      <c r="O23" s="10"/>
      <c r="P23" s="60">
        <f t="shared" si="13"/>
        <v>-1.8905323916455596</v>
      </c>
      <c r="Q23" s="60">
        <f t="shared" si="14"/>
        <v>-0.004618458019014652</v>
      </c>
      <c r="R23" s="60">
        <f t="shared" si="15"/>
        <v>0.040107399246036575</v>
      </c>
      <c r="S23" s="60">
        <f t="shared" si="16"/>
        <v>0.016854489280765505</v>
      </c>
      <c r="T23" s="60">
        <f t="shared" si="17"/>
        <v>4.174884574126833</v>
      </c>
      <c r="U23" s="60">
        <f t="shared" si="18"/>
        <v>2.2497018168214247</v>
      </c>
      <c r="V23" s="60">
        <f t="shared" si="19"/>
        <v>11.269000459420312</v>
      </c>
      <c r="W23" s="60">
        <f t="shared" si="20"/>
        <v>3.5126548074600006</v>
      </c>
      <c r="X23" s="60">
        <f t="shared" si="21"/>
        <v>1.156011026104043</v>
      </c>
      <c r="Y23" s="60">
        <f t="shared" si="22"/>
        <v>0.27213505799204263</v>
      </c>
      <c r="Z23" s="60">
        <f t="shared" si="23"/>
        <v>0.032067628474957185</v>
      </c>
      <c r="AA23" s="60">
        <f t="shared" si="24"/>
        <v>0.1421628903142649</v>
      </c>
      <c r="AB23" s="60">
        <f t="shared" si="25"/>
        <v>595.9737585677029</v>
      </c>
    </row>
    <row r="24" spans="1:28" ht="12.75">
      <c r="A24" s="12" t="s">
        <v>74</v>
      </c>
      <c r="B24" s="1">
        <f>'DATOS MENSUALES'!F558</f>
        <v>1.827270952843</v>
      </c>
      <c r="C24" s="1">
        <f>'DATOS MENSUALES'!F559</f>
        <v>1.434066113298</v>
      </c>
      <c r="D24" s="1">
        <f>'DATOS MENSUALES'!F560</f>
        <v>1.61390364353</v>
      </c>
      <c r="E24" s="1">
        <f>'DATOS MENSUALES'!F561</f>
        <v>2.219878145385</v>
      </c>
      <c r="F24" s="1">
        <f>'DATOS MENSUALES'!F562</f>
        <v>3.5630356509029997</v>
      </c>
      <c r="G24" s="1">
        <f>'DATOS MENSUALES'!F563</f>
        <v>4.0789500885</v>
      </c>
      <c r="H24" s="1">
        <f>'DATOS MENSUALES'!F564</f>
        <v>6.64170020217</v>
      </c>
      <c r="I24" s="1">
        <f>'DATOS MENSUALES'!F565</f>
        <v>4.308042150602001</v>
      </c>
      <c r="J24" s="1">
        <f>'DATOS MENSUALES'!F566</f>
        <v>3.666929840581</v>
      </c>
      <c r="K24" s="1">
        <f>'DATOS MENSUALES'!F567</f>
        <v>4.327524903167999</v>
      </c>
      <c r="L24" s="1">
        <f>'DATOS MENSUALES'!F568</f>
        <v>2.424942569414</v>
      </c>
      <c r="M24" s="1">
        <f>'DATOS MENSUALES'!F569</f>
        <v>1.933378439016</v>
      </c>
      <c r="N24" s="1">
        <f t="shared" si="11"/>
        <v>38.03962269941</v>
      </c>
      <c r="O24" s="10"/>
      <c r="P24" s="60">
        <f t="shared" si="13"/>
        <v>-0.0074397355625133235</v>
      </c>
      <c r="Q24" s="60">
        <f t="shared" si="14"/>
        <v>-1.0867501475352497</v>
      </c>
      <c r="R24" s="60">
        <f t="shared" si="15"/>
        <v>-1.7358768579364978</v>
      </c>
      <c r="S24" s="60">
        <f t="shared" si="16"/>
        <v>-0.193302047084823</v>
      </c>
      <c r="T24" s="60">
        <f t="shared" si="17"/>
        <v>1.5206096054798244</v>
      </c>
      <c r="U24" s="60">
        <f t="shared" si="18"/>
        <v>2.1498021936904257</v>
      </c>
      <c r="V24" s="60">
        <f t="shared" si="19"/>
        <v>30.371280595279927</v>
      </c>
      <c r="W24" s="60">
        <f t="shared" si="20"/>
        <v>2.0750969221150517</v>
      </c>
      <c r="X24" s="60">
        <f t="shared" si="21"/>
        <v>2.1254220245060167</v>
      </c>
      <c r="Y24" s="60">
        <f t="shared" si="22"/>
        <v>16.202220417990148</v>
      </c>
      <c r="Z24" s="60">
        <f t="shared" si="23"/>
        <v>1.5518255954361213</v>
      </c>
      <c r="AA24" s="60">
        <f t="shared" si="24"/>
        <v>0.5846049193349172</v>
      </c>
      <c r="AB24" s="60">
        <f t="shared" si="25"/>
        <v>896.6050206392285</v>
      </c>
    </row>
    <row r="25" spans="1:28" ht="12.75">
      <c r="A25" s="12" t="s">
        <v>75</v>
      </c>
      <c r="B25" s="1">
        <f>'DATOS MENSUALES'!F570</f>
        <v>4.3748429424</v>
      </c>
      <c r="C25" s="1">
        <f>'DATOS MENSUALES'!F571</f>
        <v>2.728069499365</v>
      </c>
      <c r="D25" s="1">
        <f>'DATOS MENSUALES'!F572</f>
        <v>4.410887299824</v>
      </c>
      <c r="E25" s="1">
        <f>'DATOS MENSUALES'!F573</f>
        <v>9.75707707293</v>
      </c>
      <c r="F25" s="1">
        <f>'DATOS MENSUALES'!F574</f>
        <v>5.8423562982520005</v>
      </c>
      <c r="G25" s="1">
        <f>'DATOS MENSUALES'!F575</f>
        <v>4.634972816584</v>
      </c>
      <c r="H25" s="1">
        <f>'DATOS MENSUALES'!F576</f>
        <v>14.760369394320001</v>
      </c>
      <c r="I25" s="1">
        <f>'DATOS MENSUALES'!F577</f>
        <v>8.590317295599</v>
      </c>
      <c r="J25" s="1">
        <f>'DATOS MENSUALES'!F578</f>
        <v>10.63817383804</v>
      </c>
      <c r="K25" s="1">
        <f>'DATOS MENSUALES'!F579</f>
        <v>5.911064164728001</v>
      </c>
      <c r="L25" s="1">
        <f>'DATOS MENSUALES'!F580</f>
        <v>4.766460938083</v>
      </c>
      <c r="M25" s="1">
        <f>'DATOS MENSUALES'!F581</f>
        <v>3.447987827616</v>
      </c>
      <c r="N25" s="1">
        <f t="shared" si="11"/>
        <v>79.86257938774101</v>
      </c>
      <c r="O25" s="10"/>
      <c r="P25" s="60">
        <f t="shared" si="13"/>
        <v>13.016918969989083</v>
      </c>
      <c r="Q25" s="60">
        <f t="shared" si="14"/>
        <v>0.018796640434639265</v>
      </c>
      <c r="R25" s="60">
        <f t="shared" si="15"/>
        <v>4.058964587992015</v>
      </c>
      <c r="S25" s="60">
        <f t="shared" si="16"/>
        <v>337.0079349889769</v>
      </c>
      <c r="T25" s="60">
        <f t="shared" si="17"/>
        <v>40.32727410698821</v>
      </c>
      <c r="U25" s="60">
        <f t="shared" si="18"/>
        <v>6.297250466482654</v>
      </c>
      <c r="V25" s="60">
        <f t="shared" si="19"/>
        <v>1419.5296754127437</v>
      </c>
      <c r="W25" s="60">
        <f t="shared" si="20"/>
        <v>171.67309132898913</v>
      </c>
      <c r="X25" s="60">
        <f t="shared" si="21"/>
        <v>562.9399934167506</v>
      </c>
      <c r="Y25" s="60">
        <f t="shared" si="22"/>
        <v>69.62703980795514</v>
      </c>
      <c r="Z25" s="60">
        <f t="shared" si="23"/>
        <v>42.84807056735022</v>
      </c>
      <c r="AA25" s="60">
        <f t="shared" si="24"/>
        <v>12.990565388793863</v>
      </c>
      <c r="AB25" s="60">
        <f t="shared" si="25"/>
        <v>136318.10187145596</v>
      </c>
    </row>
    <row r="26" spans="1:28" ht="12.75">
      <c r="A26" s="12" t="s">
        <v>76</v>
      </c>
      <c r="B26" s="1">
        <f>'DATOS MENSUALES'!F582</f>
        <v>6.100489969314</v>
      </c>
      <c r="C26" s="1">
        <f>'DATOS MENSUALES'!F583</f>
        <v>3.7825889358570004</v>
      </c>
      <c r="D26" s="1">
        <f>'DATOS MENSUALES'!F584</f>
        <v>2.306139058575</v>
      </c>
      <c r="E26" s="1">
        <f>'DATOS MENSUALES'!F585</f>
        <v>1.1655141648960001</v>
      </c>
      <c r="F26" s="1">
        <f>'DATOS MENSUALES'!F586</f>
        <v>2.9383509267</v>
      </c>
      <c r="G26" s="1">
        <f>'DATOS MENSUALES'!F587</f>
        <v>1.607288390797</v>
      </c>
      <c r="H26" s="1">
        <f>'DATOS MENSUALES'!F588</f>
        <v>3.3442205401939997</v>
      </c>
      <c r="I26" s="1">
        <f>'DATOS MENSUALES'!F589</f>
        <v>4.516585029311</v>
      </c>
      <c r="J26" s="1">
        <f>'DATOS MENSUALES'!F590</f>
        <v>2.30214447363</v>
      </c>
      <c r="K26" s="1">
        <f>'DATOS MENSUALES'!F591</f>
        <v>1.7748907786199999</v>
      </c>
      <c r="L26" s="1">
        <f>'DATOS MENSUALES'!F592</f>
        <v>1.1841422913900002</v>
      </c>
      <c r="M26" s="1">
        <f>'DATOS MENSUALES'!F593</f>
        <v>0.8342589569759999</v>
      </c>
      <c r="N26" s="1">
        <f t="shared" si="11"/>
        <v>31.85661351626</v>
      </c>
      <c r="O26" s="10"/>
      <c r="P26" s="60">
        <f t="shared" si="13"/>
        <v>67.8175487985394</v>
      </c>
      <c r="Q26" s="60">
        <f t="shared" si="14"/>
        <v>2.302081354490926</v>
      </c>
      <c r="R26" s="60">
        <f t="shared" si="15"/>
        <v>-0.1323275699657095</v>
      </c>
      <c r="S26" s="60">
        <f t="shared" si="16"/>
        <v>-4.3512236585002935</v>
      </c>
      <c r="T26" s="60">
        <f t="shared" si="17"/>
        <v>0.14490860120923457</v>
      </c>
      <c r="U26" s="60">
        <f t="shared" si="18"/>
        <v>-1.6473734219961815</v>
      </c>
      <c r="V26" s="60">
        <f t="shared" si="19"/>
        <v>-0.005590590666557164</v>
      </c>
      <c r="W26" s="60">
        <f t="shared" si="20"/>
        <v>3.268411780225929</v>
      </c>
      <c r="X26" s="60">
        <f t="shared" si="21"/>
        <v>-0.0004941532564823827</v>
      </c>
      <c r="Y26" s="60">
        <f t="shared" si="22"/>
        <v>-1.097143105541873E-05</v>
      </c>
      <c r="Z26" s="60">
        <f t="shared" si="23"/>
        <v>-0.000572853539003388</v>
      </c>
      <c r="AA26" s="60">
        <f t="shared" si="24"/>
        <v>-0.01818379921067949</v>
      </c>
      <c r="AB26" s="60">
        <f t="shared" si="25"/>
        <v>41.41201479263333</v>
      </c>
    </row>
    <row r="27" spans="1:28" ht="12.75">
      <c r="A27" s="12" t="s">
        <v>77</v>
      </c>
      <c r="B27" s="1">
        <f>'DATOS MENSUALES'!F594</f>
        <v>0.690939414764</v>
      </c>
      <c r="C27" s="1">
        <f>'DATOS MENSUALES'!F595</f>
        <v>3.315269682312</v>
      </c>
      <c r="D27" s="1">
        <f>'DATOS MENSUALES'!F596</f>
        <v>7.463788416028</v>
      </c>
      <c r="E27" s="1">
        <f>'DATOS MENSUALES'!F597</f>
        <v>3.517720003728</v>
      </c>
      <c r="F27" s="1">
        <f>'DATOS MENSUALES'!F598</f>
        <v>2.954929040426</v>
      </c>
      <c r="G27" s="1">
        <f>'DATOS MENSUALES'!F599</f>
        <v>2.39805308808</v>
      </c>
      <c r="H27" s="1">
        <f>'DATOS MENSUALES'!F600</f>
        <v>2.6977991466419997</v>
      </c>
      <c r="I27" s="1">
        <f>'DATOS MENSUALES'!F601</f>
        <v>2.63033703873</v>
      </c>
      <c r="J27" s="1">
        <f>'DATOS MENSUALES'!F602</f>
        <v>2.614417706516</v>
      </c>
      <c r="K27" s="1">
        <f>'DATOS MENSUALES'!F603</f>
        <v>1.4593730705980001</v>
      </c>
      <c r="L27" s="1">
        <f>'DATOS MENSUALES'!F604</f>
        <v>0.9573052317399999</v>
      </c>
      <c r="M27" s="1">
        <f>'DATOS MENSUALES'!F605</f>
        <v>0.70561829701</v>
      </c>
      <c r="N27" s="1">
        <f t="shared" si="11"/>
        <v>31.405550136574</v>
      </c>
      <c r="O27" s="10"/>
      <c r="P27" s="60">
        <f t="shared" si="13"/>
        <v>-2.3608678614866374</v>
      </c>
      <c r="Q27" s="60">
        <f t="shared" si="14"/>
        <v>0.6208358659570155</v>
      </c>
      <c r="R27" s="60">
        <f t="shared" si="15"/>
        <v>100.4191060648371</v>
      </c>
      <c r="S27" s="60">
        <f t="shared" si="16"/>
        <v>0.3726897842534791</v>
      </c>
      <c r="T27" s="60">
        <f t="shared" si="17"/>
        <v>0.15906722705704832</v>
      </c>
      <c r="U27" s="60">
        <f t="shared" si="18"/>
        <v>-0.05944397814274831</v>
      </c>
      <c r="V27" s="60">
        <f t="shared" si="19"/>
        <v>-0.5592780111356941</v>
      </c>
      <c r="W27" s="60">
        <f t="shared" si="20"/>
        <v>-0.06506572601025908</v>
      </c>
      <c r="X27" s="60">
        <f t="shared" si="21"/>
        <v>0.012684184207252962</v>
      </c>
      <c r="Y27" s="60">
        <f t="shared" si="22"/>
        <v>-0.03852482747632854</v>
      </c>
      <c r="Z27" s="60">
        <f t="shared" si="23"/>
        <v>-0.029758904568243337</v>
      </c>
      <c r="AA27" s="60">
        <f t="shared" si="24"/>
        <v>-0.0600538271538806</v>
      </c>
      <c r="AB27" s="60">
        <f t="shared" si="25"/>
        <v>27.234656510185484</v>
      </c>
    </row>
    <row r="28" spans="1:28" ht="12.75">
      <c r="A28" s="12" t="s">
        <v>78</v>
      </c>
      <c r="B28" s="1">
        <f>'DATOS MENSUALES'!F606</f>
        <v>2.8509495168</v>
      </c>
      <c r="C28" s="1">
        <f>'DATOS MENSUALES'!F607</f>
        <v>2.150490533666</v>
      </c>
      <c r="D28" s="1">
        <f>'DATOS MENSUALES'!F608</f>
        <v>1.817294731617</v>
      </c>
      <c r="E28" s="1">
        <f>'DATOS MENSUALES'!F609</f>
        <v>1.3106342526589998</v>
      </c>
      <c r="F28" s="1">
        <f>'DATOS MENSUALES'!F610</f>
        <v>1.97084943078</v>
      </c>
      <c r="G28" s="1">
        <f>'DATOS MENSUALES'!F611</f>
        <v>4.6943438625719995</v>
      </c>
      <c r="H28" s="1">
        <f>'DATOS MENSUALES'!F612</f>
        <v>6.871621778498</v>
      </c>
      <c r="I28" s="1">
        <f>'DATOS MENSUALES'!F613</f>
        <v>3.844738909324</v>
      </c>
      <c r="J28" s="1">
        <f>'DATOS MENSUALES'!F614</f>
        <v>3.041108195534</v>
      </c>
      <c r="K28" s="1">
        <f>'DATOS MENSUALES'!F615</f>
        <v>2.3853846051120002</v>
      </c>
      <c r="L28" s="1">
        <f>'DATOS MENSUALES'!F616</f>
        <v>1.605544961676</v>
      </c>
      <c r="M28" s="1">
        <f>'DATOS MENSUALES'!F617</f>
        <v>2.4077713473449998</v>
      </c>
      <c r="N28" s="1">
        <f t="shared" si="11"/>
        <v>34.950732125583</v>
      </c>
      <c r="O28" s="10"/>
      <c r="P28" s="60">
        <f t="shared" si="13"/>
        <v>0.568611985973199</v>
      </c>
      <c r="Q28" s="60">
        <f t="shared" si="14"/>
        <v>-0.03028211981845964</v>
      </c>
      <c r="R28" s="60">
        <f t="shared" si="15"/>
        <v>-0.9952958810565177</v>
      </c>
      <c r="S28" s="60">
        <f t="shared" si="16"/>
        <v>-3.2909602022054956</v>
      </c>
      <c r="T28" s="60">
        <f t="shared" si="17"/>
        <v>-0.0864993223165108</v>
      </c>
      <c r="U28" s="60">
        <f t="shared" si="18"/>
        <v>6.924371476354178</v>
      </c>
      <c r="V28" s="60">
        <f t="shared" si="19"/>
        <v>37.59268008389879</v>
      </c>
      <c r="W28" s="60">
        <f t="shared" si="20"/>
        <v>0.5357708001520052</v>
      </c>
      <c r="X28" s="60">
        <f t="shared" si="21"/>
        <v>0.28737089723777365</v>
      </c>
      <c r="Y28" s="60">
        <f t="shared" si="22"/>
        <v>0.2035810749690482</v>
      </c>
      <c r="Z28" s="60">
        <f t="shared" si="23"/>
        <v>0.03873492902472758</v>
      </c>
      <c r="AA28" s="60">
        <f t="shared" si="24"/>
        <v>2.2509198952329714</v>
      </c>
      <c r="AB28" s="60">
        <f t="shared" si="25"/>
        <v>281.506921396279</v>
      </c>
    </row>
    <row r="29" spans="1:28" ht="12.75">
      <c r="A29" s="12" t="s">
        <v>79</v>
      </c>
      <c r="B29" s="1">
        <f>'DATOS MENSUALES'!F618</f>
        <v>3.2466763731299997</v>
      </c>
      <c r="C29" s="1">
        <f>'DATOS MENSUALES'!F619</f>
        <v>5.059131409656</v>
      </c>
      <c r="D29" s="1">
        <f>'DATOS MENSUALES'!F620</f>
        <v>1.809738753099</v>
      </c>
      <c r="E29" s="1">
        <f>'DATOS MENSUALES'!F621</f>
        <v>0.45251775809800004</v>
      </c>
      <c r="F29" s="1">
        <f>'DATOS MENSUALES'!F622</f>
        <v>0.38804927252</v>
      </c>
      <c r="G29" s="1">
        <f>'DATOS MENSUALES'!F623</f>
        <v>0.593470701369</v>
      </c>
      <c r="H29" s="1">
        <f>'DATOS MENSUALES'!F624</f>
        <v>0.536029718862</v>
      </c>
      <c r="I29" s="1">
        <f>'DATOS MENSUALES'!F625</f>
        <v>0.541946296581</v>
      </c>
      <c r="J29" s="1">
        <f>'DATOS MENSUALES'!F626</f>
        <v>0.612064218366</v>
      </c>
      <c r="K29" s="1">
        <f>'DATOS MENSUALES'!F627</f>
        <v>0.420590380028</v>
      </c>
      <c r="L29" s="1">
        <f>'DATOS MENSUALES'!F628</f>
        <v>0.33723462060799997</v>
      </c>
      <c r="M29" s="1">
        <f>'DATOS MENSUALES'!F629</f>
        <v>0.284794156186</v>
      </c>
      <c r="N29" s="1">
        <f t="shared" si="11"/>
        <v>14.282243658502999</v>
      </c>
      <c r="O29" s="10"/>
      <c r="P29" s="60">
        <f t="shared" si="13"/>
        <v>1.8346113186260637</v>
      </c>
      <c r="Q29" s="60">
        <f t="shared" si="14"/>
        <v>17.514150743570042</v>
      </c>
      <c r="R29" s="60">
        <f t="shared" si="15"/>
        <v>-1.0180641131480963</v>
      </c>
      <c r="S29" s="60">
        <f t="shared" si="16"/>
        <v>-12.90447663577297</v>
      </c>
      <c r="T29" s="60">
        <f t="shared" si="17"/>
        <v>-8.304421017286971</v>
      </c>
      <c r="U29" s="60">
        <f t="shared" si="18"/>
        <v>-10.573484914771209</v>
      </c>
      <c r="V29" s="60">
        <f t="shared" si="19"/>
        <v>-26.614991533083714</v>
      </c>
      <c r="W29" s="60">
        <f t="shared" si="20"/>
        <v>-15.449389417637013</v>
      </c>
      <c r="X29" s="60">
        <f t="shared" si="21"/>
        <v>-5.537151445593201</v>
      </c>
      <c r="Y29" s="60">
        <f t="shared" si="22"/>
        <v>-2.6082454411102334</v>
      </c>
      <c r="Z29" s="60">
        <f t="shared" si="23"/>
        <v>-0.8042512566560257</v>
      </c>
      <c r="AA29" s="60">
        <f t="shared" si="24"/>
        <v>-0.5362342533052411</v>
      </c>
      <c r="AB29" s="60">
        <f t="shared" si="25"/>
        <v>-2811.96213503151</v>
      </c>
    </row>
    <row r="30" spans="1:28" ht="12.75">
      <c r="A30" s="12" t="s">
        <v>80</v>
      </c>
      <c r="B30" s="1">
        <f>'DATOS MENSUALES'!F630</f>
        <v>1.031060617372</v>
      </c>
      <c r="C30" s="1">
        <f>'DATOS MENSUALES'!F631</f>
        <v>0.415892234275</v>
      </c>
      <c r="D30" s="1">
        <f>'DATOS MENSUALES'!F632</f>
        <v>1.230210890492</v>
      </c>
      <c r="E30" s="1">
        <f>'DATOS MENSUALES'!F633</f>
        <v>0.28795465373499995</v>
      </c>
      <c r="F30" s="1">
        <f>'DATOS MENSUALES'!F634</f>
        <v>0.253919059038</v>
      </c>
      <c r="G30" s="1">
        <f>'DATOS MENSUALES'!F635</f>
        <v>0.28024073845499997</v>
      </c>
      <c r="H30" s="1">
        <f>'DATOS MENSUALES'!F636</f>
        <v>0.381151915791</v>
      </c>
      <c r="I30" s="1">
        <f>'DATOS MENSUALES'!F637</f>
        <v>0.909355962624</v>
      </c>
      <c r="J30" s="1">
        <f>'DATOS MENSUALES'!F638</f>
        <v>0.373692664296</v>
      </c>
      <c r="K30" s="1">
        <f>'DATOS MENSUALES'!F639</f>
        <v>0.32923331213</v>
      </c>
      <c r="L30" s="1">
        <f>'DATOS MENSUALES'!F640</f>
        <v>0.2448584635</v>
      </c>
      <c r="M30" s="1">
        <f>'DATOS MENSUALES'!F641</f>
        <v>0.230684013024</v>
      </c>
      <c r="N30" s="1">
        <f t="shared" si="11"/>
        <v>5.968254524732</v>
      </c>
      <c r="O30" s="10"/>
      <c r="P30" s="60">
        <f t="shared" si="13"/>
        <v>-0.9745038787456184</v>
      </c>
      <c r="Q30" s="60">
        <f t="shared" si="14"/>
        <v>-8.56846750234721</v>
      </c>
      <c r="R30" s="60">
        <f t="shared" si="15"/>
        <v>-3.9857467268751012</v>
      </c>
      <c r="S30" s="60">
        <f t="shared" si="16"/>
        <v>-15.815603525492374</v>
      </c>
      <c r="T30" s="60">
        <f t="shared" si="17"/>
        <v>-10.06627176284717</v>
      </c>
      <c r="U30" s="60">
        <f t="shared" si="18"/>
        <v>-15.777104388795193</v>
      </c>
      <c r="V30" s="60">
        <f t="shared" si="19"/>
        <v>-30.975412516373147</v>
      </c>
      <c r="W30" s="60">
        <f t="shared" si="20"/>
        <v>-9.571192360568823</v>
      </c>
      <c r="X30" s="60">
        <f t="shared" si="21"/>
        <v>-8.090474266719664</v>
      </c>
      <c r="Y30" s="60">
        <f t="shared" si="22"/>
        <v>-3.1627865402663438</v>
      </c>
      <c r="Z30" s="60">
        <f t="shared" si="23"/>
        <v>-1.0685139581684366</v>
      </c>
      <c r="AA30" s="60">
        <f t="shared" si="24"/>
        <v>-0.6506732645669866</v>
      </c>
      <c r="AB30" s="60">
        <f t="shared" si="25"/>
        <v>-11282.574799554093</v>
      </c>
    </row>
    <row r="31" spans="1:28" ht="12.75">
      <c r="A31" s="12" t="s">
        <v>81</v>
      </c>
      <c r="B31" s="1">
        <f>'DATOS MENSUALES'!F642</f>
        <v>1.43660251591</v>
      </c>
      <c r="C31" s="1">
        <f>'DATOS MENSUALES'!F643</f>
        <v>0.45862156606000004</v>
      </c>
      <c r="D31" s="1">
        <f>'DATOS MENSUALES'!F644</f>
        <v>0.46470483968</v>
      </c>
      <c r="E31" s="1">
        <f>'DATOS MENSUALES'!F645</f>
        <v>4.664829205998</v>
      </c>
      <c r="F31" s="1">
        <f>'DATOS MENSUALES'!F646</f>
        <v>4.884338244576</v>
      </c>
      <c r="G31" s="1">
        <f>'DATOS MENSUALES'!F647</f>
        <v>3.679106715083</v>
      </c>
      <c r="H31" s="1">
        <f>'DATOS MENSUALES'!F648</f>
        <v>2.922189823334</v>
      </c>
      <c r="I31" s="1">
        <f>'DATOS MENSUALES'!F649</f>
        <v>4.065089198328</v>
      </c>
      <c r="J31" s="1">
        <f>'DATOS MENSUALES'!F650</f>
        <v>2.433665241657</v>
      </c>
      <c r="K31" s="1">
        <f>'DATOS MENSUALES'!F651</f>
        <v>1.68969444792</v>
      </c>
      <c r="L31" s="1">
        <f>'DATOS MENSUALES'!F652</f>
        <v>1.102276147976</v>
      </c>
      <c r="M31" s="1">
        <f>'DATOS MENSUALES'!F653</f>
        <v>1.1173493635</v>
      </c>
      <c r="N31" s="1">
        <f t="shared" si="11"/>
        <v>28.918467310022</v>
      </c>
      <c r="O31" s="10"/>
      <c r="P31" s="60">
        <f t="shared" si="13"/>
        <v>-0.2011127667126464</v>
      </c>
      <c r="Q31" s="60">
        <f t="shared" si="14"/>
        <v>-8.042834551807001</v>
      </c>
      <c r="R31" s="60">
        <f t="shared" si="15"/>
        <v>-12.994771022762276</v>
      </c>
      <c r="S31" s="60">
        <f t="shared" si="16"/>
        <v>6.505168367969999</v>
      </c>
      <c r="T31" s="60">
        <f t="shared" si="17"/>
        <v>15.091850920012314</v>
      </c>
      <c r="U31" s="60">
        <f t="shared" si="18"/>
        <v>0.7068239590635023</v>
      </c>
      <c r="V31" s="60">
        <f t="shared" si="19"/>
        <v>-0.21547339081621436</v>
      </c>
      <c r="W31" s="60">
        <f t="shared" si="20"/>
        <v>1.1008441497189818</v>
      </c>
      <c r="X31" s="60">
        <f t="shared" si="21"/>
        <v>0.00014438336096726415</v>
      </c>
      <c r="Y31" s="60">
        <f t="shared" si="22"/>
        <v>-0.0012394167904312314</v>
      </c>
      <c r="Z31" s="60">
        <f t="shared" si="23"/>
        <v>-0.004485407907573914</v>
      </c>
      <c r="AA31" s="60">
        <f t="shared" si="24"/>
        <v>8.153694593895426E-06</v>
      </c>
      <c r="AB31" s="60">
        <f t="shared" si="25"/>
        <v>0.14189612310420996</v>
      </c>
    </row>
    <row r="32" spans="1:28" ht="12.75">
      <c r="A32" s="12" t="s">
        <v>82</v>
      </c>
      <c r="B32" s="1">
        <f>'DATOS MENSUALES'!F654</f>
        <v>2.85742424499</v>
      </c>
      <c r="C32" s="1">
        <f>'DATOS MENSUALES'!F655</f>
        <v>1.936923690106</v>
      </c>
      <c r="D32" s="1">
        <f>'DATOS MENSUALES'!F656</f>
        <v>2.729464008672</v>
      </c>
      <c r="E32" s="1">
        <f>'DATOS MENSUALES'!F657</f>
        <v>0.604039054695</v>
      </c>
      <c r="F32" s="1">
        <f>'DATOS MENSUALES'!F658</f>
        <v>0.7241117974860001</v>
      </c>
      <c r="G32" s="1">
        <f>'DATOS MENSUALES'!F659</f>
        <v>0.46644564196</v>
      </c>
      <c r="H32" s="1">
        <f>'DATOS MENSUALES'!F660</f>
        <v>0.39480951659600005</v>
      </c>
      <c r="I32" s="1">
        <f>'DATOS MENSUALES'!F661</f>
        <v>0.43126406589</v>
      </c>
      <c r="J32" s="1">
        <f>'DATOS MENSUALES'!F662</f>
        <v>0.277006077295</v>
      </c>
      <c r="K32" s="1">
        <f>'DATOS MENSUALES'!F663</f>
        <v>0.196612699256</v>
      </c>
      <c r="L32" s="1">
        <f>'DATOS MENSUALES'!F664</f>
        <v>0.140831178164</v>
      </c>
      <c r="M32" s="1">
        <f>'DATOS MENSUALES'!F665</f>
        <v>0.137287365435</v>
      </c>
      <c r="N32" s="1">
        <f t="shared" si="11"/>
        <v>10.896219340545</v>
      </c>
      <c r="O32" s="10"/>
      <c r="P32" s="60">
        <f t="shared" si="13"/>
        <v>0.5820481888823599</v>
      </c>
      <c r="Q32" s="60">
        <f t="shared" si="14"/>
        <v>-0.1449191046156189</v>
      </c>
      <c r="R32" s="60">
        <f t="shared" si="15"/>
        <v>-0.0006418472069608762</v>
      </c>
      <c r="S32" s="60">
        <f t="shared" si="16"/>
        <v>-10.56169594269236</v>
      </c>
      <c r="T32" s="60">
        <f t="shared" si="17"/>
        <v>-4.818166601606613</v>
      </c>
      <c r="U32" s="60">
        <f t="shared" si="18"/>
        <v>-12.517567919967561</v>
      </c>
      <c r="V32" s="60">
        <f t="shared" si="19"/>
        <v>-30.573050437813798</v>
      </c>
      <c r="W32" s="60">
        <f t="shared" si="20"/>
        <v>-17.601991972989566</v>
      </c>
      <c r="X32" s="60">
        <f t="shared" si="21"/>
        <v>-9.316648837265893</v>
      </c>
      <c r="Y32" s="60">
        <f t="shared" si="22"/>
        <v>-4.099830518357</v>
      </c>
      <c r="Z32" s="60">
        <f t="shared" si="23"/>
        <v>-1.4290083470775057</v>
      </c>
      <c r="AA32" s="60">
        <f t="shared" si="24"/>
        <v>-0.8845555559910453</v>
      </c>
      <c r="AB32" s="60">
        <f t="shared" si="25"/>
        <v>-5359.985873463132</v>
      </c>
    </row>
    <row r="33" spans="1:28" ht="12.75">
      <c r="A33" s="12" t="s">
        <v>83</v>
      </c>
      <c r="B33" s="1">
        <f>'DATOS MENSUALES'!F666</f>
        <v>0.10049922805</v>
      </c>
      <c r="C33" s="1">
        <f>'DATOS MENSUALES'!F667</f>
        <v>0.513494402224</v>
      </c>
      <c r="D33" s="1">
        <f>'DATOS MENSUALES'!F668</f>
        <v>2.368846739545</v>
      </c>
      <c r="E33" s="1">
        <f>'DATOS MENSUALES'!F669</f>
        <v>0.630005811672</v>
      </c>
      <c r="F33" s="1">
        <f>'DATOS MENSUALES'!F670</f>
        <v>0.375912813445</v>
      </c>
      <c r="G33" s="1">
        <f>'DATOS MENSUALES'!F671</f>
        <v>0.404525252914</v>
      </c>
      <c r="H33" s="1">
        <f>'DATOS MENSUALES'!F672</f>
        <v>0.41506751195</v>
      </c>
      <c r="I33" s="1">
        <f>'DATOS MENSUALES'!F673</f>
        <v>0.359175620716</v>
      </c>
      <c r="J33" s="1">
        <f>'DATOS MENSUALES'!F674</f>
        <v>0.23822226369500002</v>
      </c>
      <c r="K33" s="1">
        <f>'DATOS MENSUALES'!F675</f>
        <v>0.183100682688</v>
      </c>
      <c r="L33" s="1">
        <f>'DATOS MENSUALES'!F676</f>
        <v>0.12306097150999999</v>
      </c>
      <c r="M33" s="1">
        <f>'DATOS MENSUALES'!F677</f>
        <v>0.09864727341</v>
      </c>
      <c r="N33" s="1">
        <f t="shared" si="11"/>
        <v>5.8105585718190005</v>
      </c>
      <c r="O33" s="10"/>
      <c r="P33" s="60">
        <f t="shared" si="13"/>
        <v>-7.099912125488622</v>
      </c>
      <c r="Q33" s="60">
        <f t="shared" si="14"/>
        <v>-7.399945288902893</v>
      </c>
      <c r="R33" s="60">
        <f t="shared" si="15"/>
        <v>-0.08924120566350911</v>
      </c>
      <c r="S33" s="60">
        <f t="shared" si="16"/>
        <v>-10.191119333120268</v>
      </c>
      <c r="T33" s="60">
        <f t="shared" si="17"/>
        <v>-8.454626695629644</v>
      </c>
      <c r="U33" s="60">
        <f t="shared" si="18"/>
        <v>-13.545975530727443</v>
      </c>
      <c r="V33" s="60">
        <f t="shared" si="19"/>
        <v>-29.98267688125984</v>
      </c>
      <c r="W33" s="60">
        <f t="shared" si="20"/>
        <v>-19.106315809179122</v>
      </c>
      <c r="X33" s="60">
        <f t="shared" si="21"/>
        <v>-9.841365778808006</v>
      </c>
      <c r="Y33" s="60">
        <f t="shared" si="22"/>
        <v>-4.2045465911455695</v>
      </c>
      <c r="Z33" s="60">
        <f t="shared" si="23"/>
        <v>-1.497715813002436</v>
      </c>
      <c r="AA33" s="60">
        <f t="shared" si="24"/>
        <v>-0.9957305589772389</v>
      </c>
      <c r="AB33" s="60">
        <f t="shared" si="25"/>
        <v>-11522.23572651716</v>
      </c>
    </row>
    <row r="34" spans="1:28" s="24" customFormat="1" ht="12.75">
      <c r="A34" s="21" t="s">
        <v>84</v>
      </c>
      <c r="B34" s="22">
        <f>'DATOS MENSUALES'!F678</f>
        <v>0.078565110428</v>
      </c>
      <c r="C34" s="22">
        <f>'DATOS MENSUALES'!F679</f>
        <v>0.30404362638</v>
      </c>
      <c r="D34" s="22">
        <f>'DATOS MENSUALES'!F680</f>
        <v>0.414426273858</v>
      </c>
      <c r="E34" s="22">
        <f>'DATOS MENSUALES'!F681</f>
        <v>7.832246794134</v>
      </c>
      <c r="F34" s="22">
        <f>'DATOS MENSUALES'!F682</f>
        <v>3.894928778647</v>
      </c>
      <c r="G34" s="22">
        <f>'DATOS MENSUALES'!F683</f>
        <v>3.2715423006860003</v>
      </c>
      <c r="H34" s="22">
        <f>'DATOS MENSUALES'!F684</f>
        <v>3.10303930371</v>
      </c>
      <c r="I34" s="22">
        <f>'DATOS MENSUALES'!F685</f>
        <v>5.307533520057</v>
      </c>
      <c r="J34" s="22">
        <f>'DATOS MENSUALES'!F686</f>
        <v>3.0326940843009997</v>
      </c>
      <c r="K34" s="22">
        <f>'DATOS MENSUALES'!F687</f>
        <v>3.6146301532000003</v>
      </c>
      <c r="L34" s="22">
        <f>'DATOS MENSUALES'!F688</f>
        <v>2.618512113475</v>
      </c>
      <c r="M34" s="22">
        <f>'DATOS MENSUALES'!F689</f>
        <v>1.9674176864719999</v>
      </c>
      <c r="N34" s="22">
        <f t="shared" si="11"/>
        <v>35.439579745348</v>
      </c>
      <c r="O34" s="23"/>
      <c r="P34" s="60">
        <f t="shared" si="13"/>
        <v>-7.345773458315537</v>
      </c>
      <c r="Q34" s="60">
        <f t="shared" si="14"/>
        <v>-10.051700204889453</v>
      </c>
      <c r="R34" s="60">
        <f t="shared" si="15"/>
        <v>-13.846440758299838</v>
      </c>
      <c r="S34" s="60">
        <f t="shared" si="16"/>
        <v>127.58012706230718</v>
      </c>
      <c r="T34" s="60">
        <f t="shared" si="17"/>
        <v>3.2538073479392695</v>
      </c>
      <c r="U34" s="60">
        <f t="shared" si="18"/>
        <v>0.11282948268400887</v>
      </c>
      <c r="V34" s="60">
        <f t="shared" si="19"/>
        <v>-0.07338245805679838</v>
      </c>
      <c r="W34" s="60">
        <f t="shared" si="20"/>
        <v>11.774367229356566</v>
      </c>
      <c r="X34" s="60">
        <f t="shared" si="21"/>
        <v>0.2765180892519435</v>
      </c>
      <c r="Y34" s="60">
        <f t="shared" si="22"/>
        <v>6.003945853141634</v>
      </c>
      <c r="Z34" s="60">
        <f t="shared" si="23"/>
        <v>2.467589562570496</v>
      </c>
      <c r="AA34" s="60">
        <f t="shared" si="24"/>
        <v>0.6589472266002695</v>
      </c>
      <c r="AB34" s="60">
        <f t="shared" si="25"/>
        <v>349.31460237598685</v>
      </c>
    </row>
    <row r="35" spans="1:28" s="24" customFormat="1" ht="12.75">
      <c r="A35" s="21" t="s">
        <v>85</v>
      </c>
      <c r="B35" s="22">
        <f>'DATOS MENSUALES'!F690</f>
        <v>1.71177306091</v>
      </c>
      <c r="C35" s="22">
        <f>'DATOS MENSUALES'!F691</f>
        <v>7.793991389528999</v>
      </c>
      <c r="D35" s="22">
        <f>'DATOS MENSUALES'!F692</f>
        <v>8.148560418378</v>
      </c>
      <c r="E35" s="22">
        <f>'DATOS MENSUALES'!F693</f>
        <v>6.604147828621</v>
      </c>
      <c r="F35" s="22">
        <f>'DATOS MENSUALES'!F694</f>
        <v>5.3563568812160005</v>
      </c>
      <c r="G35" s="22">
        <f>'DATOS MENSUALES'!F695</f>
        <v>5.01329874701</v>
      </c>
      <c r="H35" s="22">
        <f>'DATOS MENSUALES'!F696</f>
        <v>7.314308532755001</v>
      </c>
      <c r="I35" s="22">
        <f>'DATOS MENSUALES'!F697</f>
        <v>7.434096387936</v>
      </c>
      <c r="J35" s="22">
        <f>'DATOS MENSUALES'!F698</f>
        <v>5.265097940876</v>
      </c>
      <c r="K35" s="22">
        <f>'DATOS MENSUALES'!F699</f>
        <v>4.065417833177</v>
      </c>
      <c r="L35" s="22">
        <f>'DATOS MENSUALES'!F700</f>
        <v>2.95600536554</v>
      </c>
      <c r="M35" s="22">
        <f>'DATOS MENSUALES'!F701</f>
        <v>3.2941896897</v>
      </c>
      <c r="N35" s="22">
        <f t="shared" si="11"/>
        <v>64.957244075648</v>
      </c>
      <c r="O35" s="23"/>
      <c r="P35" s="60">
        <f t="shared" si="13"/>
        <v>-0.02999777845324789</v>
      </c>
      <c r="Q35" s="60">
        <f t="shared" si="14"/>
        <v>151.5734622603364</v>
      </c>
      <c r="R35" s="60">
        <f t="shared" si="15"/>
        <v>151.66128489699742</v>
      </c>
      <c r="S35" s="60">
        <f t="shared" si="16"/>
        <v>55.13531662818571</v>
      </c>
      <c r="T35" s="60">
        <f t="shared" si="17"/>
        <v>25.496664936054298</v>
      </c>
      <c r="U35" s="60">
        <f t="shared" si="18"/>
        <v>11.014724129898719</v>
      </c>
      <c r="V35" s="60">
        <f t="shared" si="19"/>
        <v>54.55234528951946</v>
      </c>
      <c r="W35" s="60">
        <f t="shared" si="20"/>
        <v>85.27413114838119</v>
      </c>
      <c r="X35" s="60">
        <f t="shared" si="21"/>
        <v>23.9848982330272</v>
      </c>
      <c r="Y35" s="60">
        <f t="shared" si="22"/>
        <v>11.670923586423537</v>
      </c>
      <c r="Z35" s="60">
        <f t="shared" si="23"/>
        <v>4.8166327379582015</v>
      </c>
      <c r="AA35" s="60">
        <f t="shared" si="24"/>
        <v>10.604030119423365</v>
      </c>
      <c r="AB35" s="60">
        <f t="shared" si="25"/>
        <v>48868.76744945461</v>
      </c>
    </row>
    <row r="36" spans="1:28" s="24" customFormat="1" ht="12.75">
      <c r="A36" s="21" t="s">
        <v>86</v>
      </c>
      <c r="B36" s="22">
        <f>'DATOS MENSUALES'!F702</f>
        <v>2.19702278704</v>
      </c>
      <c r="C36" s="22">
        <f>'DATOS MENSUALES'!F703</f>
        <v>2.152948697792</v>
      </c>
      <c r="D36" s="22">
        <f>'DATOS MENSUALES'!F704</f>
        <v>1.899640186476</v>
      </c>
      <c r="E36" s="22">
        <f>'DATOS MENSUALES'!F705</f>
        <v>2.572533066649</v>
      </c>
      <c r="F36" s="22">
        <f>'DATOS MENSUALES'!F706</f>
        <v>1.916708739708</v>
      </c>
      <c r="G36" s="22">
        <f>'DATOS MENSUALES'!F707</f>
        <v>2.0233229664</v>
      </c>
      <c r="H36" s="22">
        <f>'DATOS MENSUALES'!F708</f>
        <v>3.144074502562</v>
      </c>
      <c r="I36" s="22">
        <f>'DATOS MENSUALES'!F709</f>
        <v>2.634080916448</v>
      </c>
      <c r="J36" s="22">
        <f>'DATOS MENSUALES'!F710</f>
        <v>2.025106421184</v>
      </c>
      <c r="K36" s="22">
        <f>'DATOS MENSUALES'!F711</f>
        <v>1.978783061157</v>
      </c>
      <c r="L36" s="22">
        <f>'DATOS MENSUALES'!F712</f>
        <v>1.177131030972</v>
      </c>
      <c r="M36" s="22">
        <f>'DATOS MENSUALES'!F713</f>
        <v>1.4768795637960002</v>
      </c>
      <c r="N36" s="22">
        <f t="shared" si="11"/>
        <v>25.198231940183998</v>
      </c>
      <c r="O36" s="23"/>
      <c r="P36" s="60">
        <f t="shared" si="13"/>
        <v>0.005316688458911917</v>
      </c>
      <c r="Q36" s="60">
        <f t="shared" si="14"/>
        <v>-0.029571299065751414</v>
      </c>
      <c r="R36" s="60">
        <f t="shared" si="15"/>
        <v>-0.7687868589602493</v>
      </c>
      <c r="S36" s="60">
        <f t="shared" si="16"/>
        <v>-0.011473757952815758</v>
      </c>
      <c r="T36" s="60">
        <f t="shared" si="17"/>
        <v>-0.12231481545357864</v>
      </c>
      <c r="U36" s="60">
        <f t="shared" si="18"/>
        <v>-0.4477038391399871</v>
      </c>
      <c r="V36" s="60">
        <f t="shared" si="19"/>
        <v>-0.05385056065477198</v>
      </c>
      <c r="W36" s="60">
        <f t="shared" si="20"/>
        <v>-0.06326563024372892</v>
      </c>
      <c r="X36" s="60">
        <f t="shared" si="21"/>
        <v>-0.04515510418666182</v>
      </c>
      <c r="Y36" s="60">
        <f t="shared" si="22"/>
        <v>0.005996008123065335</v>
      </c>
      <c r="Z36" s="60">
        <f t="shared" si="23"/>
        <v>-0.0007305279387275833</v>
      </c>
      <c r="AA36" s="60">
        <f t="shared" si="24"/>
        <v>0.054723748660679715</v>
      </c>
      <c r="AB36" s="60">
        <f t="shared" si="25"/>
        <v>-32.726615211732266</v>
      </c>
    </row>
    <row r="37" spans="1:28" s="24" customFormat="1" ht="12.75">
      <c r="A37" s="21" t="s">
        <v>87</v>
      </c>
      <c r="B37" s="22">
        <f>'DATOS MENSUALES'!F714</f>
        <v>4.243938936795</v>
      </c>
      <c r="C37" s="22">
        <f>'DATOS MENSUALES'!F715</f>
        <v>2.06635518931</v>
      </c>
      <c r="D37" s="22">
        <f>'DATOS MENSUALES'!F716</f>
        <v>3.4282497984</v>
      </c>
      <c r="E37" s="22">
        <f>'DATOS MENSUALES'!F717</f>
        <v>1.351870618602</v>
      </c>
      <c r="F37" s="22">
        <f>'DATOS MENSUALES'!F718</f>
        <v>1.07344716318</v>
      </c>
      <c r="G37" s="22">
        <f>'DATOS MENSUALES'!F719</f>
        <v>1.078100957088</v>
      </c>
      <c r="H37" s="22">
        <f>'DATOS MENSUALES'!F720</f>
        <v>4.15110981</v>
      </c>
      <c r="I37" s="22">
        <f>'DATOS MENSUALES'!F721</f>
        <v>2.323483811972</v>
      </c>
      <c r="J37" s="22">
        <f>'DATOS MENSUALES'!F722</f>
        <v>1.6692389464500001</v>
      </c>
      <c r="K37" s="22">
        <f>'DATOS MENSUALES'!F723</f>
        <v>1.28280290425</v>
      </c>
      <c r="L37" s="22">
        <f>'DATOS MENSUALES'!F724</f>
        <v>0.8550415389089999</v>
      </c>
      <c r="M37" s="22">
        <f>'DATOS MENSUALES'!F725</f>
        <v>0.615336922112</v>
      </c>
      <c r="N37" s="22">
        <f t="shared" si="11"/>
        <v>24.138976597068</v>
      </c>
      <c r="O37" s="23"/>
      <c r="P37" s="60">
        <f t="shared" si="13"/>
        <v>10.962504917857826</v>
      </c>
      <c r="Q37" s="60">
        <f t="shared" si="14"/>
        <v>-0.06201899241994498</v>
      </c>
      <c r="R37" s="60">
        <f t="shared" si="15"/>
        <v>0.22981198439148384</v>
      </c>
      <c r="S37" s="60">
        <f t="shared" si="16"/>
        <v>-3.024772587740961</v>
      </c>
      <c r="T37" s="60">
        <f t="shared" si="17"/>
        <v>-2.40424809852191</v>
      </c>
      <c r="U37" s="60">
        <f t="shared" si="18"/>
        <v>-5.002192341233136</v>
      </c>
      <c r="V37" s="60">
        <f t="shared" si="19"/>
        <v>0.24934274941691584</v>
      </c>
      <c r="W37" s="60">
        <f t="shared" si="20"/>
        <v>-0.35649324703384</v>
      </c>
      <c r="X37" s="60">
        <f t="shared" si="21"/>
        <v>-0.3608908940672044</v>
      </c>
      <c r="Y37" s="60">
        <f t="shared" si="22"/>
        <v>-0.13604132881136266</v>
      </c>
      <c r="Z37" s="60">
        <f t="shared" si="23"/>
        <v>-0.07001212612015395</v>
      </c>
      <c r="AA37" s="60">
        <f t="shared" si="24"/>
        <v>-0.11190015664446008</v>
      </c>
      <c r="AB37" s="60">
        <f t="shared" si="25"/>
        <v>-77.19491661752171</v>
      </c>
    </row>
    <row r="38" spans="1:28" s="24" customFormat="1" ht="12.75">
      <c r="A38" s="21" t="s">
        <v>88</v>
      </c>
      <c r="B38" s="22">
        <f>'DATOS MENSUALES'!F726</f>
        <v>0.8733971243959999</v>
      </c>
      <c r="C38" s="22">
        <f>'DATOS MENSUALES'!F727</f>
        <v>4.381258343556</v>
      </c>
      <c r="D38" s="22">
        <f>'DATOS MENSUALES'!F728</f>
        <v>5.221971905344001</v>
      </c>
      <c r="E38" s="22">
        <f>'DATOS MENSUALES'!F729</f>
        <v>9.796012959834</v>
      </c>
      <c r="F38" s="22">
        <f>'DATOS MENSUALES'!F730</f>
        <v>4.11815133192</v>
      </c>
      <c r="G38" s="22">
        <f>'DATOS MENSUALES'!F731</f>
        <v>11.38266266295</v>
      </c>
      <c r="H38" s="22">
        <f>'DATOS MENSUALES'!F732</f>
        <v>4.19608850892</v>
      </c>
      <c r="I38" s="22">
        <f>'DATOS MENSUALES'!F733</f>
        <v>3.89340988476</v>
      </c>
      <c r="J38" s="22">
        <f>'DATOS MENSUALES'!F734</f>
        <v>2.72290132588</v>
      </c>
      <c r="K38" s="22">
        <f>'DATOS MENSUALES'!F735</f>
        <v>1.9494072547199999</v>
      </c>
      <c r="L38" s="22">
        <f>'DATOS MENSUALES'!F736</f>
        <v>1.199638317403</v>
      </c>
      <c r="M38" s="22">
        <f>'DATOS MENSUALES'!F737</f>
        <v>0.8020920466</v>
      </c>
      <c r="N38" s="22">
        <f t="shared" si="11"/>
        <v>50.536991666283</v>
      </c>
      <c r="O38" s="23"/>
      <c r="P38" s="60">
        <f t="shared" si="13"/>
        <v>-1.5172734406648634</v>
      </c>
      <c r="Q38" s="60">
        <f t="shared" si="14"/>
        <v>7.067647516889006</v>
      </c>
      <c r="R38" s="60">
        <f t="shared" si="15"/>
        <v>13.932241170652368</v>
      </c>
      <c r="S38" s="60">
        <f t="shared" si="16"/>
        <v>342.6963644141287</v>
      </c>
      <c r="T38" s="60">
        <f t="shared" si="17"/>
        <v>4.956903094792412</v>
      </c>
      <c r="U38" s="60">
        <f t="shared" si="18"/>
        <v>634.8000708928973</v>
      </c>
      <c r="V38" s="60">
        <f t="shared" si="19"/>
        <v>0.30670930946616143</v>
      </c>
      <c r="W38" s="60">
        <f t="shared" si="20"/>
        <v>0.6379767365502359</v>
      </c>
      <c r="X38" s="60">
        <f t="shared" si="21"/>
        <v>0.03989559650677055</v>
      </c>
      <c r="Y38" s="60">
        <f t="shared" si="22"/>
        <v>0.0035323605352289094</v>
      </c>
      <c r="Z38" s="60">
        <f t="shared" si="23"/>
        <v>-0.00030830676936413956</v>
      </c>
      <c r="AA38" s="60">
        <f t="shared" si="24"/>
        <v>-0.02570634267919342</v>
      </c>
      <c r="AB38" s="60">
        <f t="shared" si="25"/>
        <v>10852.734361090335</v>
      </c>
    </row>
    <row r="39" spans="1:28" s="24" customFormat="1" ht="12.75">
      <c r="A39" s="21" t="s">
        <v>89</v>
      </c>
      <c r="B39" s="22">
        <f>'DATOS MENSUALES'!F738</f>
        <v>2.0117165038460003</v>
      </c>
      <c r="C39" s="22">
        <f>'DATOS MENSUALES'!F739</f>
        <v>0.934321717161</v>
      </c>
      <c r="D39" s="22">
        <f>'DATOS MENSUALES'!F740</f>
        <v>0.639664258005</v>
      </c>
      <c r="E39" s="22">
        <f>'DATOS MENSUALES'!F741</f>
        <v>0.6511764728</v>
      </c>
      <c r="F39" s="22">
        <f>'DATOS MENSUALES'!F742</f>
        <v>0.5765535282</v>
      </c>
      <c r="G39" s="22">
        <f>'DATOS MENSUALES'!F743</f>
        <v>0.7429890288600001</v>
      </c>
      <c r="H39" s="22">
        <f>'DATOS MENSUALES'!F744</f>
        <v>0.515327845152</v>
      </c>
      <c r="I39" s="22">
        <f>'DATOS MENSUALES'!F745</f>
        <v>0.533350004628</v>
      </c>
      <c r="J39" s="22">
        <f>'DATOS MENSUALES'!F746</f>
        <v>0.376543072474</v>
      </c>
      <c r="K39" s="22">
        <f>'DATOS MENSUALES'!F747</f>
        <v>0.289586090543</v>
      </c>
      <c r="L39" s="22">
        <f>'DATOS MENSUALES'!F748</f>
        <v>0.24136523291</v>
      </c>
      <c r="M39" s="22">
        <f>'DATOS MENSUALES'!F749</f>
        <v>0.23930187308999998</v>
      </c>
      <c r="N39" s="22">
        <f t="shared" si="11"/>
        <v>7.751895627669</v>
      </c>
      <c r="O39" s="23"/>
      <c r="P39" s="60">
        <f t="shared" si="13"/>
        <v>-1.249987527947455E-06</v>
      </c>
      <c r="Q39" s="60">
        <f t="shared" si="14"/>
        <v>-3.5665907425030037</v>
      </c>
      <c r="R39" s="60">
        <f t="shared" si="15"/>
        <v>-10.304159651535556</v>
      </c>
      <c r="S39" s="60">
        <f t="shared" si="16"/>
        <v>-9.89548427908674</v>
      </c>
      <c r="T39" s="60">
        <f t="shared" si="17"/>
        <v>-6.194518771446118</v>
      </c>
      <c r="U39" s="60">
        <f t="shared" si="18"/>
        <v>-8.556479409446505</v>
      </c>
      <c r="V39" s="60">
        <f t="shared" si="19"/>
        <v>-27.172463375419618</v>
      </c>
      <c r="W39" s="60">
        <f t="shared" si="20"/>
        <v>-15.609912711168423</v>
      </c>
      <c r="X39" s="60">
        <f t="shared" si="21"/>
        <v>-8.056060872540936</v>
      </c>
      <c r="Y39" s="60">
        <f t="shared" si="22"/>
        <v>-3.426050482667748</v>
      </c>
      <c r="Z39" s="60">
        <f t="shared" si="23"/>
        <v>-1.0795044824559514</v>
      </c>
      <c r="AA39" s="60">
        <f t="shared" si="24"/>
        <v>-0.6314525418404485</v>
      </c>
      <c r="AB39" s="60">
        <f t="shared" si="25"/>
        <v>-8799.215238961187</v>
      </c>
    </row>
    <row r="40" spans="1:28" s="24" customFormat="1" ht="12.75">
      <c r="A40" s="21" t="s">
        <v>90</v>
      </c>
      <c r="B40" s="22">
        <f>'DATOS MENSUALES'!F750</f>
        <v>0.887897616012</v>
      </c>
      <c r="C40" s="22">
        <f>'DATOS MENSUALES'!F751</f>
        <v>2.277559096424</v>
      </c>
      <c r="D40" s="22">
        <f>'DATOS MENSUALES'!F752</f>
        <v>2.673447189936</v>
      </c>
      <c r="E40" s="22">
        <f>'DATOS MENSUALES'!F753</f>
        <v>2.479037884158</v>
      </c>
      <c r="F40" s="22">
        <f>'DATOS MENSUALES'!F754</f>
        <v>1.611231781374</v>
      </c>
      <c r="G40" s="22">
        <f>'DATOS MENSUALES'!F755</f>
        <v>1.604414499408</v>
      </c>
      <c r="H40" s="22">
        <f>'DATOS MENSUALES'!F756</f>
        <v>1.578486349545</v>
      </c>
      <c r="I40" s="22">
        <f>'DATOS MENSUALES'!F757</f>
        <v>1.1160119521440002</v>
      </c>
      <c r="J40" s="22">
        <f>'DATOS MENSUALES'!F758</f>
        <v>0.786654071091</v>
      </c>
      <c r="K40" s="22">
        <f>'DATOS MENSUALES'!F759</f>
        <v>0.5400389317350001</v>
      </c>
      <c r="L40" s="22">
        <f>'DATOS MENSUALES'!F760</f>
        <v>0.420587635604</v>
      </c>
      <c r="M40" s="22">
        <f>'DATOS MENSUALES'!F761</f>
        <v>0.598314934184</v>
      </c>
      <c r="N40" s="22">
        <f t="shared" si="11"/>
        <v>16.573681941615</v>
      </c>
      <c r="O40" s="23"/>
      <c r="P40" s="60">
        <f t="shared" si="13"/>
        <v>-1.460555390760826</v>
      </c>
      <c r="Q40" s="60">
        <f t="shared" si="14"/>
        <v>-0.006293267736146057</v>
      </c>
      <c r="R40" s="60">
        <f t="shared" si="15"/>
        <v>-0.002880079228971229</v>
      </c>
      <c r="S40" s="60">
        <f t="shared" si="16"/>
        <v>-0.03247434856798044</v>
      </c>
      <c r="T40" s="60">
        <f t="shared" si="17"/>
        <v>-0.5156002758340692</v>
      </c>
      <c r="U40" s="60">
        <f t="shared" si="18"/>
        <v>-1.659428666097576</v>
      </c>
      <c r="V40" s="60">
        <f t="shared" si="19"/>
        <v>-7.337749503146744</v>
      </c>
      <c r="W40" s="60">
        <f t="shared" si="20"/>
        <v>-7.039616467778569</v>
      </c>
      <c r="X40" s="60">
        <f t="shared" si="21"/>
        <v>-4.054285422122927</v>
      </c>
      <c r="Y40" s="60">
        <f t="shared" si="22"/>
        <v>-1.9864646929028957</v>
      </c>
      <c r="Z40" s="60">
        <f t="shared" si="23"/>
        <v>-0.6067983337042415</v>
      </c>
      <c r="AA40" s="60">
        <f t="shared" si="24"/>
        <v>-0.12418216167700553</v>
      </c>
      <c r="AB40" s="60">
        <f t="shared" si="25"/>
        <v>-1652.7431221215259</v>
      </c>
    </row>
    <row r="41" spans="1:28" s="24" customFormat="1" ht="12.75">
      <c r="A41" s="21" t="s">
        <v>91</v>
      </c>
      <c r="B41" s="22">
        <f>'DATOS MENSUALES'!F762</f>
        <v>1.731028289748</v>
      </c>
      <c r="C41" s="22">
        <f>'DATOS MENSUALES'!F763</f>
        <v>0.9092336812089999</v>
      </c>
      <c r="D41" s="22">
        <f>'DATOS MENSUALES'!F764</f>
        <v>0.868388115128</v>
      </c>
      <c r="E41" s="22">
        <f>'DATOS MENSUALES'!F765</f>
        <v>4.593118702724</v>
      </c>
      <c r="F41" s="22">
        <f>'DATOS MENSUALES'!F766</f>
        <v>4.061011363325</v>
      </c>
      <c r="G41" s="22">
        <f>'DATOS MENSUALES'!F767</f>
        <v>6.1050040059</v>
      </c>
      <c r="H41" s="22">
        <f>'DATOS MENSUALES'!F768</f>
        <v>5.306752565088</v>
      </c>
      <c r="I41" s="22">
        <f>'DATOS MENSUALES'!F769</f>
        <v>5.151096721749</v>
      </c>
      <c r="J41" s="22">
        <f>'DATOS MENSUALES'!F770</f>
        <v>3.430369281284</v>
      </c>
      <c r="K41" s="22">
        <f>'DATOS MENSUALES'!F771</f>
        <v>2.69243500831</v>
      </c>
      <c r="L41" s="22">
        <f>'DATOS MENSUALES'!F772</f>
        <v>1.961898785492</v>
      </c>
      <c r="M41" s="22">
        <f>'DATOS MENSUALES'!F773</f>
        <v>1.330304618918</v>
      </c>
      <c r="N41" s="22">
        <f t="shared" si="11"/>
        <v>38.140641138875004</v>
      </c>
      <c r="O41" s="23"/>
      <c r="P41" s="60">
        <f t="shared" si="13"/>
        <v>-0.0247593052392333</v>
      </c>
      <c r="Q41" s="60">
        <f t="shared" si="14"/>
        <v>-3.7451854230233077</v>
      </c>
      <c r="R41" s="60">
        <f t="shared" si="15"/>
        <v>-7.38452818807029</v>
      </c>
      <c r="S41" s="60">
        <f t="shared" si="16"/>
        <v>5.783917513938155</v>
      </c>
      <c r="T41" s="60">
        <f t="shared" si="17"/>
        <v>4.475066895411188</v>
      </c>
      <c r="U41" s="60">
        <f t="shared" si="18"/>
        <v>36.48460274341064</v>
      </c>
      <c r="V41" s="60">
        <f t="shared" si="19"/>
        <v>5.687896642569793</v>
      </c>
      <c r="W41" s="60">
        <f t="shared" si="20"/>
        <v>9.508612698681366</v>
      </c>
      <c r="X41" s="60">
        <f t="shared" si="21"/>
        <v>1.154866555012919</v>
      </c>
      <c r="Y41" s="60">
        <f t="shared" si="22"/>
        <v>0.7176955294453338</v>
      </c>
      <c r="Z41" s="60">
        <f t="shared" si="23"/>
        <v>0.33527496384752425</v>
      </c>
      <c r="AA41" s="60">
        <f t="shared" si="24"/>
        <v>0.01266278198217698</v>
      </c>
      <c r="AB41" s="60">
        <f t="shared" si="25"/>
        <v>925.0800685089478</v>
      </c>
    </row>
    <row r="42" spans="1:28" s="24" customFormat="1" ht="12.75">
      <c r="A42" s="21" t="s">
        <v>92</v>
      </c>
      <c r="B42" s="22">
        <f>'DATOS MENSUALES'!F774</f>
        <v>4.3485562804589994</v>
      </c>
      <c r="C42" s="22">
        <f>'DATOS MENSUALES'!F775</f>
        <v>1.704111112224</v>
      </c>
      <c r="D42" s="22">
        <f>'DATOS MENSUALES'!F776</f>
        <v>1.81510443337</v>
      </c>
      <c r="E42" s="22">
        <f>'DATOS MENSUALES'!F777</f>
        <v>1.1643993111920001</v>
      </c>
      <c r="F42" s="22">
        <f>'DATOS MENSUALES'!F778</f>
        <v>0.76911972799</v>
      </c>
      <c r="G42" s="22">
        <f>'DATOS MENSUALES'!F779</f>
        <v>1.1928629049</v>
      </c>
      <c r="H42" s="22">
        <f>'DATOS MENSUALES'!F780</f>
        <v>1.23777425772</v>
      </c>
      <c r="I42" s="22">
        <f>'DATOS MENSUALES'!F781</f>
        <v>0.79516831576</v>
      </c>
      <c r="J42" s="22">
        <f>'DATOS MENSUALES'!F782</f>
        <v>0.595005097663</v>
      </c>
      <c r="K42" s="22">
        <f>'DATOS MENSUALES'!F783</f>
        <v>0.407116548984</v>
      </c>
      <c r="L42" s="22">
        <f>'DATOS MENSUALES'!F784</f>
        <v>0.29639534249500005</v>
      </c>
      <c r="M42" s="22">
        <f>'DATOS MENSUALES'!F785</f>
        <v>0.201560240978</v>
      </c>
      <c r="N42" s="22">
        <f>SUM(B42:M42)</f>
        <v>14.527173573735</v>
      </c>
      <c r="O42" s="23"/>
      <c r="P42" s="60">
        <f t="shared" si="13"/>
        <v>12.585399844736415</v>
      </c>
      <c r="Q42" s="60">
        <f t="shared" si="14"/>
        <v>-0.43564647058595957</v>
      </c>
      <c r="R42" s="60">
        <f t="shared" si="15"/>
        <v>-1.0018605328844525</v>
      </c>
      <c r="S42" s="60">
        <f t="shared" si="16"/>
        <v>-4.360143900019651</v>
      </c>
      <c r="T42" s="60">
        <f t="shared" si="17"/>
        <v>-4.443158677790034</v>
      </c>
      <c r="U42" s="60">
        <f t="shared" si="18"/>
        <v>-4.06126131547279</v>
      </c>
      <c r="V42" s="60">
        <f t="shared" si="19"/>
        <v>-11.913708777119542</v>
      </c>
      <c r="W42" s="60">
        <f t="shared" si="20"/>
        <v>-11.199983333103809</v>
      </c>
      <c r="X42" s="60">
        <f t="shared" si="21"/>
        <v>-5.698878682301794</v>
      </c>
      <c r="Y42" s="60">
        <f t="shared" si="22"/>
        <v>-2.6855886291513102</v>
      </c>
      <c r="Z42" s="60">
        <f t="shared" si="23"/>
        <v>-0.9149288461627626</v>
      </c>
      <c r="AA42" s="60">
        <f t="shared" si="24"/>
        <v>-0.7185090392879327</v>
      </c>
      <c r="AB42" s="60">
        <f t="shared" si="25"/>
        <v>-2668.100606695669</v>
      </c>
    </row>
    <row r="43" spans="1:28" s="24" customFormat="1" ht="12.75">
      <c r="A43" s="21" t="s">
        <v>93</v>
      </c>
      <c r="B43" s="22">
        <f>'DATOS MENSUALES'!F786</f>
        <v>1.9708100022239998</v>
      </c>
      <c r="C43" s="22">
        <f>'DATOS MENSUALES'!F787</f>
        <v>1.38708486239</v>
      </c>
      <c r="D43" s="22">
        <f>'DATOS MENSUALES'!F788</f>
        <v>1.5172553886479998</v>
      </c>
      <c r="E43" s="22">
        <f>'DATOS MENSUALES'!F789</f>
        <v>0.7916252841720001</v>
      </c>
      <c r="F43" s="22">
        <f>'DATOS MENSUALES'!F790</f>
        <v>1.158275629476</v>
      </c>
      <c r="G43" s="22">
        <f>'DATOS MENSUALES'!F791</f>
        <v>2.3182721957809997</v>
      </c>
      <c r="H43" s="22">
        <f>'DATOS MENSUALES'!F792</f>
        <v>1.82788143014</v>
      </c>
      <c r="I43" s="22">
        <f>'DATOS MENSUALES'!F793</f>
        <v>1.52334651618</v>
      </c>
      <c r="J43" s="22">
        <f>'DATOS MENSUALES'!F794</f>
        <v>1.981451523198</v>
      </c>
      <c r="K43" s="22">
        <f>'DATOS MENSUALES'!F795</f>
        <v>1.010143017884</v>
      </c>
      <c r="L43" s="22">
        <f>'DATOS MENSUALES'!F796</f>
        <v>0.765740258604</v>
      </c>
      <c r="M43" s="22">
        <f>'DATOS MENSUALES'!F797</f>
        <v>0.541092687688</v>
      </c>
      <c r="N43" s="22">
        <f>SUM(B43:M43)</f>
        <v>16.792978796385</v>
      </c>
      <c r="O43" s="23"/>
      <c r="P43" s="60">
        <f t="shared" si="13"/>
        <v>-0.0001380171989148918</v>
      </c>
      <c r="Q43" s="60">
        <f t="shared" si="14"/>
        <v>-1.2426432400517402</v>
      </c>
      <c r="R43" s="60">
        <f t="shared" si="15"/>
        <v>-2.1892461490948145</v>
      </c>
      <c r="S43" s="60">
        <f t="shared" si="16"/>
        <v>-8.07769618459201</v>
      </c>
      <c r="T43" s="60">
        <f t="shared" si="17"/>
        <v>-1.9758386597404052</v>
      </c>
      <c r="U43" s="60">
        <f t="shared" si="18"/>
        <v>-0.10385918420977303</v>
      </c>
      <c r="V43" s="60">
        <f t="shared" si="19"/>
        <v>-4.859617347609457</v>
      </c>
      <c r="W43" s="60">
        <f t="shared" si="20"/>
        <v>-3.437471914191763</v>
      </c>
      <c r="X43" s="60">
        <f t="shared" si="21"/>
        <v>-0.06388123435672395</v>
      </c>
      <c r="Y43" s="60">
        <f t="shared" si="22"/>
        <v>-0.4873844873733109</v>
      </c>
      <c r="Z43" s="60">
        <f t="shared" si="23"/>
        <v>-0.1260933774996133</v>
      </c>
      <c r="AA43" s="60">
        <f t="shared" si="24"/>
        <v>-0.17199965845938242</v>
      </c>
      <c r="AB43" s="60">
        <f t="shared" si="25"/>
        <v>-1562.4730688407217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79.17048265432551</v>
      </c>
      <c r="Q44" s="61">
        <f aca="true" t="shared" si="26" ref="Q44:AB44">SUM(Q18:Q43)</f>
        <v>232.04727141195815</v>
      </c>
      <c r="R44" s="61">
        <f t="shared" si="26"/>
        <v>338.5299439139961</v>
      </c>
      <c r="S44" s="61">
        <f t="shared" si="26"/>
        <v>776.1897490080926</v>
      </c>
      <c r="T44" s="61">
        <f t="shared" si="26"/>
        <v>69.39776760515157</v>
      </c>
      <c r="U44" s="61">
        <f t="shared" si="26"/>
        <v>621.7290507648984</v>
      </c>
      <c r="V44" s="61">
        <f t="shared" si="26"/>
        <v>1364.999281374732</v>
      </c>
      <c r="W44" s="61">
        <f t="shared" si="26"/>
        <v>181.71409586756513</v>
      </c>
      <c r="X44" s="61">
        <f t="shared" si="26"/>
        <v>536.5966596454847</v>
      </c>
      <c r="Y44" s="61">
        <f t="shared" si="26"/>
        <v>80.0986677139299</v>
      </c>
      <c r="Z44" s="61">
        <f t="shared" si="26"/>
        <v>43.76688398393704</v>
      </c>
      <c r="AA44" s="61">
        <f t="shared" si="26"/>
        <v>22.08351804343481</v>
      </c>
      <c r="AB44" s="61">
        <f t="shared" si="26"/>
        <v>152158.6488264966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432 - Río Escalote desde confluencia con río Torete hasta Berlanga de Duero.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3.412618088508453</v>
      </c>
      <c r="C5" s="43">
        <f>'ANUAL (Acum. S.LARGA)'!C6</f>
        <v>5.123679521077579</v>
      </c>
      <c r="D5" s="43">
        <f>'ANUAL (Acum. S.LARGA)'!D6</f>
        <v>4.514379748761968</v>
      </c>
      <c r="E5" s="43">
        <f>'ANUAL (Acum. S.LARGA)'!E6</f>
        <v>4.760929664864213</v>
      </c>
      <c r="F5" s="43">
        <f>'ANUAL (Acum. S.LARGA)'!F6</f>
        <v>5.553010972126017</v>
      </c>
      <c r="G5" s="43">
        <f>'ANUAL (Acum. S.LARGA)'!G6</f>
        <v>6.80223290769556</v>
      </c>
      <c r="H5" s="43">
        <f>'ANUAL (Acum. S.LARGA)'!H6</f>
        <v>6.803014286030605</v>
      </c>
      <c r="I5" s="43">
        <f>'ANUAL (Acum. S.LARGA)'!I6</f>
        <v>6.201728193744649</v>
      </c>
      <c r="J5" s="43">
        <f>'ANUAL (Acum. S.LARGA)'!J6</f>
        <v>4.412952370991046</v>
      </c>
      <c r="K5" s="43">
        <f>'ANUAL (Acum. S.LARGA)'!K6</f>
        <v>3.3157067338838786</v>
      </c>
      <c r="L5" s="43">
        <f>'ANUAL (Acum. S.LARGA)'!L6</f>
        <v>2.3509475809428344</v>
      </c>
      <c r="M5" s="43">
        <f>'ANUAL (Acum. S.LARGA)'!M6</f>
        <v>2.224656249029166</v>
      </c>
      <c r="N5" s="43">
        <f>'ANUAL (Acum. S.LARGA)'!N6</f>
        <v>55.47585631765597</v>
      </c>
    </row>
    <row r="6" spans="1:14" ht="12.75">
      <c r="A6" s="13" t="s">
        <v>111</v>
      </c>
      <c r="B6" s="43">
        <f>'ANUAL (Acum. S.CORTA)'!B6</f>
        <v>2.022488641469077</v>
      </c>
      <c r="C6" s="43">
        <f>'ANUAL (Acum. S.CORTA)'!C6</f>
        <v>2.4621847600980766</v>
      </c>
      <c r="D6" s="43">
        <f>'ANUAL (Acum. S.CORTA)'!D6</f>
        <v>2.8157242267749227</v>
      </c>
      <c r="E6" s="43">
        <f>'ANUAL (Acum. S.CORTA)'!E6</f>
        <v>2.7980791178356155</v>
      </c>
      <c r="F6" s="43">
        <f>'ANUAL (Acum. S.CORTA)'!F6</f>
        <v>2.4131025469228846</v>
      </c>
      <c r="G6" s="43">
        <f>'ANUAL (Acum. S.CORTA)'!G6</f>
        <v>2.7883267906308076</v>
      </c>
      <c r="H6" s="43">
        <f>'ANUAL (Acum. S.CORTA)'!H6</f>
        <v>3.5217018254422694</v>
      </c>
      <c r="I6" s="43">
        <f>'ANUAL (Acum. S.CORTA)'!I6</f>
        <v>3.0325450900965008</v>
      </c>
      <c r="J6" s="43">
        <f>'ANUAL (Acum. S.CORTA)'!J6</f>
        <v>2.3812039415644617</v>
      </c>
      <c r="K6" s="43">
        <f>'ANUAL (Acum. S.CORTA)'!K6</f>
        <v>1.7971113092684616</v>
      </c>
      <c r="L6" s="43">
        <f>'ANUAL (Acum. S.CORTA)'!L6</f>
        <v>1.2671938652304615</v>
      </c>
      <c r="M6" s="43">
        <f>'ANUAL (Acum. S.CORTA)'!M6</f>
        <v>1.0972220962373462</v>
      </c>
      <c r="N6" s="43">
        <f>'ANUAL (Acum. S.CORTA)'!N6</f>
        <v>28.39688421157088</v>
      </c>
    </row>
    <row r="7" spans="1:14" ht="12.75">
      <c r="A7" s="13" t="s">
        <v>116</v>
      </c>
      <c r="B7" s="44">
        <f>(B5-B6)/B5*100</f>
        <v>40.73498443088185</v>
      </c>
      <c r="C7" s="44">
        <f aca="true" t="shared" si="0" ref="C7:N7">(C5-C6)/C5*100</f>
        <v>51.944988948484315</v>
      </c>
      <c r="D7" s="44">
        <f t="shared" si="0"/>
        <v>37.62766130724576</v>
      </c>
      <c r="E7" s="44">
        <f t="shared" si="0"/>
        <v>41.228303822979925</v>
      </c>
      <c r="F7" s="44">
        <f t="shared" si="0"/>
        <v>56.544250334895196</v>
      </c>
      <c r="G7" s="44">
        <f t="shared" si="0"/>
        <v>59.00865453347982</v>
      </c>
      <c r="H7" s="44">
        <f t="shared" si="0"/>
        <v>48.23321431686868</v>
      </c>
      <c r="I7" s="44">
        <f t="shared" si="0"/>
        <v>51.1016123996652</v>
      </c>
      <c r="J7" s="44">
        <f t="shared" si="0"/>
        <v>46.04057009050159</v>
      </c>
      <c r="K7" s="44">
        <f t="shared" si="0"/>
        <v>45.80005249247718</v>
      </c>
      <c r="L7" s="44">
        <f t="shared" si="0"/>
        <v>46.09859124454572</v>
      </c>
      <c r="M7" s="44">
        <f t="shared" si="0"/>
        <v>50.67902752543585</v>
      </c>
      <c r="N7" s="44">
        <f t="shared" si="0"/>
        <v>48.812175067709276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3.2078610031979458</v>
      </c>
      <c r="C10" s="43">
        <f aca="true" t="shared" si="1" ref="C10:M10">0.94*C5</f>
        <v>4.816258749812924</v>
      </c>
      <c r="D10" s="43">
        <f t="shared" si="1"/>
        <v>4.2435169638362495</v>
      </c>
      <c r="E10" s="43">
        <f t="shared" si="1"/>
        <v>4.475273884972361</v>
      </c>
      <c r="F10" s="43">
        <f t="shared" si="1"/>
        <v>5.219830313798456</v>
      </c>
      <c r="G10" s="43">
        <f t="shared" si="1"/>
        <v>6.394098933233826</v>
      </c>
      <c r="H10" s="43">
        <f t="shared" si="1"/>
        <v>6.394833428868768</v>
      </c>
      <c r="I10" s="43">
        <f t="shared" si="1"/>
        <v>5.8296245021199695</v>
      </c>
      <c r="J10" s="43">
        <f t="shared" si="1"/>
        <v>4.148175228731582</v>
      </c>
      <c r="K10" s="43">
        <f t="shared" si="1"/>
        <v>3.1167643298508456</v>
      </c>
      <c r="L10" s="43">
        <f t="shared" si="1"/>
        <v>2.209890726086264</v>
      </c>
      <c r="M10" s="43">
        <f t="shared" si="1"/>
        <v>2.091176874087416</v>
      </c>
      <c r="N10" s="43">
        <f>SUM(B10:M10)</f>
        <v>52.147304938596605</v>
      </c>
    </row>
    <row r="11" spans="1:14" ht="12.75">
      <c r="A11" s="13" t="s">
        <v>111</v>
      </c>
      <c r="B11" s="43">
        <f>0.94*B6</f>
        <v>1.9011393229809324</v>
      </c>
      <c r="C11" s="43">
        <f aca="true" t="shared" si="2" ref="C11:M11">0.94*C6</f>
        <v>2.3144536744921917</v>
      </c>
      <c r="D11" s="43">
        <f t="shared" si="2"/>
        <v>2.646780773168427</v>
      </c>
      <c r="E11" s="43">
        <f t="shared" si="2"/>
        <v>2.6301943707654782</v>
      </c>
      <c r="F11" s="43">
        <f t="shared" si="2"/>
        <v>2.2683163941075115</v>
      </c>
      <c r="G11" s="43">
        <f t="shared" si="2"/>
        <v>2.621027183192959</v>
      </c>
      <c r="H11" s="43">
        <f t="shared" si="2"/>
        <v>3.3103997159157332</v>
      </c>
      <c r="I11" s="43">
        <f t="shared" si="2"/>
        <v>2.8505923846907106</v>
      </c>
      <c r="J11" s="43">
        <f t="shared" si="2"/>
        <v>2.238331705070594</v>
      </c>
      <c r="K11" s="43">
        <f t="shared" si="2"/>
        <v>1.689284630712354</v>
      </c>
      <c r="L11" s="43">
        <f t="shared" si="2"/>
        <v>1.1911622333166338</v>
      </c>
      <c r="M11" s="43">
        <f t="shared" si="2"/>
        <v>1.0313887704631055</v>
      </c>
      <c r="N11" s="43">
        <f>SUM(B11:M11)</f>
        <v>26.69307115887663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0.078565110428</v>
      </c>
      <c r="C14" s="43">
        <f>'ANUAL (Acum. S.LARGA)'!C4</f>
        <v>0.30404362638</v>
      </c>
      <c r="D14" s="43">
        <f>'ANUAL (Acum. S.LARGA)'!D4</f>
        <v>0.414426273858</v>
      </c>
      <c r="E14" s="43">
        <f>'ANUAL (Acum. S.LARGA)'!E4</f>
        <v>0.28795465373499995</v>
      </c>
      <c r="F14" s="43">
        <f>'ANUAL (Acum. S.LARGA)'!F4</f>
        <v>0.253919059038</v>
      </c>
      <c r="G14" s="43">
        <f>'ANUAL (Acum. S.LARGA)'!G4</f>
        <v>0.28024073845499997</v>
      </c>
      <c r="H14" s="43">
        <f>'ANUAL (Acum. S.LARGA)'!H4</f>
        <v>0.381151915791</v>
      </c>
      <c r="I14" s="43">
        <f>'ANUAL (Acum. S.LARGA)'!I4</f>
        <v>0.359175620716</v>
      </c>
      <c r="J14" s="43">
        <f>'ANUAL (Acum. S.LARGA)'!J4</f>
        <v>0.23822226369500002</v>
      </c>
      <c r="K14" s="43">
        <f>'ANUAL (Acum. S.LARGA)'!K4</f>
        <v>0.183100682688</v>
      </c>
      <c r="L14" s="43">
        <f>'ANUAL (Acum. S.LARGA)'!L4</f>
        <v>0.12306097150999999</v>
      </c>
      <c r="M14" s="43">
        <f>'ANUAL (Acum. S.LARGA)'!M4</f>
        <v>0.09864727341</v>
      </c>
      <c r="N14" s="43">
        <f>'ANUAL (Acum. S.LARGA)'!N4</f>
        <v>5.8105585718190005</v>
      </c>
    </row>
    <row r="15" spans="1:14" ht="12.75">
      <c r="A15" s="13" t="s">
        <v>111</v>
      </c>
      <c r="B15" s="43">
        <f>'ANUAL (Acum. S.CORTA)'!B4</f>
        <v>0.078565110428</v>
      </c>
      <c r="C15" s="43">
        <f>'ANUAL (Acum. S.CORTA)'!C4</f>
        <v>0.30404362638</v>
      </c>
      <c r="D15" s="43">
        <f>'ANUAL (Acum. S.CORTA)'!D4</f>
        <v>0.414426273858</v>
      </c>
      <c r="E15" s="43">
        <f>'ANUAL (Acum. S.CORTA)'!E4</f>
        <v>0.28795465373499995</v>
      </c>
      <c r="F15" s="43">
        <f>'ANUAL (Acum. S.CORTA)'!F4</f>
        <v>0.253919059038</v>
      </c>
      <c r="G15" s="43">
        <f>'ANUAL (Acum. S.CORTA)'!G4</f>
        <v>0.28024073845499997</v>
      </c>
      <c r="H15" s="43">
        <f>'ANUAL (Acum. S.CORTA)'!H4</f>
        <v>0.381151915791</v>
      </c>
      <c r="I15" s="43">
        <f>'ANUAL (Acum. S.CORTA)'!I4</f>
        <v>0.359175620716</v>
      </c>
      <c r="J15" s="43">
        <f>'ANUAL (Acum. S.CORTA)'!J4</f>
        <v>0.23822226369500002</v>
      </c>
      <c r="K15" s="43">
        <f>'ANUAL (Acum. S.CORTA)'!K4</f>
        <v>0.183100682688</v>
      </c>
      <c r="L15" s="43">
        <f>'ANUAL (Acum. S.CORTA)'!L4</f>
        <v>0.12306097150999999</v>
      </c>
      <c r="M15" s="43">
        <f>'ANUAL (Acum. S.CORTA)'!M4</f>
        <v>0.09864727341</v>
      </c>
      <c r="N15" s="43">
        <f>'ANUAL (Acum. S.CORTA)'!N4</f>
        <v>5.8105585718190005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22.033351910207998</v>
      </c>
      <c r="C18" s="43">
        <f>'ANUAL (Acum. S.LARGA)'!C5</f>
        <v>33.142824224601</v>
      </c>
      <c r="D18" s="43">
        <f>'ANUAL (Acum. S.LARGA)'!D5</f>
        <v>23.10538050834</v>
      </c>
      <c r="E18" s="43">
        <f>'ANUAL (Acum. S.LARGA)'!E5</f>
        <v>29.337476659452</v>
      </c>
      <c r="F18" s="43">
        <f>'ANUAL (Acum. S.LARGA)'!F5</f>
        <v>57.4680716649</v>
      </c>
      <c r="G18" s="43">
        <f>'ANUAL (Acum. S.LARGA)'!G5</f>
        <v>57.545116218675005</v>
      </c>
      <c r="H18" s="43">
        <f>'ANUAL (Acum. S.LARGA)'!H5</f>
        <v>48.194244658974</v>
      </c>
      <c r="I18" s="43">
        <f>'ANUAL (Acum. S.LARGA)'!I5</f>
        <v>58.47662120753</v>
      </c>
      <c r="J18" s="43">
        <f>'ANUAL (Acum. S.LARGA)'!J5</f>
        <v>34.126118621256</v>
      </c>
      <c r="K18" s="43">
        <f>'ANUAL (Acum. S.LARGA)'!K5</f>
        <v>28.505852660796</v>
      </c>
      <c r="L18" s="43">
        <f>'ANUAL (Acum. S.LARGA)'!L5</f>
        <v>20.416161878439997</v>
      </c>
      <c r="M18" s="43">
        <f>'ANUAL (Acum. S.LARGA)'!M5</f>
        <v>17.182710390804</v>
      </c>
      <c r="N18" s="43">
        <f>'ANUAL (Acum. S.LARGA)'!N5</f>
        <v>357.17924308659804</v>
      </c>
    </row>
    <row r="19" spans="1:14" ht="12.75">
      <c r="A19" s="13" t="s">
        <v>111</v>
      </c>
      <c r="B19" s="43">
        <f>'ANUAL (Acum. S.CORTA)'!B5</f>
        <v>6.100489969314</v>
      </c>
      <c r="C19" s="43">
        <f>'ANUAL (Acum. S.CORTA)'!C5</f>
        <v>7.793991389528999</v>
      </c>
      <c r="D19" s="43">
        <f>'ANUAL (Acum. S.CORTA)'!D5</f>
        <v>8.148560418378</v>
      </c>
      <c r="E19" s="43">
        <f>'ANUAL (Acum. S.CORTA)'!E5</f>
        <v>9.796012959834</v>
      </c>
      <c r="F19" s="43">
        <f>'ANUAL (Acum. S.CORTA)'!F5</f>
        <v>5.8423562982520005</v>
      </c>
      <c r="G19" s="43">
        <f>'ANUAL (Acum. S.CORTA)'!G5</f>
        <v>11.38266266295</v>
      </c>
      <c r="H19" s="43">
        <f>'ANUAL (Acum. S.CORTA)'!H5</f>
        <v>14.760369394320001</v>
      </c>
      <c r="I19" s="43">
        <f>'ANUAL (Acum. S.CORTA)'!I5</f>
        <v>8.590317295599</v>
      </c>
      <c r="J19" s="43">
        <f>'ANUAL (Acum. S.CORTA)'!J5</f>
        <v>10.63817383804</v>
      </c>
      <c r="K19" s="43">
        <f>'ANUAL (Acum. S.CORTA)'!K5</f>
        <v>5.911064164728001</v>
      </c>
      <c r="L19" s="43">
        <f>'ANUAL (Acum. S.CORTA)'!L5</f>
        <v>4.766460938083</v>
      </c>
      <c r="M19" s="43">
        <f>'ANUAL (Acum. S.CORTA)'!M5</f>
        <v>3.447987827616</v>
      </c>
      <c r="N19" s="43">
        <f>'ANUAL (Acum. S.CORTA)'!N5</f>
        <v>79.86257938774101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2.1777175674929996</v>
      </c>
      <c r="C22" s="43">
        <f>'ANUAL (Acum. S.LARGA)'!C9</f>
        <v>3.322137896679</v>
      </c>
      <c r="D22" s="43">
        <f>'ANUAL (Acum. S.LARGA)'!D9</f>
        <v>3.115043862921</v>
      </c>
      <c r="E22" s="43">
        <f>'ANUAL (Acum. S.LARGA)'!E9</f>
        <v>2.797964204403</v>
      </c>
      <c r="F22" s="43">
        <f>'ANUAL (Acum. S.LARGA)'!F9</f>
        <v>3.6099539471139996</v>
      </c>
      <c r="G22" s="43">
        <f>'ANUAL (Acum. S.LARGA)'!G9</f>
        <v>4.664658339578</v>
      </c>
      <c r="H22" s="43">
        <f>'ANUAL (Acum. S.LARGA)'!H9</f>
        <v>4.723197457547499</v>
      </c>
      <c r="I22" s="43">
        <f>'ANUAL (Acum. S.LARGA)'!I9</f>
        <v>4.4490750421495004</v>
      </c>
      <c r="J22" s="43">
        <f>'ANUAL (Acum. S.LARGA)'!J9</f>
        <v>3.1776294669309997</v>
      </c>
      <c r="K22" s="43">
        <f>'ANUAL (Acum. S.LARGA)'!K9</f>
        <v>2.484838679428</v>
      </c>
      <c r="L22" s="43">
        <f>'ANUAL (Acum. S.LARGA)'!L9</f>
        <v>1.7071415144405</v>
      </c>
      <c r="M22" s="43">
        <f>'ANUAL (Acum. S.LARGA)'!M9</f>
        <v>1.6278270111770001</v>
      </c>
      <c r="N22" s="43">
        <f>'ANUAL (Acum. S.LARGA)'!N9</f>
        <v>38.09013191914251</v>
      </c>
    </row>
    <row r="23" spans="1:14" ht="12.75">
      <c r="A23" s="13" t="s">
        <v>111</v>
      </c>
      <c r="B23" s="43">
        <f>'ANUAL (Acum. S.CORTA)'!B9</f>
        <v>1.7791496212955</v>
      </c>
      <c r="C23" s="43">
        <f>'ANUAL (Acum. S.CORTA)'!C9</f>
        <v>2.0179259156000002</v>
      </c>
      <c r="D23" s="43">
        <f>'ANUAL (Acum. S.CORTA)'!D9</f>
        <v>2.1167889017865</v>
      </c>
      <c r="E23" s="43">
        <f>'ANUAL (Acum. S.CORTA)'!E9</f>
        <v>1.564858326491</v>
      </c>
      <c r="F23" s="43">
        <f>'ANUAL (Acum. S.CORTA)'!F9</f>
        <v>1.77436112196</v>
      </c>
      <c r="G23" s="43">
        <f>'ANUAL (Acum. S.CORTA)'!G9</f>
        <v>2.01472581154</v>
      </c>
      <c r="H23" s="43">
        <f>'ANUAL (Acum. S.CORTA)'!H9</f>
        <v>3.123556903136</v>
      </c>
      <c r="I23" s="43">
        <f>'ANUAL (Acum. S.CORTA)'!I9</f>
        <v>2.6322089775890003</v>
      </c>
      <c r="J23" s="43">
        <f>'ANUAL (Acum. S.CORTA)'!J9</f>
        <v>2.163625447407</v>
      </c>
      <c r="K23" s="43">
        <f>'ANUAL (Acum. S.CORTA)'!K9</f>
        <v>1.592871563797</v>
      </c>
      <c r="L23" s="43">
        <f>'ANUAL (Acum. S.CORTA)'!L9</f>
        <v>1.139703589474</v>
      </c>
      <c r="M23" s="43">
        <f>'ANUAL (Acum. S.CORTA)'!M9</f>
        <v>0.888102346464</v>
      </c>
      <c r="N23" s="43">
        <f>'ANUAL (Acum. S.CORTA)'!N9</f>
        <v>26.053519093033998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3.7353768412953956</v>
      </c>
      <c r="C26" s="43">
        <f>'ANUAL (Acum. S.LARGA)'!C12</f>
        <v>5.828827432717201</v>
      </c>
      <c r="D26" s="43">
        <f>'ANUAL (Acum. S.LARGA)'!D12</f>
        <v>4.461011684043583</v>
      </c>
      <c r="E26" s="43">
        <f>'ANUAL (Acum. S.LARGA)'!E12</f>
        <v>5.521741347169168</v>
      </c>
      <c r="F26" s="43">
        <f>'ANUAL (Acum. S.LARGA)'!F12</f>
        <v>7.940007207500935</v>
      </c>
      <c r="G26" s="43">
        <f>'ANUAL (Acum. S.LARGA)'!G12</f>
        <v>8.600884817706824</v>
      </c>
      <c r="H26" s="43">
        <f>'ANUAL (Acum. S.LARGA)'!H12</f>
        <v>7.701852306483587</v>
      </c>
      <c r="I26" s="43">
        <f>'ANUAL (Acum. S.LARGA)'!I12</f>
        <v>8.052036391181199</v>
      </c>
      <c r="J26" s="43">
        <f>'ANUAL (Acum. S.LARGA)'!J12</f>
        <v>4.94147092800924</v>
      </c>
      <c r="K26" s="43">
        <f>'ANUAL (Acum. S.LARGA)'!K12</f>
        <v>3.9576686058491806</v>
      </c>
      <c r="L26" s="43">
        <f>'ANUAL (Acum. S.LARGA)'!L12</f>
        <v>2.8306358794598196</v>
      </c>
      <c r="M26" s="43">
        <f>'ANUAL (Acum. S.LARGA)'!M12</f>
        <v>2.704181200281672</v>
      </c>
      <c r="N26" s="43">
        <f>'ANUAL (Acum. S.LARGA)'!N12</f>
        <v>54.086300519391614</v>
      </c>
    </row>
    <row r="27" spans="1:14" ht="12.75">
      <c r="A27" s="13" t="s">
        <v>111</v>
      </c>
      <c r="B27" s="43">
        <f>'ANUAL (Acum. S.CORTA)'!B12</f>
        <v>1.509804811832428</v>
      </c>
      <c r="C27" s="43">
        <f>'ANUAL (Acum. S.CORTA)'!C12</f>
        <v>1.9839962445044366</v>
      </c>
      <c r="D27" s="43">
        <f>'ANUAL (Acum. S.CORTA)'!D12</f>
        <v>2.1612549524168565</v>
      </c>
      <c r="E27" s="43">
        <f>'ANUAL (Acum. S.CORTA)'!E12</f>
        <v>2.7908162264971645</v>
      </c>
      <c r="F27" s="43">
        <f>'ANUAL (Acum. S.CORTA)'!F12</f>
        <v>1.782499485380418</v>
      </c>
      <c r="G27" s="43">
        <f>'ANUAL (Acum. S.CORTA)'!G12</f>
        <v>2.40317949904243</v>
      </c>
      <c r="H27" s="43">
        <f>'ANUAL (Acum. S.CORTA)'!H12</f>
        <v>3.118349178203433</v>
      </c>
      <c r="I27" s="43">
        <f>'ANUAL (Acum. S.CORTA)'!I12</f>
        <v>2.1608557467157357</v>
      </c>
      <c r="J27" s="43">
        <f>'ANUAL (Acum. S.CORTA)'!J12</f>
        <v>2.1196272103429967</v>
      </c>
      <c r="K27" s="43">
        <f>'ANUAL (Acum. S.CORTA)'!K12</f>
        <v>1.4443069613078785</v>
      </c>
      <c r="L27" s="43">
        <f>'ANUAL (Acum. S.CORTA)'!L12</f>
        <v>1.0581590752759666</v>
      </c>
      <c r="M27" s="43">
        <f>'ANUAL (Acum. S.CORTA)'!M12</f>
        <v>0.9040318239875832</v>
      </c>
      <c r="N27" s="43">
        <f>'ANUAL (Acum. S.CORTA)'!N12</f>
        <v>17.50006309553062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1.09</v>
      </c>
      <c r="C30" s="43">
        <f>'ANUAL (Acum. S.LARGA)'!C13</f>
        <v>1.14</v>
      </c>
      <c r="D30" s="43">
        <f>'ANUAL (Acum. S.LARGA)'!D13</f>
        <v>0.99</v>
      </c>
      <c r="E30" s="43">
        <f>'ANUAL (Acum. S.LARGA)'!E13</f>
        <v>1.16</v>
      </c>
      <c r="F30" s="43">
        <f>'ANUAL (Acum. S.LARGA)'!F13</f>
        <v>1.43</v>
      </c>
      <c r="G30" s="43">
        <f>'ANUAL (Acum. S.LARGA)'!G13</f>
        <v>1.26</v>
      </c>
      <c r="H30" s="43">
        <f>'ANUAL (Acum. S.LARGA)'!H13</f>
        <v>1.13</v>
      </c>
      <c r="I30" s="43">
        <f>'ANUAL (Acum. S.LARGA)'!I13</f>
        <v>1.3</v>
      </c>
      <c r="J30" s="43">
        <f>'ANUAL (Acum. S.LARGA)'!J13</f>
        <v>1.12</v>
      </c>
      <c r="K30" s="43">
        <f>'ANUAL (Acum. S.LARGA)'!K13</f>
        <v>1.19</v>
      </c>
      <c r="L30" s="43">
        <f>'ANUAL (Acum. S.LARGA)'!L13</f>
        <v>1.2</v>
      </c>
      <c r="M30" s="43">
        <f>'ANUAL (Acum. S.LARGA)'!M13</f>
        <v>1.22</v>
      </c>
      <c r="N30" s="43">
        <f>'ANUAL (Acum. S.LARGA)'!N13</f>
        <v>0.97</v>
      </c>
    </row>
    <row r="31" spans="1:14" ht="12.75">
      <c r="A31" s="13" t="s">
        <v>111</v>
      </c>
      <c r="B31" s="43">
        <f>'ANUAL (Acum. S.CORTA)'!B13</f>
        <v>0.75</v>
      </c>
      <c r="C31" s="43">
        <f>'ANUAL (Acum. S.CORTA)'!C13</f>
        <v>0.81</v>
      </c>
      <c r="D31" s="43">
        <f>'ANUAL (Acum. S.CORTA)'!D13</f>
        <v>0.77</v>
      </c>
      <c r="E31" s="43">
        <f>'ANUAL (Acum. S.CORTA)'!E13</f>
        <v>1</v>
      </c>
      <c r="F31" s="43">
        <f>'ANUAL (Acum. S.CORTA)'!F13</f>
        <v>0.74</v>
      </c>
      <c r="G31" s="43">
        <f>'ANUAL (Acum. S.CORTA)'!G13</f>
        <v>0.86</v>
      </c>
      <c r="H31" s="43">
        <f>'ANUAL (Acum. S.CORTA)'!H13</f>
        <v>0.89</v>
      </c>
      <c r="I31" s="43">
        <f>'ANUAL (Acum. S.CORTA)'!I13</f>
        <v>0.71</v>
      </c>
      <c r="J31" s="43">
        <f>'ANUAL (Acum. S.CORTA)'!J13</f>
        <v>0.89</v>
      </c>
      <c r="K31" s="43">
        <f>'ANUAL (Acum. S.CORTA)'!K13</f>
        <v>0.8</v>
      </c>
      <c r="L31" s="43">
        <f>'ANUAL (Acum. S.CORTA)'!L13</f>
        <v>0.84</v>
      </c>
      <c r="M31" s="43">
        <f>'ANUAL (Acum. S.CORTA)'!M13</f>
        <v>0.82</v>
      </c>
      <c r="N31" s="43">
        <f>'ANUAL (Acum. S.CORTA)'!N13</f>
        <v>0.62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2.7511791642580934</v>
      </c>
      <c r="C34" s="43">
        <f>'ANUAL (Acum. S.LARGA)'!C14</f>
        <v>2.7035104372191943</v>
      </c>
      <c r="D34" s="43">
        <f>'ANUAL (Acum. S.LARGA)'!D14</f>
        <v>2.250359655069342</v>
      </c>
      <c r="E34" s="43">
        <f>'ANUAL (Acum. S.LARGA)'!E14</f>
        <v>2.477103982157269</v>
      </c>
      <c r="F34" s="43">
        <f>'ANUAL (Acum. S.LARGA)'!F14</f>
        <v>4.704242019310271</v>
      </c>
      <c r="G34" s="43">
        <f>'ANUAL (Acum. S.LARGA)'!G14</f>
        <v>3.830285228289308</v>
      </c>
      <c r="H34" s="43">
        <f>'ANUAL (Acum. S.LARGA)'!H14</f>
        <v>3.083343608272906</v>
      </c>
      <c r="I34" s="43">
        <f>'ANUAL (Acum. S.LARGA)'!I14</f>
        <v>4.704963061913037</v>
      </c>
      <c r="J34" s="43">
        <f>'ANUAL (Acum. S.LARGA)'!J14</f>
        <v>3.8791215437207485</v>
      </c>
      <c r="K34" s="43">
        <f>'ANUAL (Acum. S.LARGA)'!K14</f>
        <v>4.358465992607874</v>
      </c>
      <c r="L34" s="43">
        <f>'ANUAL (Acum. S.LARGA)'!L14</f>
        <v>4.401940657186667</v>
      </c>
      <c r="M34" s="43">
        <f>'ANUAL (Acum. S.LARGA)'!M14</f>
        <v>3.5156407724980174</v>
      </c>
      <c r="N34" s="43">
        <f>'ANUAL (Acum. S.LARGA)'!N14</f>
        <v>3.2018990935257974</v>
      </c>
    </row>
    <row r="35" spans="1:14" ht="12.75">
      <c r="A35" s="13" t="s">
        <v>111</v>
      </c>
      <c r="B35" s="43">
        <f>'ANUAL (Acum. S.CORTA)'!B14</f>
        <v>0.9968343034639363</v>
      </c>
      <c r="C35" s="43">
        <f>'ANUAL (Acum. S.CORTA)'!C14</f>
        <v>1.2875853490620677</v>
      </c>
      <c r="D35" s="43">
        <f>'ANUAL (Acum. S.CORTA)'!D14</f>
        <v>1.4531190038919939</v>
      </c>
      <c r="E35" s="43">
        <f>'ANUAL (Acum. S.CORTA)'!E14</f>
        <v>1.547377516192781</v>
      </c>
      <c r="F35" s="43">
        <f>'ANUAL (Acum. S.CORTA)'!F14</f>
        <v>0.5309814613450097</v>
      </c>
      <c r="G35" s="43">
        <f>'ANUAL (Acum. S.CORTA)'!G14</f>
        <v>1.941174719543739</v>
      </c>
      <c r="H35" s="43">
        <f>'ANUAL (Acum. S.CORTA)'!H14</f>
        <v>1.9506542072893804</v>
      </c>
      <c r="I35" s="43">
        <f>'ANUAL (Acum. S.CORTA)'!I14</f>
        <v>0.7804289817144006</v>
      </c>
      <c r="J35" s="43">
        <f>'ANUAL (Acum. S.CORTA)'!J14</f>
        <v>2.441696070309401</v>
      </c>
      <c r="K35" s="43">
        <f>'ANUAL (Acum. S.CORTA)'!K14</f>
        <v>1.1520434966497763</v>
      </c>
      <c r="L35" s="43">
        <f>'ANUAL (Acum. S.CORTA)'!L14</f>
        <v>1.600718050734675</v>
      </c>
      <c r="M35" s="43">
        <f>'ANUAL (Acum. S.CORTA)'!M14</f>
        <v>1.2952070548036927</v>
      </c>
      <c r="N35" s="43">
        <f>'ANUAL (Acum. S.CORTA)'!N14</f>
        <v>1.230268479334717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0.735518489122249</v>
      </c>
      <c r="C38" s="52">
        <f>'ANUAL (Acum. S.LARGA)'!N15</f>
        <v>0.6949444613246408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0.6310126638248144</v>
      </c>
      <c r="C39" s="52">
        <f>'ANUAL (Acum. S.CORTA)'!N15</f>
        <v>0.14974205837291088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432 - Río Escalote desde confluencia con río Torete hasta Berlanga de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0.001616707582</v>
      </c>
      <c r="C4" s="1">
        <f t="shared" si="0"/>
        <v>0.012149283762</v>
      </c>
      <c r="D4" s="1">
        <f t="shared" si="0"/>
        <v>0.023420201895</v>
      </c>
      <c r="E4" s="1">
        <f t="shared" si="0"/>
        <v>0.016246259834</v>
      </c>
      <c r="F4" s="1">
        <f>MIN(F18:F83)</f>
        <v>0.01385890324</v>
      </c>
      <c r="G4" s="1">
        <f t="shared" si="0"/>
        <v>0.016598662095</v>
      </c>
      <c r="H4" s="1">
        <f t="shared" si="0"/>
        <v>0.02470077309</v>
      </c>
      <c r="I4" s="1">
        <f t="shared" si="0"/>
        <v>0.029893499724</v>
      </c>
      <c r="J4" s="1">
        <f t="shared" si="0"/>
        <v>0.013854169795</v>
      </c>
      <c r="K4" s="1">
        <f t="shared" si="0"/>
        <v>0.006479007815</v>
      </c>
      <c r="L4" s="1">
        <f t="shared" si="0"/>
        <v>0.00325181742</v>
      </c>
      <c r="M4" s="1">
        <f t="shared" si="0"/>
        <v>0.00226302387</v>
      </c>
      <c r="N4" s="1">
        <f t="shared" si="0"/>
        <v>0.44244388738199997</v>
      </c>
    </row>
    <row r="5" spans="1:14" ht="12.75">
      <c r="A5" s="13" t="s">
        <v>94</v>
      </c>
      <c r="B5" s="1">
        <f aca="true" t="shared" si="1" ref="B5:N5">MAX(B18:B83)</f>
        <v>2.425795319423</v>
      </c>
      <c r="C5" s="1">
        <f t="shared" si="1"/>
        <v>1.727913552924</v>
      </c>
      <c r="D5" s="1">
        <f t="shared" si="1"/>
        <v>2.952985101534</v>
      </c>
      <c r="E5" s="1">
        <f t="shared" si="1"/>
        <v>2.609435305932</v>
      </c>
      <c r="F5" s="1">
        <f>MAX(F18:F83)</f>
        <v>6.831891028755</v>
      </c>
      <c r="G5" s="1">
        <f t="shared" si="1"/>
        <v>6.305614549235</v>
      </c>
      <c r="H5" s="1">
        <f t="shared" si="1"/>
        <v>5.051903324886</v>
      </c>
      <c r="I5" s="1">
        <f t="shared" si="1"/>
        <v>6.1431142703</v>
      </c>
      <c r="J5" s="1">
        <f t="shared" si="1"/>
        <v>2.68091722008</v>
      </c>
      <c r="K5" s="1">
        <f t="shared" si="1"/>
        <v>1.319755491732</v>
      </c>
      <c r="L5" s="1">
        <f t="shared" si="1"/>
        <v>0.56346351376</v>
      </c>
      <c r="M5" s="1">
        <f t="shared" si="1"/>
        <v>0.53666796088</v>
      </c>
      <c r="N5" s="1">
        <f t="shared" si="1"/>
        <v>32.044206126720006</v>
      </c>
    </row>
    <row r="6" spans="1:14" ht="12.75">
      <c r="A6" s="13" t="s">
        <v>16</v>
      </c>
      <c r="B6" s="1">
        <f aca="true" t="shared" si="2" ref="B6:M6">AVERAGE(B18:B83)</f>
        <v>0.2212682345946363</v>
      </c>
      <c r="C6" s="1">
        <f t="shared" si="2"/>
        <v>0.3131475574696668</v>
      </c>
      <c r="D6" s="1">
        <f t="shared" si="2"/>
        <v>0.42132448287369695</v>
      </c>
      <c r="E6" s="1">
        <f t="shared" si="2"/>
        <v>0.4829371936658486</v>
      </c>
      <c r="F6" s="1">
        <f>AVERAGE(F18:F83)</f>
        <v>0.5951446574039703</v>
      </c>
      <c r="G6" s="1">
        <f t="shared" si="2"/>
        <v>0.6632229045815302</v>
      </c>
      <c r="H6" s="1">
        <f t="shared" si="2"/>
        <v>0.6783285515616821</v>
      </c>
      <c r="I6" s="1">
        <f t="shared" si="2"/>
        <v>0.5947930429368787</v>
      </c>
      <c r="J6" s="1">
        <f t="shared" si="2"/>
        <v>0.33615342939884846</v>
      </c>
      <c r="K6" s="1">
        <f t="shared" si="2"/>
        <v>0.18203635808124244</v>
      </c>
      <c r="L6" s="1">
        <f t="shared" si="2"/>
        <v>0.09716402171909093</v>
      </c>
      <c r="M6" s="1">
        <f t="shared" si="2"/>
        <v>0.09783193867203027</v>
      </c>
      <c r="N6" s="1">
        <f>SUM(B6:M6)</f>
        <v>4.6833523729591215</v>
      </c>
    </row>
    <row r="7" spans="1:14" ht="12.75">
      <c r="A7" s="13" t="s">
        <v>17</v>
      </c>
      <c r="B7" s="1">
        <f aca="true" t="shared" si="3" ref="B7:M7">PERCENTILE(B18:B83,0.1)</f>
        <v>0.032747896208</v>
      </c>
      <c r="C7" s="1">
        <f t="shared" si="3"/>
        <v>0.046406435425999995</v>
      </c>
      <c r="D7" s="1">
        <f t="shared" si="3"/>
        <v>0.0495981327505</v>
      </c>
      <c r="E7" s="1">
        <f t="shared" si="3"/>
        <v>0.0433924746795</v>
      </c>
      <c r="F7" s="1">
        <f>PERCENTILE(F18:F83,0.1)</f>
        <v>0.050967520557</v>
      </c>
      <c r="G7" s="1">
        <f t="shared" si="3"/>
        <v>0.0573374778625</v>
      </c>
      <c r="H7" s="1">
        <f t="shared" si="3"/>
        <v>0.06540602094549999</v>
      </c>
      <c r="I7" s="1">
        <f t="shared" si="3"/>
        <v>0.07655463237</v>
      </c>
      <c r="J7" s="1">
        <f t="shared" si="3"/>
        <v>0.048744201121</v>
      </c>
      <c r="K7" s="1">
        <f t="shared" si="3"/>
        <v>0.027569355736</v>
      </c>
      <c r="L7" s="1">
        <f t="shared" si="3"/>
        <v>0.021383169617</v>
      </c>
      <c r="M7" s="1">
        <f t="shared" si="3"/>
        <v>0.023037303128</v>
      </c>
      <c r="N7" s="1">
        <f>PERCENTILE(N18:N83,0.1)</f>
        <v>1.20185572113</v>
      </c>
    </row>
    <row r="8" spans="1:14" ht="12.75">
      <c r="A8" s="13" t="s">
        <v>18</v>
      </c>
      <c r="B8" s="1">
        <f aca="true" t="shared" si="4" ref="B8:M8">PERCENTILE(B18:B83,0.25)</f>
        <v>0.0549275500975</v>
      </c>
      <c r="C8" s="1">
        <f t="shared" si="4"/>
        <v>0.07417990449299999</v>
      </c>
      <c r="D8" s="1">
        <f t="shared" si="4"/>
        <v>0.0963792582675</v>
      </c>
      <c r="E8" s="1">
        <f t="shared" si="4"/>
        <v>0.087000091654</v>
      </c>
      <c r="F8" s="1">
        <f>PERCENTILE(F18:F83,0.25)</f>
        <v>0.10775239252625</v>
      </c>
      <c r="G8" s="1">
        <f t="shared" si="4"/>
        <v>0.138567230353</v>
      </c>
      <c r="H8" s="1">
        <f t="shared" si="4"/>
        <v>0.16349588132850001</v>
      </c>
      <c r="I8" s="1">
        <f t="shared" si="4"/>
        <v>0.191328526346</v>
      </c>
      <c r="J8" s="1">
        <f t="shared" si="4"/>
        <v>0.13873184231425</v>
      </c>
      <c r="K8" s="1">
        <f t="shared" si="4"/>
        <v>0.07485444616825</v>
      </c>
      <c r="L8" s="1">
        <f t="shared" si="4"/>
        <v>0.043191676431</v>
      </c>
      <c r="M8" s="1">
        <f t="shared" si="4"/>
        <v>0.034667357047999996</v>
      </c>
      <c r="N8" s="1">
        <f>PERCENTILE(N18:N83,0.25)</f>
        <v>1.9699672761049998</v>
      </c>
    </row>
    <row r="9" spans="1:14" ht="12.75">
      <c r="A9" s="13" t="s">
        <v>19</v>
      </c>
      <c r="B9" s="1">
        <f aca="true" t="shared" si="5" ref="B9:M9">PERCENTILE(B18:B83,0.5)</f>
        <v>0.134146609694</v>
      </c>
      <c r="C9" s="1">
        <f t="shared" si="5"/>
        <v>0.2061438007275</v>
      </c>
      <c r="D9" s="1">
        <f t="shared" si="5"/>
        <v>0.222809489054</v>
      </c>
      <c r="E9" s="1">
        <f t="shared" si="5"/>
        <v>0.23159981572100002</v>
      </c>
      <c r="F9" s="1">
        <f>PERCENTILE(F18:F83,0.5)</f>
        <v>0.2857939877115</v>
      </c>
      <c r="G9" s="1">
        <f t="shared" si="5"/>
        <v>0.38013481691600004</v>
      </c>
      <c r="H9" s="1">
        <f t="shared" si="5"/>
        <v>0.468262994251</v>
      </c>
      <c r="I9" s="1">
        <f t="shared" si="5"/>
        <v>0.3850844002055</v>
      </c>
      <c r="J9" s="1">
        <f t="shared" si="5"/>
        <v>0.2347200500095</v>
      </c>
      <c r="K9" s="1">
        <f t="shared" si="5"/>
        <v>0.1223894240815</v>
      </c>
      <c r="L9" s="1">
        <f t="shared" si="5"/>
        <v>0.07292760773250001</v>
      </c>
      <c r="M9" s="1">
        <f t="shared" si="5"/>
        <v>0.0634756558615</v>
      </c>
      <c r="N9" s="1">
        <f>PERCENTILE(N18:N83,0.5)</f>
        <v>3.1750449967435</v>
      </c>
    </row>
    <row r="10" spans="1:14" ht="12.75">
      <c r="A10" s="13" t="s">
        <v>20</v>
      </c>
      <c r="B10" s="1">
        <f aca="true" t="shared" si="6" ref="B10:M10">PERCENTILE(B18:B83,0.75)</f>
        <v>0.21593814029400002</v>
      </c>
      <c r="C10" s="1">
        <f t="shared" si="6"/>
        <v>0.374958463075</v>
      </c>
      <c r="D10" s="1">
        <f t="shared" si="6"/>
        <v>0.4468048074785</v>
      </c>
      <c r="E10" s="1">
        <f t="shared" si="6"/>
        <v>0.633018444892</v>
      </c>
      <c r="F10" s="1">
        <f>PERCENTILE(F18:F83,0.75)</f>
        <v>0.662074662782</v>
      </c>
      <c r="G10" s="1">
        <f t="shared" si="6"/>
        <v>0.77115675625125</v>
      </c>
      <c r="H10" s="1">
        <f t="shared" si="6"/>
        <v>0.7916794214725</v>
      </c>
      <c r="I10" s="1">
        <f t="shared" si="6"/>
        <v>0.72660627140325</v>
      </c>
      <c r="J10" s="1">
        <f t="shared" si="6"/>
        <v>0.4008511480415</v>
      </c>
      <c r="K10" s="1">
        <f t="shared" si="6"/>
        <v>0.22863675868</v>
      </c>
      <c r="L10" s="1">
        <f t="shared" si="6"/>
        <v>0.13233240045900002</v>
      </c>
      <c r="M10" s="1">
        <f t="shared" si="6"/>
        <v>0.10783706705175</v>
      </c>
      <c r="N10" s="1">
        <f>PERCENTILE(N18:N83,0.75)</f>
        <v>6.486948987316</v>
      </c>
    </row>
    <row r="11" spans="1:14" ht="12.75">
      <c r="A11" s="13" t="s">
        <v>21</v>
      </c>
      <c r="B11" s="1">
        <f aca="true" t="shared" si="7" ref="B11:M11">PERCENTILE(B18:B83,0.9)</f>
        <v>0.46046562983</v>
      </c>
      <c r="C11" s="1">
        <f t="shared" si="7"/>
        <v>0.7564264168679999</v>
      </c>
      <c r="D11" s="1">
        <f t="shared" si="7"/>
        <v>1.08108273955</v>
      </c>
      <c r="E11" s="1">
        <f t="shared" si="7"/>
        <v>1.3423244539199999</v>
      </c>
      <c r="F11" s="1">
        <f>PERCENTILE(F18:F83,0.9)</f>
        <v>1.3060187187190002</v>
      </c>
      <c r="G11" s="1">
        <f t="shared" si="7"/>
        <v>1.253730567859</v>
      </c>
      <c r="H11" s="1">
        <f t="shared" si="7"/>
        <v>1.632709474801</v>
      </c>
      <c r="I11" s="1">
        <f t="shared" si="7"/>
        <v>1.0788924653829999</v>
      </c>
      <c r="J11" s="1">
        <f t="shared" si="7"/>
        <v>0.647576872034</v>
      </c>
      <c r="K11" s="1">
        <f t="shared" si="7"/>
        <v>0.36725244</v>
      </c>
      <c r="L11" s="1">
        <f t="shared" si="7"/>
        <v>0.201258090863</v>
      </c>
      <c r="M11" s="1">
        <f t="shared" si="7"/>
        <v>0.185657621478</v>
      </c>
      <c r="N11" s="1">
        <f>PERCENTILE(N18:N83,0.9)</f>
        <v>9.689530276290498</v>
      </c>
    </row>
    <row r="12" spans="1:14" ht="12.75">
      <c r="A12" s="13" t="s">
        <v>25</v>
      </c>
      <c r="B12" s="1">
        <f aca="true" t="shared" si="8" ref="B12:M12">STDEV(B18:B83)</f>
        <v>0.34791824235522006</v>
      </c>
      <c r="C12" s="1">
        <f t="shared" si="8"/>
        <v>0.35959194392836286</v>
      </c>
      <c r="D12" s="1">
        <f t="shared" si="8"/>
        <v>0.5268868865159496</v>
      </c>
      <c r="E12" s="1">
        <f t="shared" si="8"/>
        <v>0.6157892580350514</v>
      </c>
      <c r="F12" s="1">
        <f>STDEV(F18:F83)</f>
        <v>0.982679353463824</v>
      </c>
      <c r="G12" s="1">
        <f t="shared" si="8"/>
        <v>0.9807607558461202</v>
      </c>
      <c r="H12" s="1">
        <f t="shared" si="8"/>
        <v>0.8040743211808541</v>
      </c>
      <c r="I12" s="1">
        <f t="shared" si="8"/>
        <v>0.8594221745974568</v>
      </c>
      <c r="J12" s="1">
        <f t="shared" si="8"/>
        <v>0.39720138201073946</v>
      </c>
      <c r="K12" s="1">
        <f t="shared" si="8"/>
        <v>0.194129437394581</v>
      </c>
      <c r="L12" s="1">
        <f t="shared" si="8"/>
        <v>0.08736335480837647</v>
      </c>
      <c r="M12" s="1">
        <f t="shared" si="8"/>
        <v>0.10719259624187169</v>
      </c>
      <c r="N12" s="1">
        <f>STDEV(N18:N83)</f>
        <v>4.613396822671503</v>
      </c>
    </row>
    <row r="13" spans="1:14" ht="12.75">
      <c r="A13" s="13" t="s">
        <v>127</v>
      </c>
      <c r="B13" s="1">
        <f>ROUND(B12/B6,2)</f>
        <v>1.57</v>
      </c>
      <c r="C13" s="1">
        <f aca="true" t="shared" si="9" ref="C13:N13">ROUND(C12/C6,2)</f>
        <v>1.15</v>
      </c>
      <c r="D13" s="1">
        <f t="shared" si="9"/>
        <v>1.25</v>
      </c>
      <c r="E13" s="1">
        <f t="shared" si="9"/>
        <v>1.28</v>
      </c>
      <c r="F13" s="1">
        <f t="shared" si="9"/>
        <v>1.65</v>
      </c>
      <c r="G13" s="1">
        <f t="shared" si="9"/>
        <v>1.48</v>
      </c>
      <c r="H13" s="1">
        <f t="shared" si="9"/>
        <v>1.19</v>
      </c>
      <c r="I13" s="1">
        <f t="shared" si="9"/>
        <v>1.44</v>
      </c>
      <c r="J13" s="1">
        <f t="shared" si="9"/>
        <v>1.18</v>
      </c>
      <c r="K13" s="1">
        <f t="shared" si="9"/>
        <v>1.07</v>
      </c>
      <c r="L13" s="1">
        <f t="shared" si="9"/>
        <v>0.9</v>
      </c>
      <c r="M13" s="1">
        <f t="shared" si="9"/>
        <v>1.1</v>
      </c>
      <c r="N13" s="1">
        <f t="shared" si="9"/>
        <v>0.99</v>
      </c>
    </row>
    <row r="14" spans="1:14" ht="12.75">
      <c r="A14" s="13" t="s">
        <v>126</v>
      </c>
      <c r="B14" s="53">
        <f aca="true" t="shared" si="10" ref="B14:N14">66*P84/(65*64*B12^3)</f>
        <v>4.620875802681802</v>
      </c>
      <c r="C14" s="53">
        <f t="shared" si="10"/>
        <v>2.1753558257155654</v>
      </c>
      <c r="D14" s="53">
        <f t="shared" si="10"/>
        <v>2.5313805974212285</v>
      </c>
      <c r="E14" s="53">
        <f t="shared" si="10"/>
        <v>1.9526541462274345</v>
      </c>
      <c r="F14" s="53">
        <f t="shared" si="10"/>
        <v>4.465531291407839</v>
      </c>
      <c r="G14" s="53">
        <f t="shared" si="10"/>
        <v>3.962257417278962</v>
      </c>
      <c r="H14" s="53">
        <f t="shared" si="10"/>
        <v>3.0225576943504726</v>
      </c>
      <c r="I14" s="53">
        <f t="shared" si="10"/>
        <v>4.770672017831557</v>
      </c>
      <c r="J14" s="53">
        <f t="shared" si="10"/>
        <v>3.7543660561191974</v>
      </c>
      <c r="K14" s="53">
        <f t="shared" si="10"/>
        <v>3.465671904506211</v>
      </c>
      <c r="L14" s="53">
        <f t="shared" si="10"/>
        <v>2.755279011266179</v>
      </c>
      <c r="M14" s="53">
        <f t="shared" si="10"/>
        <v>2.541506958560363</v>
      </c>
      <c r="N14" s="53">
        <f t="shared" si="10"/>
        <v>3.5039200301808484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0.30212786226394506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0.5791208444</v>
      </c>
      <c r="C18" s="1">
        <f>'DATOS MENSUALES'!E7</f>
        <v>0.402794150344</v>
      </c>
      <c r="D18" s="1">
        <f>'DATOS MENSUALES'!E8</f>
        <v>0.174029269768</v>
      </c>
      <c r="E18" s="1">
        <f>'DATOS MENSUALES'!E9</f>
        <v>1.633485849024</v>
      </c>
      <c r="F18" s="1">
        <f>'DATOS MENSUALES'!E10</f>
        <v>6.831891028755</v>
      </c>
      <c r="G18" s="1">
        <f>'DATOS MENSUALES'!E11</f>
        <v>6.305614549235</v>
      </c>
      <c r="H18" s="1">
        <f>'DATOS MENSUALES'!E12</f>
        <v>5.051903324886</v>
      </c>
      <c r="I18" s="1">
        <f>'DATOS MENSUALES'!E13</f>
        <v>6.1431142703</v>
      </c>
      <c r="J18" s="1">
        <f>'DATOS MENSUALES'!E14</f>
        <v>2.68091722008</v>
      </c>
      <c r="K18" s="1">
        <f>'DATOS MENSUALES'!E15</f>
        <v>1.319755491732</v>
      </c>
      <c r="L18" s="1">
        <f>'DATOS MENSUALES'!E16</f>
        <v>0.56346351376</v>
      </c>
      <c r="M18" s="1">
        <f>'DATOS MENSUALES'!E17</f>
        <v>0.358116614436</v>
      </c>
      <c r="N18" s="1">
        <f aca="true" t="shared" si="11" ref="N18:N49">SUM(B18:M18)</f>
        <v>32.044206126720006</v>
      </c>
      <c r="O18" s="1"/>
      <c r="P18" s="60">
        <f aca="true" t="shared" si="12" ref="P18:P49">(B18-B$6)^3</f>
        <v>0.04582606497751783</v>
      </c>
      <c r="Q18" s="60">
        <f aca="true" t="shared" si="13" ref="Q18:Q49">(C18-C$6)^3</f>
        <v>0.0007204458847879968</v>
      </c>
      <c r="R18" s="60">
        <f aca="true" t="shared" si="14" ref="R18:AB33">(D18-D$6)^3</f>
        <v>-0.015123319573550776</v>
      </c>
      <c r="S18" s="60">
        <f t="shared" si="14"/>
        <v>1.5230528288269456</v>
      </c>
      <c r="T18" s="60">
        <f t="shared" si="14"/>
        <v>242.59075666469084</v>
      </c>
      <c r="U18" s="60">
        <f t="shared" si="14"/>
        <v>179.63447257478057</v>
      </c>
      <c r="V18" s="60">
        <f t="shared" si="14"/>
        <v>83.65842184452018</v>
      </c>
      <c r="W18" s="60">
        <f t="shared" si="14"/>
        <v>170.7987907371478</v>
      </c>
      <c r="X18" s="60">
        <f t="shared" si="14"/>
        <v>12.891317254654794</v>
      </c>
      <c r="Y18" s="60">
        <f t="shared" si="14"/>
        <v>1.4726691384531618</v>
      </c>
      <c r="Z18" s="60">
        <f t="shared" si="14"/>
        <v>0.10138993090205467</v>
      </c>
      <c r="AA18" s="60">
        <f t="shared" si="14"/>
        <v>0.01763379547942993</v>
      </c>
      <c r="AB18" s="60">
        <f t="shared" si="14"/>
        <v>20482.78159816222</v>
      </c>
    </row>
    <row r="19" spans="1:28" ht="12.75">
      <c r="A19" s="12" t="s">
        <v>29</v>
      </c>
      <c r="B19" s="1">
        <f>'DATOS MENSUALES'!E18</f>
        <v>0.184663588977</v>
      </c>
      <c r="C19" s="1">
        <f>'DATOS MENSUALES'!E19</f>
        <v>0.491132182684</v>
      </c>
      <c r="D19" s="1">
        <f>'DATOS MENSUALES'!E20</f>
        <v>0.1878470464</v>
      </c>
      <c r="E19" s="1">
        <f>'DATOS MENSUALES'!E21</f>
        <v>0.3224271939</v>
      </c>
      <c r="F19" s="1">
        <f>'DATOS MENSUALES'!E22</f>
        <v>0.273195397695</v>
      </c>
      <c r="G19" s="1">
        <f>'DATOS MENSUALES'!E23</f>
        <v>0.768994529928</v>
      </c>
      <c r="H19" s="1">
        <f>'DATOS MENSUALES'!E24</f>
        <v>2.51864046423</v>
      </c>
      <c r="I19" s="1">
        <f>'DATOS MENSUALES'!E25</f>
        <v>0.950123743645</v>
      </c>
      <c r="J19" s="1">
        <f>'DATOS MENSUALES'!E26</f>
        <v>0.71620065765</v>
      </c>
      <c r="K19" s="1">
        <f>'DATOS MENSUALES'!E27</f>
        <v>0.355249995648</v>
      </c>
      <c r="L19" s="1">
        <f>'DATOS MENSUALES'!E28</f>
        <v>0.286305264957</v>
      </c>
      <c r="M19" s="1">
        <f>'DATOS MENSUALES'!E29</f>
        <v>0.472610464869</v>
      </c>
      <c r="N19" s="1">
        <f t="shared" si="11"/>
        <v>7.527390530583</v>
      </c>
      <c r="O19" s="10"/>
      <c r="P19" s="60">
        <f t="shared" si="12"/>
        <v>-4.9046567620460486E-05</v>
      </c>
      <c r="Q19" s="60">
        <f t="shared" si="13"/>
        <v>0.005638290722098237</v>
      </c>
      <c r="R19" s="60">
        <f t="shared" si="14"/>
        <v>-0.012727255088956044</v>
      </c>
      <c r="S19" s="60">
        <f t="shared" si="14"/>
        <v>-0.0041352929625533465</v>
      </c>
      <c r="T19" s="60">
        <f t="shared" si="14"/>
        <v>-0.0333704676179055</v>
      </c>
      <c r="U19" s="60">
        <f t="shared" si="14"/>
        <v>0.0011833345205523225</v>
      </c>
      <c r="V19" s="60">
        <f t="shared" si="14"/>
        <v>6.2326725716580285</v>
      </c>
      <c r="W19" s="60">
        <f t="shared" si="14"/>
        <v>0.04486402117793998</v>
      </c>
      <c r="X19" s="60">
        <f t="shared" si="14"/>
        <v>0.05489246182128296</v>
      </c>
      <c r="Y19" s="60">
        <f t="shared" si="14"/>
        <v>0.005196922573641251</v>
      </c>
      <c r="Z19" s="60">
        <f t="shared" si="14"/>
        <v>0.006766416363374629</v>
      </c>
      <c r="AA19" s="60">
        <f t="shared" si="14"/>
        <v>0.05264099591045927</v>
      </c>
      <c r="AB19" s="60">
        <f t="shared" si="14"/>
        <v>23.00415349147136</v>
      </c>
    </row>
    <row r="20" spans="1:28" ht="12.75">
      <c r="A20" s="12" t="s">
        <v>30</v>
      </c>
      <c r="B20" s="1">
        <f>'DATOS MENSUALES'!E30</f>
        <v>1.360911714384</v>
      </c>
      <c r="C20" s="1">
        <f>'DATOS MENSUALES'!E31</f>
        <v>0.5482425546</v>
      </c>
      <c r="D20" s="1">
        <f>'DATOS MENSUALES'!E32</f>
        <v>0.986641034238</v>
      </c>
      <c r="E20" s="1">
        <f>'DATOS MENSUALES'!E33</f>
        <v>2.404399585332</v>
      </c>
      <c r="F20" s="1">
        <f>'DATOS MENSUALES'!E34</f>
        <v>0.779292674769</v>
      </c>
      <c r="G20" s="1">
        <f>'DATOS MENSUALES'!E35</f>
        <v>0.531813641442</v>
      </c>
      <c r="H20" s="1">
        <f>'DATOS MENSUALES'!E36</f>
        <v>2.112484930548</v>
      </c>
      <c r="I20" s="1">
        <f>'DATOS MENSUALES'!E37</f>
        <v>0.779450023997</v>
      </c>
      <c r="J20" s="1">
        <f>'DATOS MENSUALES'!E38</f>
        <v>0.319417253067</v>
      </c>
      <c r="K20" s="1">
        <f>'DATOS MENSUALES'!E39</f>
        <v>0.335972661312</v>
      </c>
      <c r="L20" s="1">
        <f>'DATOS MENSUALES'!E40</f>
        <v>0.17036239866</v>
      </c>
      <c r="M20" s="1">
        <f>'DATOS MENSUALES'!E41</f>
        <v>0.163089880564</v>
      </c>
      <c r="N20" s="1">
        <f t="shared" si="11"/>
        <v>10.492078352913</v>
      </c>
      <c r="O20" s="10"/>
      <c r="P20" s="60">
        <f t="shared" si="12"/>
        <v>1.4801544336622345</v>
      </c>
      <c r="Q20" s="60">
        <f t="shared" si="13"/>
        <v>0.012993620012665867</v>
      </c>
      <c r="R20" s="60">
        <f t="shared" si="14"/>
        <v>0.18066544820660765</v>
      </c>
      <c r="S20" s="60">
        <f t="shared" si="14"/>
        <v>7.094073203316615</v>
      </c>
      <c r="T20" s="60">
        <f t="shared" si="14"/>
        <v>0.006244549924819745</v>
      </c>
      <c r="U20" s="60">
        <f t="shared" si="14"/>
        <v>-0.0022692269888152294</v>
      </c>
      <c r="V20" s="60">
        <f t="shared" si="14"/>
        <v>2.9497793218069632</v>
      </c>
      <c r="W20" s="60">
        <f t="shared" si="14"/>
        <v>0.006296470792393841</v>
      </c>
      <c r="X20" s="60">
        <f t="shared" si="14"/>
        <v>-4.687796266134612E-06</v>
      </c>
      <c r="Y20" s="60">
        <f t="shared" si="14"/>
        <v>0.0036477339764661287</v>
      </c>
      <c r="Z20" s="60">
        <f t="shared" si="14"/>
        <v>0.00039219707835806244</v>
      </c>
      <c r="AA20" s="60">
        <f t="shared" si="14"/>
        <v>0.0002779074047764557</v>
      </c>
      <c r="AB20" s="60">
        <f t="shared" si="14"/>
        <v>195.99395144480036</v>
      </c>
    </row>
    <row r="21" spans="1:28" ht="12.75">
      <c r="A21" s="12" t="s">
        <v>31</v>
      </c>
      <c r="B21" s="1">
        <f>'DATOS MENSUALES'!E42</f>
        <v>0.324750687</v>
      </c>
      <c r="C21" s="1">
        <f>'DATOS MENSUALES'!E43</f>
        <v>0.377193781404</v>
      </c>
      <c r="D21" s="1">
        <f>'DATOS MENSUALES'!E44</f>
        <v>0.394355354375</v>
      </c>
      <c r="E21" s="1">
        <f>'DATOS MENSUALES'!E45</f>
        <v>0.309720382125</v>
      </c>
      <c r="F21" s="1">
        <f>'DATOS MENSUALES'!E46</f>
        <v>0.168440837808</v>
      </c>
      <c r="G21" s="1">
        <f>'DATOS MENSUALES'!E47</f>
        <v>0.33330850441</v>
      </c>
      <c r="H21" s="1">
        <f>'DATOS MENSUALES'!E48</f>
        <v>0.940365508065</v>
      </c>
      <c r="I21" s="1">
        <f>'DATOS MENSUALES'!E49</f>
        <v>0.809020763628</v>
      </c>
      <c r="J21" s="1">
        <f>'DATOS MENSUALES'!E50</f>
        <v>0.558147574335</v>
      </c>
      <c r="K21" s="1">
        <f>'DATOS MENSUALES'!E51</f>
        <v>0.27594403617</v>
      </c>
      <c r="L21" s="1">
        <f>'DATOS MENSUALES'!E52</f>
        <v>0.189864593032</v>
      </c>
      <c r="M21" s="1">
        <f>'DATOS MENSUALES'!E53</f>
        <v>0.53666796088</v>
      </c>
      <c r="N21" s="1">
        <f t="shared" si="11"/>
        <v>5.217779983232001</v>
      </c>
      <c r="O21" s="10"/>
      <c r="P21" s="60">
        <f t="shared" si="12"/>
        <v>0.0011081540479412314</v>
      </c>
      <c r="Q21" s="60">
        <f t="shared" si="13"/>
        <v>0.0002627124100410548</v>
      </c>
      <c r="R21" s="60">
        <f t="shared" si="14"/>
        <v>-1.9615561194245115E-05</v>
      </c>
      <c r="S21" s="60">
        <f t="shared" si="14"/>
        <v>-0.0051972082647696455</v>
      </c>
      <c r="T21" s="60">
        <f t="shared" si="14"/>
        <v>-0.07769258851630666</v>
      </c>
      <c r="U21" s="60">
        <f t="shared" si="14"/>
        <v>-0.035909041789469034</v>
      </c>
      <c r="V21" s="60">
        <f t="shared" si="14"/>
        <v>0.017992339600197266</v>
      </c>
      <c r="W21" s="60">
        <f t="shared" si="14"/>
        <v>0.009831663394130469</v>
      </c>
      <c r="X21" s="60">
        <f t="shared" si="14"/>
        <v>0.010940182339931331</v>
      </c>
      <c r="Y21" s="60">
        <f t="shared" si="14"/>
        <v>0.0008281391335704486</v>
      </c>
      <c r="Z21" s="60">
        <f t="shared" si="14"/>
        <v>0.0007966127114632971</v>
      </c>
      <c r="AA21" s="60">
        <f t="shared" si="14"/>
        <v>0.08450974851585659</v>
      </c>
      <c r="AB21" s="60">
        <f t="shared" si="14"/>
        <v>0.15263940390968214</v>
      </c>
    </row>
    <row r="22" spans="1:28" ht="12.75">
      <c r="A22" s="12" t="s">
        <v>32</v>
      </c>
      <c r="B22" s="1">
        <f>'DATOS MENSUALES'!E54</f>
        <v>0.404662354566</v>
      </c>
      <c r="C22" s="1">
        <f>'DATOS MENSUALES'!E55</f>
        <v>0.368252508088</v>
      </c>
      <c r="D22" s="1">
        <f>'DATOS MENSUALES'!E56</f>
        <v>0.7219454886</v>
      </c>
      <c r="E22" s="1">
        <f>'DATOS MENSUALES'!E57</f>
        <v>0.148530773664</v>
      </c>
      <c r="F22" s="1">
        <f>'DATOS MENSUALES'!E58</f>
        <v>0.530165436867</v>
      </c>
      <c r="G22" s="1">
        <f>'DATOS MENSUALES'!E59</f>
        <v>0.426171034413</v>
      </c>
      <c r="H22" s="1">
        <f>'DATOS MENSUALES'!E60</f>
        <v>0.365248062746</v>
      </c>
      <c r="I22" s="1">
        <f>'DATOS MENSUALES'!E61</f>
        <v>0.25770118236</v>
      </c>
      <c r="J22" s="1">
        <f>'DATOS MENSUALES'!E62</f>
        <v>0.24886997583</v>
      </c>
      <c r="K22" s="1">
        <f>'DATOS MENSUALES'!E63</f>
        <v>0.146555401707</v>
      </c>
      <c r="L22" s="1">
        <f>'DATOS MENSUALES'!E64</f>
        <v>0.149659122664</v>
      </c>
      <c r="M22" s="1">
        <f>'DATOS MENSUALES'!E65</f>
        <v>0.099626060672</v>
      </c>
      <c r="N22" s="1">
        <f t="shared" si="11"/>
        <v>3.867387402177</v>
      </c>
      <c r="O22" s="10"/>
      <c r="P22" s="60">
        <f t="shared" si="12"/>
        <v>0.006168168388854827</v>
      </c>
      <c r="Q22" s="60">
        <f t="shared" si="13"/>
        <v>0.0001673292454316934</v>
      </c>
      <c r="R22" s="60">
        <f t="shared" si="14"/>
        <v>0.02716801886889239</v>
      </c>
      <c r="S22" s="60">
        <f t="shared" si="14"/>
        <v>-0.037395885343882336</v>
      </c>
      <c r="T22" s="60">
        <f t="shared" si="14"/>
        <v>-0.00027436170449541197</v>
      </c>
      <c r="U22" s="60">
        <f t="shared" si="14"/>
        <v>-0.0133207953995838</v>
      </c>
      <c r="V22" s="60">
        <f t="shared" si="14"/>
        <v>-0.03068795931013616</v>
      </c>
      <c r="W22" s="60">
        <f t="shared" si="14"/>
        <v>-0.03830405907352938</v>
      </c>
      <c r="X22" s="60">
        <f t="shared" si="14"/>
        <v>-0.000664960373248787</v>
      </c>
      <c r="Y22" s="60">
        <f t="shared" si="14"/>
        <v>-4.466691442826692E-05</v>
      </c>
      <c r="Z22" s="60">
        <f t="shared" si="14"/>
        <v>0.00014466261971821597</v>
      </c>
      <c r="AA22" s="60">
        <f t="shared" si="14"/>
        <v>5.775052211391176E-09</v>
      </c>
      <c r="AB22" s="60">
        <f t="shared" si="14"/>
        <v>-0.5432685257590667</v>
      </c>
    </row>
    <row r="23" spans="1:28" ht="12.75">
      <c r="A23" s="12" t="s">
        <v>34</v>
      </c>
      <c r="B23" s="11">
        <f>'DATOS MENSUALES'!E66</f>
        <v>0.126981520665</v>
      </c>
      <c r="C23" s="1">
        <f>'DATOS MENSUALES'!E67</f>
        <v>0.29746788801</v>
      </c>
      <c r="D23" s="1">
        <f>'DATOS MENSUALES'!E68</f>
        <v>2.952985101534</v>
      </c>
      <c r="E23" s="1">
        <f>'DATOS MENSUALES'!E69</f>
        <v>0.663323309032</v>
      </c>
      <c r="F23" s="1">
        <f>'DATOS MENSUALES'!E70</f>
        <v>0.453097940595</v>
      </c>
      <c r="G23" s="1">
        <f>'DATOS MENSUALES'!E71</f>
        <v>0.52146969129</v>
      </c>
      <c r="H23" s="1">
        <f>'DATOS MENSUALES'!E72</f>
        <v>1.84103383754</v>
      </c>
      <c r="I23" s="1">
        <f>'DATOS MENSUALES'!E73</f>
        <v>3.315671469414</v>
      </c>
      <c r="J23" s="1">
        <f>'DATOS MENSUALES'!E74</f>
        <v>1.222067765521</v>
      </c>
      <c r="K23" s="1">
        <f>'DATOS MENSUALES'!E75</f>
        <v>0.5429062068</v>
      </c>
      <c r="L23" s="1">
        <f>'DATOS MENSUALES'!E76</f>
        <v>0.26287684027</v>
      </c>
      <c r="M23" s="1">
        <f>'DATOS MENSUALES'!E77</f>
        <v>0.144906706791</v>
      </c>
      <c r="N23" s="1">
        <f t="shared" si="11"/>
        <v>12.344788277461998</v>
      </c>
      <c r="O23" s="10"/>
      <c r="P23" s="60">
        <f t="shared" si="12"/>
        <v>-0.0008382074181915227</v>
      </c>
      <c r="Q23" s="60">
        <f t="shared" si="13"/>
        <v>-3.854878634820566E-06</v>
      </c>
      <c r="R23" s="60">
        <f t="shared" si="14"/>
        <v>16.226186297124013</v>
      </c>
      <c r="S23" s="60">
        <f t="shared" si="14"/>
        <v>0.005869610977094982</v>
      </c>
      <c r="T23" s="60">
        <f t="shared" si="14"/>
        <v>-0.0028661149230382477</v>
      </c>
      <c r="U23" s="60">
        <f t="shared" si="14"/>
        <v>-0.0028483853083684854</v>
      </c>
      <c r="V23" s="60">
        <f t="shared" si="14"/>
        <v>1.5718421868674453</v>
      </c>
      <c r="W23" s="60">
        <f t="shared" si="14"/>
        <v>20.14315114854873</v>
      </c>
      <c r="X23" s="60">
        <f t="shared" si="14"/>
        <v>0.6953047381002061</v>
      </c>
      <c r="Y23" s="60">
        <f t="shared" si="14"/>
        <v>0.046995015007749504</v>
      </c>
      <c r="Z23" s="60">
        <f t="shared" si="14"/>
        <v>0.004550596331927764</v>
      </c>
      <c r="AA23" s="60">
        <f t="shared" si="14"/>
        <v>0.00010431927697068417</v>
      </c>
      <c r="AB23" s="60">
        <f t="shared" si="14"/>
        <v>449.7079010583711</v>
      </c>
    </row>
    <row r="24" spans="1:28" ht="12.75">
      <c r="A24" s="12" t="s">
        <v>33</v>
      </c>
      <c r="B24" s="1">
        <f>'DATOS MENSUALES'!E78</f>
        <v>0.123198663568</v>
      </c>
      <c r="C24" s="1">
        <f>'DATOS MENSUALES'!E79</f>
        <v>0.208949441205</v>
      </c>
      <c r="D24" s="1">
        <f>'DATOS MENSUALES'!E80</f>
        <v>0.21146516886</v>
      </c>
      <c r="E24" s="1">
        <f>'DATOS MENSUALES'!E81</f>
        <v>0.227579531494</v>
      </c>
      <c r="F24" s="1">
        <f>'DATOS MENSUALES'!E82</f>
        <v>2.875391245714</v>
      </c>
      <c r="G24" s="1">
        <f>'DATOS MENSUALES'!E83</f>
        <v>4.38476898046</v>
      </c>
      <c r="H24" s="1">
        <f>'DATOS MENSUALES'!E84</f>
        <v>1.97216312213</v>
      </c>
      <c r="I24" s="1">
        <f>'DATOS MENSUALES'!E85</f>
        <v>1.62835498947</v>
      </c>
      <c r="J24" s="1">
        <f>'DATOS MENSUALES'!E86</f>
        <v>0.7227734235</v>
      </c>
      <c r="K24" s="1">
        <f>'DATOS MENSUALES'!E87</f>
        <v>0.32338413264</v>
      </c>
      <c r="L24" s="1">
        <f>'DATOS MENSUALES'!E88</f>
        <v>0.231396889185</v>
      </c>
      <c r="M24" s="1">
        <f>'DATOS MENSUALES'!E89</f>
        <v>0.289133656815</v>
      </c>
      <c r="N24" s="1">
        <f t="shared" si="11"/>
        <v>13.198559245040997</v>
      </c>
      <c r="O24" s="10"/>
      <c r="P24" s="60">
        <f t="shared" si="12"/>
        <v>-0.0009431979037537354</v>
      </c>
      <c r="Q24" s="60">
        <f t="shared" si="13"/>
        <v>-0.0011313047303489327</v>
      </c>
      <c r="R24" s="60">
        <f t="shared" si="14"/>
        <v>-0.00924239971053202</v>
      </c>
      <c r="S24" s="60">
        <f t="shared" si="14"/>
        <v>-0.01665124385443162</v>
      </c>
      <c r="T24" s="60">
        <f t="shared" si="14"/>
        <v>11.856198009939202</v>
      </c>
      <c r="U24" s="60">
        <f t="shared" si="14"/>
        <v>51.543060329318436</v>
      </c>
      <c r="V24" s="60">
        <f t="shared" si="14"/>
        <v>2.165889287246162</v>
      </c>
      <c r="W24" s="60">
        <f t="shared" si="14"/>
        <v>1.1041028566840245</v>
      </c>
      <c r="X24" s="60">
        <f t="shared" si="14"/>
        <v>0.05779003128833647</v>
      </c>
      <c r="Y24" s="60">
        <f t="shared" si="14"/>
        <v>0.0028240145207121094</v>
      </c>
      <c r="Z24" s="60">
        <f t="shared" si="14"/>
        <v>0.002418669916638538</v>
      </c>
      <c r="AA24" s="60">
        <f t="shared" si="14"/>
        <v>0.0070009441285766505</v>
      </c>
      <c r="AB24" s="60">
        <f t="shared" si="14"/>
        <v>617.4269898887621</v>
      </c>
    </row>
    <row r="25" spans="1:28" ht="12.75">
      <c r="A25" s="12" t="s">
        <v>35</v>
      </c>
      <c r="B25" s="1">
        <f>'DATOS MENSUALES'!E90</f>
        <v>0.141311698723</v>
      </c>
      <c r="C25" s="1">
        <f>'DATOS MENSUALES'!E91</f>
        <v>0.16130434502</v>
      </c>
      <c r="D25" s="1">
        <f>'DATOS MENSUALES'!E92</f>
        <v>0.455210057906</v>
      </c>
      <c r="E25" s="1">
        <f>'DATOS MENSUALES'!E93</f>
        <v>2.609435305932</v>
      </c>
      <c r="F25" s="1">
        <f>'DATOS MENSUALES'!E94</f>
        <v>0.906864957075</v>
      </c>
      <c r="G25" s="1">
        <f>'DATOS MENSUALES'!E95</f>
        <v>0.616874242656</v>
      </c>
      <c r="H25" s="1">
        <f>'DATOS MENSUALES'!E96</f>
        <v>0.504060261129</v>
      </c>
      <c r="I25" s="1">
        <f>'DATOS MENSUALES'!E97</f>
        <v>0.742879660348</v>
      </c>
      <c r="J25" s="1">
        <f>'DATOS MENSUALES'!E98</f>
        <v>0.291454685583</v>
      </c>
      <c r="K25" s="1">
        <f>'DATOS MENSUALES'!E99</f>
        <v>0.15095981446</v>
      </c>
      <c r="L25" s="1">
        <f>'DATOS MENSUALES'!E100</f>
        <v>0.080265520053</v>
      </c>
      <c r="M25" s="1">
        <f>'DATOS MENSUALES'!E101</f>
        <v>0.048967853508</v>
      </c>
      <c r="N25" s="1">
        <f t="shared" si="11"/>
        <v>6.709588402393</v>
      </c>
      <c r="O25" s="10"/>
      <c r="P25" s="60">
        <f t="shared" si="12"/>
        <v>-0.0005111659420446164</v>
      </c>
      <c r="Q25" s="60">
        <f t="shared" si="13"/>
        <v>-0.003500951947002292</v>
      </c>
      <c r="R25" s="60">
        <f t="shared" si="14"/>
        <v>3.890850820732221E-05</v>
      </c>
      <c r="S25" s="60">
        <f t="shared" si="14"/>
        <v>9.616012175637605</v>
      </c>
      <c r="T25" s="60">
        <f t="shared" si="14"/>
        <v>0.03028971975705706</v>
      </c>
      <c r="U25" s="60">
        <f t="shared" si="14"/>
        <v>-9.956612427748845E-05</v>
      </c>
      <c r="V25" s="60">
        <f t="shared" si="14"/>
        <v>-0.005292429876163902</v>
      </c>
      <c r="W25" s="60">
        <f t="shared" si="14"/>
        <v>0.0032474871351131592</v>
      </c>
      <c r="X25" s="60">
        <f t="shared" si="14"/>
        <v>-8.930709330463373E-05</v>
      </c>
      <c r="Y25" s="60">
        <f t="shared" si="14"/>
        <v>-3.001222058861896E-05</v>
      </c>
      <c r="Z25" s="60">
        <f t="shared" si="14"/>
        <v>-4.825525296375055E-06</v>
      </c>
      <c r="AA25" s="60">
        <f t="shared" si="14"/>
        <v>-0.00011667271843364425</v>
      </c>
      <c r="AB25" s="60">
        <f t="shared" si="14"/>
        <v>8.318980387675486</v>
      </c>
    </row>
    <row r="26" spans="1:28" ht="12.75">
      <c r="A26" s="12" t="s">
        <v>36</v>
      </c>
      <c r="B26" s="1">
        <f>'DATOS MENSUALES'!E102</f>
        <v>0.083477656177</v>
      </c>
      <c r="C26" s="1">
        <f>'DATOS MENSUALES'!E103</f>
        <v>0.04515682552</v>
      </c>
      <c r="D26" s="1">
        <f>'DATOS MENSUALES'!E104</f>
        <v>0.229161423348</v>
      </c>
      <c r="E26" s="1">
        <f>'DATOS MENSUALES'!E105</f>
        <v>0.068320590396</v>
      </c>
      <c r="F26" s="1">
        <f>'DATOS MENSUALES'!E106</f>
        <v>0.0578272074</v>
      </c>
      <c r="G26" s="1">
        <f>'DATOS MENSUALES'!E107</f>
        <v>0.10267690224</v>
      </c>
      <c r="H26" s="1">
        <f>'DATOS MENSUALES'!E108</f>
        <v>0.082433497944</v>
      </c>
      <c r="I26" s="1">
        <f>'DATOS MENSUALES'!E109</f>
        <v>0.205935791947</v>
      </c>
      <c r="J26" s="1">
        <f>'DATOS MENSUALES'!E110</f>
        <v>0.12096943976</v>
      </c>
      <c r="K26" s="1">
        <f>'DATOS MENSUALES'!E111</f>
        <v>0.064544727477</v>
      </c>
      <c r="L26" s="1">
        <f>'DATOS MENSUALES'!E112</f>
        <v>0.040318500886</v>
      </c>
      <c r="M26" s="1">
        <f>'DATOS MENSUALES'!E113</f>
        <v>0.440287955856</v>
      </c>
      <c r="N26" s="1">
        <f t="shared" si="11"/>
        <v>1.5411105189510002</v>
      </c>
      <c r="O26" s="10"/>
      <c r="P26" s="60">
        <f t="shared" si="12"/>
        <v>-0.002616125473934964</v>
      </c>
      <c r="Q26" s="60">
        <f t="shared" si="13"/>
        <v>-0.01924683506371881</v>
      </c>
      <c r="R26" s="60">
        <f t="shared" si="14"/>
        <v>-0.007095936398324909</v>
      </c>
      <c r="S26" s="60">
        <f t="shared" si="14"/>
        <v>-0.07127546644444298</v>
      </c>
      <c r="T26" s="60">
        <f t="shared" si="14"/>
        <v>-0.15512894360030313</v>
      </c>
      <c r="U26" s="60">
        <f t="shared" si="14"/>
        <v>-0.1761301800048607</v>
      </c>
      <c r="V26" s="60">
        <f t="shared" si="14"/>
        <v>-0.21159691978899264</v>
      </c>
      <c r="W26" s="60">
        <f t="shared" si="14"/>
        <v>-0.05879909000849511</v>
      </c>
      <c r="X26" s="60">
        <f t="shared" si="14"/>
        <v>-0.009963911604056505</v>
      </c>
      <c r="Y26" s="60">
        <f t="shared" si="14"/>
        <v>-0.001621887749780372</v>
      </c>
      <c r="Z26" s="60">
        <f t="shared" si="14"/>
        <v>-0.00018369136858569984</v>
      </c>
      <c r="AA26" s="60">
        <f t="shared" si="14"/>
        <v>0.04016191423496259</v>
      </c>
      <c r="AB26" s="60">
        <f t="shared" si="14"/>
        <v>-31.02550270666927</v>
      </c>
    </row>
    <row r="27" spans="1:28" ht="12.75">
      <c r="A27" s="12" t="s">
        <v>37</v>
      </c>
      <c r="B27" s="1">
        <f>'DATOS MENSUALES'!E114</f>
        <v>0.146993701842</v>
      </c>
      <c r="C27" s="1">
        <f>'DATOS MENSUALES'!E115</f>
        <v>0.43869609069</v>
      </c>
      <c r="D27" s="1">
        <f>'DATOS MENSUALES'!E116</f>
        <v>0.219901197388</v>
      </c>
      <c r="E27" s="1">
        <f>'DATOS MENSUALES'!E117</f>
        <v>0.072148582974</v>
      </c>
      <c r="F27" s="1">
        <f>'DATOS MENSUALES'!E118</f>
        <v>0.220391559687</v>
      </c>
      <c r="G27" s="1">
        <f>'DATOS MENSUALES'!E119</f>
        <v>0.139140671092</v>
      </c>
      <c r="H27" s="1">
        <f>'DATOS MENSUALES'!E120</f>
        <v>0.114049302738</v>
      </c>
      <c r="I27" s="1">
        <f>'DATOS MENSUALES'!E121</f>
        <v>0.411323028936</v>
      </c>
      <c r="J27" s="1">
        <f>'DATOS MENSUALES'!E122</f>
        <v>0.1689757865</v>
      </c>
      <c r="K27" s="1">
        <f>'DATOS MENSUALES'!E123</f>
        <v>0.087732482292</v>
      </c>
      <c r="L27" s="1">
        <f>'DATOS MENSUALES'!E124</f>
        <v>0.048900491028</v>
      </c>
      <c r="M27" s="1">
        <f>'DATOS MENSUALES'!E125</f>
        <v>0.035286313676</v>
      </c>
      <c r="N27" s="1">
        <f t="shared" si="11"/>
        <v>2.1035392088430003</v>
      </c>
      <c r="O27" s="10"/>
      <c r="P27" s="60">
        <f t="shared" si="12"/>
        <v>-0.0004097507764989212</v>
      </c>
      <c r="Q27" s="60">
        <f t="shared" si="13"/>
        <v>0.001978950493010739</v>
      </c>
      <c r="R27" s="60">
        <f t="shared" si="14"/>
        <v>-0.008172012586436489</v>
      </c>
      <c r="S27" s="60">
        <f t="shared" si="14"/>
        <v>-0.06931946180773427</v>
      </c>
      <c r="T27" s="60">
        <f t="shared" si="14"/>
        <v>-0.05263028166512504</v>
      </c>
      <c r="U27" s="60">
        <f t="shared" si="14"/>
        <v>-0.14394557265882899</v>
      </c>
      <c r="V27" s="60">
        <f t="shared" si="14"/>
        <v>-0.17967275976522998</v>
      </c>
      <c r="W27" s="60">
        <f t="shared" si="14"/>
        <v>-0.006175829281783966</v>
      </c>
      <c r="X27" s="60">
        <f t="shared" si="14"/>
        <v>-0.004672341664080586</v>
      </c>
      <c r="Y27" s="60">
        <f t="shared" si="14"/>
        <v>-0.0008386652075009507</v>
      </c>
      <c r="Z27" s="60">
        <f t="shared" si="14"/>
        <v>-0.00011242354301183311</v>
      </c>
      <c r="AA27" s="60">
        <f t="shared" si="14"/>
        <v>-0.00024467568332475396</v>
      </c>
      <c r="AB27" s="60">
        <f t="shared" si="14"/>
        <v>-17.169781307046318</v>
      </c>
    </row>
    <row r="28" spans="1:28" ht="12.75">
      <c r="A28" s="12" t="s">
        <v>38</v>
      </c>
      <c r="B28" s="1">
        <f>'DATOS MENSUALES'!E126</f>
        <v>0.0365593364</v>
      </c>
      <c r="C28" s="1">
        <f>'DATOS MENSUALES'!E127</f>
        <v>0.22542006634</v>
      </c>
      <c r="D28" s="1">
        <f>'DATOS MENSUALES'!E128</f>
        <v>0.172501206378</v>
      </c>
      <c r="E28" s="1">
        <f>'DATOS MENSUALES'!E129</f>
        <v>0.745809813155</v>
      </c>
      <c r="F28" s="1">
        <f>'DATOS MENSUALES'!E130</f>
        <v>1.06839527795</v>
      </c>
      <c r="G28" s="1">
        <f>'DATOS MENSUALES'!E131</f>
        <v>1.470574805125</v>
      </c>
      <c r="H28" s="1">
        <f>'DATOS MENSUALES'!E132</f>
        <v>0.715366991646</v>
      </c>
      <c r="I28" s="1">
        <f>'DATOS MENSUALES'!E133</f>
        <v>0.63666022938</v>
      </c>
      <c r="J28" s="1">
        <f>'DATOS MENSUALES'!E134</f>
        <v>0.438360344352</v>
      </c>
      <c r="K28" s="1">
        <f>'DATOS MENSUALES'!E135</f>
        <v>0.240150367015</v>
      </c>
      <c r="L28" s="1">
        <f>'DATOS MENSUALES'!E136</f>
        <v>0.105771300156</v>
      </c>
      <c r="M28" s="1">
        <f>'DATOS MENSUALES'!E137</f>
        <v>0.066868262514</v>
      </c>
      <c r="N28" s="1">
        <f t="shared" si="11"/>
        <v>5.922438000411001</v>
      </c>
      <c r="O28" s="10"/>
      <c r="P28" s="60">
        <f t="shared" si="12"/>
        <v>-0.006301783128311141</v>
      </c>
      <c r="Q28" s="60">
        <f t="shared" si="13"/>
        <v>-0.0006751606586138997</v>
      </c>
      <c r="R28" s="60">
        <f t="shared" si="14"/>
        <v>-0.01540540122221397</v>
      </c>
      <c r="S28" s="60">
        <f t="shared" si="14"/>
        <v>0.018165027452420376</v>
      </c>
      <c r="T28" s="60">
        <f t="shared" si="14"/>
        <v>0.1059921193964936</v>
      </c>
      <c r="U28" s="60">
        <f t="shared" si="14"/>
        <v>0.5262457674767756</v>
      </c>
      <c r="V28" s="60">
        <f t="shared" si="14"/>
        <v>5.0811037501143336E-05</v>
      </c>
      <c r="W28" s="60">
        <f t="shared" si="14"/>
        <v>7.338737088379307E-05</v>
      </c>
      <c r="X28" s="60">
        <f t="shared" si="14"/>
        <v>0.0010676793393987192</v>
      </c>
      <c r="Y28" s="60">
        <f t="shared" si="14"/>
        <v>0.0001962648412998076</v>
      </c>
      <c r="Z28" s="60">
        <f t="shared" si="14"/>
        <v>6.376723067385763E-07</v>
      </c>
      <c r="AA28" s="60">
        <f t="shared" si="14"/>
        <v>-2.9686401021873915E-05</v>
      </c>
      <c r="AB28" s="60">
        <f t="shared" si="14"/>
        <v>1.9024092917525652</v>
      </c>
    </row>
    <row r="29" spans="1:28" ht="12.75">
      <c r="A29" s="12" t="s">
        <v>39</v>
      </c>
      <c r="B29" s="1">
        <f>'DATOS MENSUALES'!E138</f>
        <v>0.090562759324</v>
      </c>
      <c r="C29" s="1">
        <f>'DATOS MENSUALES'!E139</f>
        <v>0.416863667442</v>
      </c>
      <c r="D29" s="1">
        <f>'DATOS MENSUALES'!E140</f>
        <v>0.211036351095</v>
      </c>
      <c r="E29" s="1">
        <f>'DATOS MENSUALES'!E141</f>
        <v>0.07750453935</v>
      </c>
      <c r="F29" s="1">
        <f>'DATOS MENSUALES'!E142</f>
        <v>0.083406075216</v>
      </c>
      <c r="G29" s="1">
        <f>'DATOS MENSUALES'!E143</f>
        <v>0.44610319971</v>
      </c>
      <c r="H29" s="1">
        <f>'DATOS MENSUALES'!E144</f>
        <v>0.426669467314</v>
      </c>
      <c r="I29" s="1">
        <f>'DATOS MENSUALES'!E145</f>
        <v>0.356644270977</v>
      </c>
      <c r="J29" s="1">
        <f>'DATOS MENSUALES'!E146</f>
        <v>0.16992602361</v>
      </c>
      <c r="K29" s="1">
        <f>'DATOS MENSUALES'!E147</f>
        <v>0.467982668268</v>
      </c>
      <c r="L29" s="1">
        <f>'DATOS MENSUALES'!E148</f>
        <v>0.165648968415</v>
      </c>
      <c r="M29" s="1">
        <f>'DATOS MENSUALES'!E149</f>
        <v>0.101863005496</v>
      </c>
      <c r="N29" s="1">
        <f t="shared" si="11"/>
        <v>3.014210996217</v>
      </c>
      <c r="O29" s="10"/>
      <c r="P29" s="60">
        <f t="shared" si="12"/>
        <v>-0.0022329620485224445</v>
      </c>
      <c r="Q29" s="60">
        <f t="shared" si="13"/>
        <v>0.0011156774586894781</v>
      </c>
      <c r="R29" s="60">
        <f t="shared" si="14"/>
        <v>-0.00929917216079308</v>
      </c>
      <c r="S29" s="60">
        <f t="shared" si="14"/>
        <v>-0.06664325088901442</v>
      </c>
      <c r="T29" s="60">
        <f t="shared" si="14"/>
        <v>-0.13401224561850725</v>
      </c>
      <c r="U29" s="60">
        <f t="shared" si="14"/>
        <v>-0.01023523267814757</v>
      </c>
      <c r="V29" s="60">
        <f t="shared" si="14"/>
        <v>-0.015938147283575912</v>
      </c>
      <c r="W29" s="60">
        <f t="shared" si="14"/>
        <v>-0.013506568923009471</v>
      </c>
      <c r="X29" s="60">
        <f t="shared" si="14"/>
        <v>-0.004593120946782064</v>
      </c>
      <c r="Y29" s="60">
        <f t="shared" si="14"/>
        <v>0.023380483637220697</v>
      </c>
      <c r="Z29" s="60">
        <f t="shared" si="14"/>
        <v>0.00032120726996493035</v>
      </c>
      <c r="AA29" s="60">
        <f t="shared" si="14"/>
        <v>6.550281930523471E-08</v>
      </c>
      <c r="AB29" s="60">
        <f t="shared" si="14"/>
        <v>-4.650282849697137</v>
      </c>
    </row>
    <row r="30" spans="1:28" ht="12.75">
      <c r="A30" s="12" t="s">
        <v>40</v>
      </c>
      <c r="B30" s="1">
        <f>'DATOS MENSUALES'!E150</f>
        <v>0.1106418839</v>
      </c>
      <c r="C30" s="1">
        <f>'DATOS MENSUALES'!E151</f>
        <v>0.2665642044</v>
      </c>
      <c r="D30" s="1">
        <f>'DATOS MENSUALES'!E152</f>
        <v>0.385228676438</v>
      </c>
      <c r="E30" s="1">
        <f>'DATOS MENSUALES'!E153</f>
        <v>0.14327526983</v>
      </c>
      <c r="F30" s="1">
        <f>'DATOS MENSUALES'!E154</f>
        <v>0.108019887677</v>
      </c>
      <c r="G30" s="1">
        <f>'DATOS MENSUALES'!E155</f>
        <v>0.11480016208</v>
      </c>
      <c r="H30" s="1">
        <f>'DATOS MENSUALES'!E156</f>
        <v>0.3646377427</v>
      </c>
      <c r="I30" s="1">
        <f>'DATOS MENSUALES'!E157</f>
        <v>0.141792073612</v>
      </c>
      <c r="J30" s="1">
        <f>'DATOS MENSUALES'!E158</f>
        <v>0.25037586914</v>
      </c>
      <c r="K30" s="1">
        <f>'DATOS MENSUALES'!E159</f>
        <v>0.121399251515</v>
      </c>
      <c r="L30" s="1">
        <f>'DATOS MENSUALES'!E160</f>
        <v>0.060198100342</v>
      </c>
      <c r="M30" s="1">
        <f>'DATOS MENSUALES'!E161</f>
        <v>0.0340840582</v>
      </c>
      <c r="N30" s="1">
        <f t="shared" si="11"/>
        <v>2.101017179834</v>
      </c>
      <c r="O30" s="10"/>
      <c r="P30" s="60">
        <f t="shared" si="12"/>
        <v>-0.0013538662399557723</v>
      </c>
      <c r="Q30" s="60">
        <f t="shared" si="13"/>
        <v>-0.00010108628531270033</v>
      </c>
      <c r="R30" s="60">
        <f t="shared" si="14"/>
        <v>-4.702948761968185E-05</v>
      </c>
      <c r="S30" s="60">
        <f t="shared" si="14"/>
        <v>-0.03918687172903433</v>
      </c>
      <c r="T30" s="60">
        <f t="shared" si="14"/>
        <v>-0.11559010028016505</v>
      </c>
      <c r="U30" s="60">
        <f t="shared" si="14"/>
        <v>-0.1649477396693374</v>
      </c>
      <c r="V30" s="60">
        <f t="shared" si="14"/>
        <v>-0.03086777899642956</v>
      </c>
      <c r="W30" s="60">
        <f t="shared" si="14"/>
        <v>-0.09296027374384404</v>
      </c>
      <c r="X30" s="60">
        <f t="shared" si="14"/>
        <v>-0.0006311332617122548</v>
      </c>
      <c r="Y30" s="60">
        <f t="shared" si="14"/>
        <v>-0.00022295407237983174</v>
      </c>
      <c r="Z30" s="60">
        <f t="shared" si="14"/>
        <v>-5.051316796626701E-05</v>
      </c>
      <c r="AA30" s="60">
        <f t="shared" si="14"/>
        <v>-0.0002590581435517433</v>
      </c>
      <c r="AB30" s="60">
        <f t="shared" si="14"/>
        <v>-17.220186158490737</v>
      </c>
    </row>
    <row r="31" spans="1:28" ht="12.75">
      <c r="A31" s="12" t="s">
        <v>41</v>
      </c>
      <c r="B31" s="1">
        <f>'DATOS MENSUALES'!E162</f>
        <v>0.42125393466</v>
      </c>
      <c r="C31" s="1">
        <f>'DATOS MENSUALES'!E163</f>
        <v>0.096970270284</v>
      </c>
      <c r="D31" s="1">
        <f>'DATOS MENSUALES'!E164</f>
        <v>0.183358177884</v>
      </c>
      <c r="E31" s="1">
        <f>'DATOS MENSUALES'!E165</f>
        <v>0.068099748508</v>
      </c>
      <c r="F31" s="1">
        <f>'DATOS MENSUALES'!E166</f>
        <v>0.178834071227</v>
      </c>
      <c r="G31" s="1">
        <f>'DATOS MENSUALES'!E167</f>
        <v>0.736085492672</v>
      </c>
      <c r="H31" s="1">
        <f>'DATOS MENSUALES'!E168</f>
        <v>0.31670384277</v>
      </c>
      <c r="I31" s="1">
        <f>'DATOS MENSUALES'!E169</f>
        <v>0.621041685192</v>
      </c>
      <c r="J31" s="1">
        <f>'DATOS MENSUALES'!E170</f>
        <v>0.51279329024</v>
      </c>
      <c r="K31" s="1">
        <f>'DATOS MENSUALES'!E171</f>
        <v>0.209569701985</v>
      </c>
      <c r="L31" s="1">
        <f>'DATOS MENSUALES'!E172</f>
        <v>0.098653104342</v>
      </c>
      <c r="M31" s="1">
        <f>'DATOS MENSUALES'!E173</f>
        <v>0.05466836616</v>
      </c>
      <c r="N31" s="1">
        <f t="shared" si="11"/>
        <v>3.498031685924</v>
      </c>
      <c r="O31" s="10"/>
      <c r="P31" s="60">
        <f t="shared" si="12"/>
        <v>0.007998284130533597</v>
      </c>
      <c r="Q31" s="60">
        <f t="shared" si="13"/>
        <v>-0.01010253090549922</v>
      </c>
      <c r="R31" s="60">
        <f t="shared" si="14"/>
        <v>-0.013475546950113482</v>
      </c>
      <c r="S31" s="60">
        <f t="shared" si="14"/>
        <v>-0.07138941987061156</v>
      </c>
      <c r="T31" s="60">
        <f t="shared" si="14"/>
        <v>-0.07215266282107471</v>
      </c>
      <c r="U31" s="60">
        <f t="shared" si="14"/>
        <v>0.0003868243283729246</v>
      </c>
      <c r="V31" s="60">
        <f t="shared" si="14"/>
        <v>-0.04729054191986552</v>
      </c>
      <c r="W31" s="60">
        <f t="shared" si="14"/>
        <v>1.80850840569293E-05</v>
      </c>
      <c r="X31" s="60">
        <f t="shared" si="14"/>
        <v>0.005511453424980676</v>
      </c>
      <c r="Y31" s="60">
        <f t="shared" si="14"/>
        <v>2.0872615743535457E-05</v>
      </c>
      <c r="Z31" s="60">
        <f t="shared" si="14"/>
        <v>3.3018427544551095E-09</v>
      </c>
      <c r="AA31" s="60">
        <f t="shared" si="14"/>
        <v>-8.041779262047584E-05</v>
      </c>
      <c r="AB31" s="60">
        <f t="shared" si="14"/>
        <v>-1.6653579408854808</v>
      </c>
    </row>
    <row r="32" spans="1:28" ht="12.75">
      <c r="A32" s="12" t="s">
        <v>42</v>
      </c>
      <c r="B32" s="1">
        <f>'DATOS MENSUALES'!E174</f>
        <v>0.071029354594</v>
      </c>
      <c r="C32" s="1">
        <f>'DATOS MENSUALES'!E175</f>
        <v>0.923148060224</v>
      </c>
      <c r="D32" s="1">
        <f>'DATOS MENSUALES'!E176</f>
        <v>0.197735746089</v>
      </c>
      <c r="E32" s="1">
        <f>'DATOS MENSUALES'!E177</f>
        <v>2.433965802606</v>
      </c>
      <c r="F32" s="1">
        <f>'DATOS MENSUALES'!E178</f>
        <v>1.60062978576</v>
      </c>
      <c r="G32" s="1">
        <f>'DATOS MENSUALES'!E179</f>
        <v>0.728215316436</v>
      </c>
      <c r="H32" s="1">
        <f>'DATOS MENSUALES'!E180</f>
        <v>0.754745034276</v>
      </c>
      <c r="I32" s="1">
        <f>'DATOS MENSUALES'!E181</f>
        <v>0.472290074256</v>
      </c>
      <c r="J32" s="1">
        <f>'DATOS MENSUALES'!E182</f>
        <v>0.434335832642</v>
      </c>
      <c r="K32" s="1">
        <f>'DATOS MENSUALES'!E183</f>
        <v>0.202655557728</v>
      </c>
      <c r="L32" s="1">
        <f>'DATOS MENSUALES'!E184</f>
        <v>0.105162704416</v>
      </c>
      <c r="M32" s="1">
        <f>'DATOS MENSUALES'!E185</f>
        <v>0.06752682816</v>
      </c>
      <c r="N32" s="1">
        <f t="shared" si="11"/>
        <v>7.991440097187</v>
      </c>
      <c r="O32" s="10"/>
      <c r="P32" s="60">
        <f t="shared" si="12"/>
        <v>-0.0033911500923189323</v>
      </c>
      <c r="Q32" s="60">
        <f t="shared" si="13"/>
        <v>0.22698156122512467</v>
      </c>
      <c r="R32" s="60">
        <f t="shared" si="14"/>
        <v>-0.01117763096152134</v>
      </c>
      <c r="S32" s="60">
        <f t="shared" si="14"/>
        <v>7.426615047085741</v>
      </c>
      <c r="T32" s="60">
        <f t="shared" si="14"/>
        <v>1.0165458099963798</v>
      </c>
      <c r="U32" s="60">
        <f t="shared" si="14"/>
        <v>0.0002745288314830585</v>
      </c>
      <c r="V32" s="60">
        <f t="shared" si="14"/>
        <v>0.0004462324331059993</v>
      </c>
      <c r="W32" s="60">
        <f t="shared" si="14"/>
        <v>-0.0018383992745411375</v>
      </c>
      <c r="X32" s="60">
        <f t="shared" si="14"/>
        <v>0.0009464571899676846</v>
      </c>
      <c r="Y32" s="60">
        <f t="shared" si="14"/>
        <v>8.766281474485344E-06</v>
      </c>
      <c r="Z32" s="60">
        <f t="shared" si="14"/>
        <v>5.11747119451153E-07</v>
      </c>
      <c r="AA32" s="60">
        <f t="shared" si="14"/>
        <v>-2.783220510416869E-05</v>
      </c>
      <c r="AB32" s="60">
        <f t="shared" si="14"/>
        <v>36.20187405125674</v>
      </c>
    </row>
    <row r="33" spans="1:28" ht="12.75">
      <c r="A33" s="12" t="s">
        <v>43</v>
      </c>
      <c r="B33" s="1">
        <f>'DATOS MENSUALES'!E186</f>
        <v>0.19929091641</v>
      </c>
      <c r="C33" s="1">
        <f>'DATOS MENSUALES'!E187</f>
        <v>0.196351636528</v>
      </c>
      <c r="D33" s="1">
        <f>'DATOS MENSUALES'!E188</f>
        <v>1.95724964691</v>
      </c>
      <c r="E33" s="1">
        <f>'DATOS MENSUALES'!E189</f>
        <v>1.087003785048</v>
      </c>
      <c r="F33" s="1">
        <f>'DATOS MENSUALES'!E190</f>
        <v>0.420316607095</v>
      </c>
      <c r="G33" s="1">
        <f>'DATOS MENSUALES'!E191</f>
        <v>2.388372881355</v>
      </c>
      <c r="H33" s="1">
        <f>'DATOS MENSUALES'!E192</f>
        <v>1.838362649632</v>
      </c>
      <c r="I33" s="1">
        <f>'DATOS MENSUALES'!E193</f>
        <v>1.229334295592</v>
      </c>
      <c r="J33" s="1">
        <f>'DATOS MENSUALES'!E194</f>
        <v>0.606572235222</v>
      </c>
      <c r="K33" s="1">
        <f>'DATOS MENSUALES'!E195</f>
        <v>0.30888090419</v>
      </c>
      <c r="L33" s="1">
        <f>'DATOS MENSUALES'!E196</f>
        <v>0.137340604976</v>
      </c>
      <c r="M33" s="1">
        <f>'DATOS MENSUALES'!E197</f>
        <v>0.13170945948</v>
      </c>
      <c r="N33" s="1">
        <f t="shared" si="11"/>
        <v>10.500785622438</v>
      </c>
      <c r="O33" s="10"/>
      <c r="P33" s="60">
        <f t="shared" si="12"/>
        <v>-1.0615099947096297E-05</v>
      </c>
      <c r="Q33" s="60">
        <f t="shared" si="13"/>
        <v>-0.001593246695351873</v>
      </c>
      <c r="R33" s="60">
        <f t="shared" si="14"/>
        <v>3.623349001236903</v>
      </c>
      <c r="S33" s="60">
        <f t="shared" si="14"/>
        <v>0.22042175284046306</v>
      </c>
      <c r="T33" s="60">
        <f t="shared" si="14"/>
        <v>-0.005343592639568186</v>
      </c>
      <c r="U33" s="60">
        <f t="shared" si="14"/>
        <v>5.134292065314485</v>
      </c>
      <c r="V33" s="60">
        <f t="shared" si="14"/>
        <v>1.5610336511364198</v>
      </c>
      <c r="W33" s="60">
        <f t="shared" si="14"/>
        <v>0.2554933406146266</v>
      </c>
      <c r="X33" s="60">
        <f t="shared" si="14"/>
        <v>0.019774734979618257</v>
      </c>
      <c r="Y33" s="60">
        <f t="shared" si="14"/>
        <v>0.0020408702560203557</v>
      </c>
      <c r="Z33" s="60">
        <f t="shared" si="14"/>
        <v>6.485134693691476E-05</v>
      </c>
      <c r="AA33" s="60">
        <f t="shared" si="14"/>
        <v>3.888077044226303E-05</v>
      </c>
      <c r="AB33" s="60">
        <f t="shared" si="14"/>
        <v>196.87665701215064</v>
      </c>
    </row>
    <row r="34" spans="1:28" ht="12.75">
      <c r="A34" s="12" t="s">
        <v>44</v>
      </c>
      <c r="B34" s="1">
        <f>'DATOS MENSUALES'!E198</f>
        <v>0.097263257844</v>
      </c>
      <c r="C34" s="1">
        <f>'DATOS MENSUALES'!E199</f>
        <v>0.07418966523</v>
      </c>
      <c r="D34" s="1">
        <f>'DATOS MENSUALES'!E200</f>
        <v>0.054677335229</v>
      </c>
      <c r="E34" s="1">
        <f>'DATOS MENSUALES'!E201</f>
        <v>0.053392085901</v>
      </c>
      <c r="F34" s="1">
        <f>'DATOS MENSUALES'!E202</f>
        <v>0.399090592236</v>
      </c>
      <c r="G34" s="1">
        <f>'DATOS MENSUALES'!E203</f>
        <v>0.297937270855</v>
      </c>
      <c r="H34" s="1">
        <f>'DATOS MENSUALES'!E204</f>
        <v>0.232916925372</v>
      </c>
      <c r="I34" s="1">
        <f>'DATOS MENSUALES'!E205</f>
        <v>0.521903187596</v>
      </c>
      <c r="J34" s="1">
        <f>'DATOS MENSUALES'!E206</f>
        <v>0.407925381084</v>
      </c>
      <c r="K34" s="1">
        <f>'DATOS MENSUALES'!E207</f>
        <v>0.22185731968</v>
      </c>
      <c r="L34" s="1">
        <f>'DATOS MENSUALES'!E208</f>
        <v>0.134020273968</v>
      </c>
      <c r="M34" s="1">
        <f>'DATOS MENSUALES'!E209</f>
        <v>0.095512752015</v>
      </c>
      <c r="N34" s="1">
        <f t="shared" si="11"/>
        <v>2.5906860470099993</v>
      </c>
      <c r="O34" s="10"/>
      <c r="P34" s="60">
        <f t="shared" si="12"/>
        <v>-0.0019068535767671876</v>
      </c>
      <c r="Q34" s="60">
        <f t="shared" si="13"/>
        <v>-0.013644704559077887</v>
      </c>
      <c r="R34" s="60">
        <f aca="true" t="shared" si="15" ref="R34:R50">(D34-D$6)^3</f>
        <v>-0.04928842404318586</v>
      </c>
      <c r="S34" s="60">
        <f aca="true" t="shared" si="16" ref="S34:S50">(E34-E$6)^3</f>
        <v>-0.07925493811879186</v>
      </c>
      <c r="T34" s="60">
        <f aca="true" t="shared" si="17" ref="T34:T50">(F34-F$6)^3</f>
        <v>-0.007535768621385194</v>
      </c>
      <c r="U34" s="60">
        <f aca="true" t="shared" si="18" ref="U34:U50">(G34-G$6)^3</f>
        <v>-0.048741375020310035</v>
      </c>
      <c r="V34" s="60">
        <f aca="true" t="shared" si="19" ref="V34:V50">(H34-H$6)^3</f>
        <v>-0.08836588809559999</v>
      </c>
      <c r="W34" s="60">
        <f aca="true" t="shared" si="20" ref="W34:W50">(I34-I$6)^3</f>
        <v>-0.00038725877287263023</v>
      </c>
      <c r="X34" s="60">
        <f aca="true" t="shared" si="21" ref="X34:X50">(J34-J$6)^3</f>
        <v>0.00036971261405091197</v>
      </c>
      <c r="Y34" s="60">
        <f aca="true" t="shared" si="22" ref="Y34:Y50">(K34-K$6)^3</f>
        <v>6.314445650489959E-05</v>
      </c>
      <c r="Z34" s="60">
        <f aca="true" t="shared" si="23" ref="Z34:Z50">(L34-L$6)^3</f>
        <v>5.006491865511977E-05</v>
      </c>
      <c r="AA34" s="60">
        <f aca="true" t="shared" si="24" ref="AA34:AA50">(M34-M$6)^3</f>
        <v>-1.2474039392087694E-08</v>
      </c>
      <c r="AB34" s="60">
        <f aca="true" t="shared" si="25" ref="AB34:AB50">(N34-N$6)^3</f>
        <v>-9.164313929364578</v>
      </c>
    </row>
    <row r="35" spans="1:28" ht="12.75">
      <c r="A35" s="12" t="s">
        <v>45</v>
      </c>
      <c r="B35" s="1">
        <f>'DATOS MENSUALES'!E210</f>
        <v>0.147959562992</v>
      </c>
      <c r="C35" s="1">
        <f>'DATOS MENSUALES'!E211</f>
        <v>0.107600505336</v>
      </c>
      <c r="D35" s="1">
        <f>'DATOS MENSUALES'!E212</f>
        <v>0.091880078472</v>
      </c>
      <c r="E35" s="1">
        <f>'DATOS MENSUALES'!E213</f>
        <v>0.106782757972</v>
      </c>
      <c r="F35" s="1">
        <f>'DATOS MENSUALES'!E214</f>
        <v>0.213889411281</v>
      </c>
      <c r="G35" s="1">
        <f>'DATOS MENSUALES'!E215</f>
        <v>0.36761692798</v>
      </c>
      <c r="H35" s="1">
        <f>'DATOS MENSUALES'!E216</f>
        <v>0.224216573208</v>
      </c>
      <c r="I35" s="1">
        <f>'DATOS MENSUALES'!E217</f>
        <v>0.16259601975</v>
      </c>
      <c r="J35" s="1">
        <f>'DATOS MENSUALES'!E218</f>
        <v>0.274542579984</v>
      </c>
      <c r="K35" s="1">
        <f>'DATOS MENSUALES'!E219</f>
        <v>0.11561745988</v>
      </c>
      <c r="L35" s="1">
        <f>'DATOS MENSUALES'!E220</f>
        <v>0.065543055823</v>
      </c>
      <c r="M35" s="1">
        <f>'DATOS MENSUALES'!E221</f>
        <v>0.048039042184</v>
      </c>
      <c r="N35" s="1">
        <f t="shared" si="11"/>
        <v>1.9262839748619998</v>
      </c>
      <c r="O35" s="10"/>
      <c r="P35" s="60">
        <f t="shared" si="12"/>
        <v>-0.00039397262823767025</v>
      </c>
      <c r="Q35" s="60">
        <f t="shared" si="13"/>
        <v>-0.008684278810078891</v>
      </c>
      <c r="R35" s="60">
        <f t="shared" si="15"/>
        <v>-0.03575579234613373</v>
      </c>
      <c r="S35" s="60">
        <f t="shared" si="16"/>
        <v>-0.053222903408876594</v>
      </c>
      <c r="T35" s="60">
        <f t="shared" si="17"/>
        <v>-0.05541757083111558</v>
      </c>
      <c r="U35" s="60">
        <f t="shared" si="18"/>
        <v>-0.025830905542526553</v>
      </c>
      <c r="V35" s="60">
        <f t="shared" si="19"/>
        <v>-0.09364592267077133</v>
      </c>
      <c r="W35" s="60">
        <f t="shared" si="20"/>
        <v>-0.08073192608163673</v>
      </c>
      <c r="X35" s="60">
        <f t="shared" si="21"/>
        <v>-0.00023386842402087067</v>
      </c>
      <c r="Y35" s="60">
        <f t="shared" si="22"/>
        <v>-0.0002930049793894874</v>
      </c>
      <c r="Z35" s="60">
        <f t="shared" si="23"/>
        <v>-3.161734479593975E-05</v>
      </c>
      <c r="AA35" s="60">
        <f t="shared" si="24"/>
        <v>-0.00012345314855687176</v>
      </c>
      <c r="AB35" s="60">
        <f t="shared" si="25"/>
        <v>-20.957651823557725</v>
      </c>
    </row>
    <row r="36" spans="1:28" ht="12.75">
      <c r="A36" s="12" t="s">
        <v>46</v>
      </c>
      <c r="B36" s="1">
        <f>'DATOS MENSUALES'!E222</f>
        <v>0.05650932651</v>
      </c>
      <c r="C36" s="1">
        <f>'DATOS MENSUALES'!E223</f>
        <v>0.03687284667</v>
      </c>
      <c r="D36" s="1">
        <f>'DATOS MENSUALES'!E224</f>
        <v>0.753836884476</v>
      </c>
      <c r="E36" s="1">
        <f>'DATOS MENSUALES'!E225</f>
        <v>0.364797727304</v>
      </c>
      <c r="F36" s="1">
        <f>'DATOS MENSUALES'!E226</f>
        <v>0.175740428012</v>
      </c>
      <c r="G36" s="1">
        <f>'DATOS MENSUALES'!E227</f>
        <v>0.4899665772</v>
      </c>
      <c r="H36" s="1">
        <f>'DATOS MENSUALES'!E228</f>
        <v>0.48079159596</v>
      </c>
      <c r="I36" s="1">
        <f>'DATOS MENSUALES'!E229</f>
        <v>0.476015011692</v>
      </c>
      <c r="J36" s="1">
        <f>'DATOS MENSUALES'!E230</f>
        <v>0.30918813876</v>
      </c>
      <c r="K36" s="1">
        <f>'DATOS MENSUALES'!E231</f>
        <v>0.17011706382</v>
      </c>
      <c r="L36" s="1">
        <f>'DATOS MENSUALES'!E232</f>
        <v>0.084458732091</v>
      </c>
      <c r="M36" s="1">
        <f>'DATOS MENSUALES'!E233</f>
        <v>0.198578823996</v>
      </c>
      <c r="N36" s="1">
        <f t="shared" si="11"/>
        <v>3.5968731564909997</v>
      </c>
      <c r="O36" s="10"/>
      <c r="P36" s="60">
        <f t="shared" si="12"/>
        <v>-0.0044724625758283945</v>
      </c>
      <c r="Q36" s="60">
        <f t="shared" si="13"/>
        <v>-0.02108741761622501</v>
      </c>
      <c r="R36" s="60">
        <f t="shared" si="15"/>
        <v>0.03676406650235098</v>
      </c>
      <c r="S36" s="60">
        <f t="shared" si="16"/>
        <v>-0.0016488646771864752</v>
      </c>
      <c r="T36" s="60">
        <f t="shared" si="17"/>
        <v>-0.07377316521046422</v>
      </c>
      <c r="U36" s="60">
        <f t="shared" si="18"/>
        <v>-0.005200765983681185</v>
      </c>
      <c r="V36" s="60">
        <f t="shared" si="19"/>
        <v>-0.0077080596825518394</v>
      </c>
      <c r="W36" s="60">
        <f t="shared" si="20"/>
        <v>-0.0016757466798755394</v>
      </c>
      <c r="X36" s="60">
        <f t="shared" si="21"/>
        <v>-1.9607188169265685E-05</v>
      </c>
      <c r="Y36" s="60">
        <f t="shared" si="22"/>
        <v>-1.6933690781723255E-06</v>
      </c>
      <c r="Z36" s="60">
        <f t="shared" si="23"/>
        <v>-2.0509435585366648E-06</v>
      </c>
      <c r="AA36" s="60">
        <f t="shared" si="24"/>
        <v>0.0010225743276660218</v>
      </c>
      <c r="AB36" s="60">
        <f t="shared" si="25"/>
        <v>-1.2825203622615255</v>
      </c>
    </row>
    <row r="37" spans="1:28" ht="12.75">
      <c r="A37" s="12" t="s">
        <v>47</v>
      </c>
      <c r="B37" s="1">
        <f>'DATOS MENSUALES'!E234</f>
        <v>0.330546232401</v>
      </c>
      <c r="C37" s="1">
        <f>'DATOS MENSUALES'!E235</f>
        <v>0.560788306128</v>
      </c>
      <c r="D37" s="1">
        <f>'DATOS MENSUALES'!E236</f>
        <v>1.487858138316</v>
      </c>
      <c r="E37" s="1">
        <f>'DATOS MENSUALES'!E237</f>
        <v>1.24526042025</v>
      </c>
      <c r="F37" s="1">
        <f>'DATOS MENSUALES'!E238</f>
        <v>1.878300568722</v>
      </c>
      <c r="G37" s="1">
        <f>'DATOS MENSUALES'!E239</f>
        <v>1.945794955104</v>
      </c>
      <c r="H37" s="1">
        <f>'DATOS MENSUALES'!E240</f>
        <v>1.087751748024</v>
      </c>
      <c r="I37" s="1">
        <f>'DATOS MENSUALES'!E241</f>
        <v>0.832190863428</v>
      </c>
      <c r="J37" s="1">
        <f>'DATOS MENSUALES'!E242</f>
        <v>0.350738063935</v>
      </c>
      <c r="K37" s="1">
        <f>'DATOS MENSUALES'!E243</f>
        <v>0.16505083179</v>
      </c>
      <c r="L37" s="1">
        <f>'DATOS MENSUALES'!E244</f>
        <v>0.087454395078</v>
      </c>
      <c r="M37" s="1">
        <f>'DATOS MENSUALES'!E245</f>
        <v>0.08133066753</v>
      </c>
      <c r="N37" s="1">
        <f t="shared" si="11"/>
        <v>10.053065190705999</v>
      </c>
      <c r="O37" s="10"/>
      <c r="P37" s="60">
        <f t="shared" si="12"/>
        <v>0.0013049629687658375</v>
      </c>
      <c r="Q37" s="60">
        <f t="shared" si="13"/>
        <v>0.015186801791856554</v>
      </c>
      <c r="R37" s="60">
        <f t="shared" si="15"/>
        <v>1.2131756745958024</v>
      </c>
      <c r="S37" s="60">
        <f t="shared" si="16"/>
        <v>0.44301400559477394</v>
      </c>
      <c r="T37" s="60">
        <f t="shared" si="17"/>
        <v>2.11270221228334</v>
      </c>
      <c r="U37" s="60">
        <f t="shared" si="18"/>
        <v>2.1098195630478376</v>
      </c>
      <c r="V37" s="60">
        <f t="shared" si="19"/>
        <v>0.06863052700789794</v>
      </c>
      <c r="W37" s="60">
        <f t="shared" si="20"/>
        <v>0.013379201124129676</v>
      </c>
      <c r="X37" s="60">
        <f t="shared" si="21"/>
        <v>3.10232043062004E-06</v>
      </c>
      <c r="Y37" s="60">
        <f t="shared" si="22"/>
        <v>-4.900461975375635E-06</v>
      </c>
      <c r="Z37" s="60">
        <f t="shared" si="23"/>
        <v>-9.153930096344228E-07</v>
      </c>
      <c r="AA37" s="60">
        <f t="shared" si="24"/>
        <v>-4.493163285237483E-06</v>
      </c>
      <c r="AB37" s="60">
        <f t="shared" si="25"/>
        <v>154.8293099908815</v>
      </c>
    </row>
    <row r="38" spans="1:28" ht="12.75">
      <c r="A38" s="12" t="s">
        <v>48</v>
      </c>
      <c r="B38" s="1">
        <f>'DATOS MENSUALES'!E246</f>
        <v>2.425795319423</v>
      </c>
      <c r="C38" s="1">
        <f>'DATOS MENSUALES'!E247</f>
        <v>1.55911341234</v>
      </c>
      <c r="D38" s="1">
        <f>'DATOS MENSUALES'!E248</f>
        <v>0.827622993267</v>
      </c>
      <c r="E38" s="1">
        <f>'DATOS MENSUALES'!E249</f>
        <v>0.542103852472</v>
      </c>
      <c r="F38" s="1">
        <f>'DATOS MENSUALES'!E250</f>
        <v>0.76027506862</v>
      </c>
      <c r="G38" s="1">
        <f>'DATOS MENSUALES'!E251</f>
        <v>0.400877608592</v>
      </c>
      <c r="H38" s="1">
        <f>'DATOS MENSUALES'!E252</f>
        <v>0.471253167674</v>
      </c>
      <c r="I38" s="1">
        <f>'DATOS MENSUALES'!E253</f>
        <v>0.375455759208</v>
      </c>
      <c r="J38" s="1">
        <f>'DATOS MENSUALES'!E254</f>
        <v>0.206684182593</v>
      </c>
      <c r="K38" s="1">
        <f>'DATOS MENSUALES'!E255</f>
        <v>0.116047375095</v>
      </c>
      <c r="L38" s="1">
        <f>'DATOS MENSUALES'!E256</f>
        <v>0.07441734225</v>
      </c>
      <c r="M38" s="1">
        <f>'DATOS MENSUALES'!E257</f>
        <v>0.241542886512</v>
      </c>
      <c r="N38" s="1">
        <f t="shared" si="11"/>
        <v>8.001188968046002</v>
      </c>
      <c r="O38" s="10"/>
      <c r="P38" s="60">
        <f t="shared" si="12"/>
        <v>10.713868628168651</v>
      </c>
      <c r="Q38" s="60">
        <f t="shared" si="13"/>
        <v>1.934275907777667</v>
      </c>
      <c r="R38" s="60">
        <f t="shared" si="15"/>
        <v>0.06707114033826937</v>
      </c>
      <c r="S38" s="60">
        <f t="shared" si="16"/>
        <v>0.00020712433874452095</v>
      </c>
      <c r="T38" s="60">
        <f t="shared" si="17"/>
        <v>0.004502784756794354</v>
      </c>
      <c r="U38" s="60">
        <f t="shared" si="18"/>
        <v>-0.018055929249131165</v>
      </c>
      <c r="V38" s="60">
        <f t="shared" si="19"/>
        <v>-0.008879436902013918</v>
      </c>
      <c r="W38" s="60">
        <f t="shared" si="20"/>
        <v>-0.010552063173657906</v>
      </c>
      <c r="X38" s="60">
        <f t="shared" si="21"/>
        <v>-0.0021702005261356075</v>
      </c>
      <c r="Y38" s="60">
        <f t="shared" si="22"/>
        <v>-0.00028735205369504824</v>
      </c>
      <c r="Z38" s="60">
        <f t="shared" si="23"/>
        <v>-1.176939188064692E-05</v>
      </c>
      <c r="AA38" s="60">
        <f t="shared" si="24"/>
        <v>0.002968038713175523</v>
      </c>
      <c r="AB38" s="60">
        <f t="shared" si="25"/>
        <v>36.5228768629268</v>
      </c>
    </row>
    <row r="39" spans="1:28" ht="12.75">
      <c r="A39" s="12" t="s">
        <v>49</v>
      </c>
      <c r="B39" s="1">
        <f>'DATOS MENSUALES'!E258</f>
        <v>0.179338389929</v>
      </c>
      <c r="C39" s="1">
        <f>'DATOS MENSUALES'!E259</f>
        <v>1.070167171615</v>
      </c>
      <c r="D39" s="1">
        <f>'DATOS MENSUALES'!E260</f>
        <v>1.014535577044</v>
      </c>
      <c r="E39" s="1">
        <f>'DATOS MENSUALES'!E261</f>
        <v>0.804521089134</v>
      </c>
      <c r="F39" s="1">
        <f>'DATOS MENSUALES'!E262</f>
        <v>0.5372070214</v>
      </c>
      <c r="G39" s="1">
        <f>'DATOS MENSUALES'!E263</f>
        <v>1.047328034192</v>
      </c>
      <c r="H39" s="1">
        <f>'DATOS MENSUALES'!E264</f>
        <v>1.051569864792</v>
      </c>
      <c r="I39" s="1">
        <f>'DATOS MENSUALES'!E265</f>
        <v>0.768768343252</v>
      </c>
      <c r="J39" s="1">
        <f>'DATOS MENSUALES'!E266</f>
        <v>0.36889471403</v>
      </c>
      <c r="K39" s="1">
        <f>'DATOS MENSUALES'!E267</f>
        <v>0.16501865072</v>
      </c>
      <c r="L39" s="1">
        <f>'DATOS MENSUALES'!E268</f>
        <v>0.082813062534</v>
      </c>
      <c r="M39" s="1">
        <f>'DATOS MENSUALES'!E269</f>
        <v>0.061338278028</v>
      </c>
      <c r="N39" s="1">
        <f t="shared" si="11"/>
        <v>7.151500196670001</v>
      </c>
      <c r="O39" s="10"/>
      <c r="P39" s="60">
        <f t="shared" si="12"/>
        <v>-7.371735776839716E-05</v>
      </c>
      <c r="Q39" s="60">
        <f t="shared" si="13"/>
        <v>0.43383181347280186</v>
      </c>
      <c r="R39" s="60">
        <f t="shared" si="15"/>
        <v>0.2087506294446573</v>
      </c>
      <c r="S39" s="60">
        <f t="shared" si="16"/>
        <v>0.03325698503723391</v>
      </c>
      <c r="T39" s="60">
        <f t="shared" si="17"/>
        <v>-0.00019448329904214994</v>
      </c>
      <c r="U39" s="60">
        <f t="shared" si="18"/>
        <v>0.0566696227088609</v>
      </c>
      <c r="V39" s="60">
        <f t="shared" si="19"/>
        <v>0.05199590318100691</v>
      </c>
      <c r="W39" s="60">
        <f t="shared" si="20"/>
        <v>0.005265780895465625</v>
      </c>
      <c r="X39" s="60">
        <f t="shared" si="21"/>
        <v>3.5098386003775996E-05</v>
      </c>
      <c r="Y39" s="60">
        <f t="shared" si="22"/>
        <v>-4.928368278832106E-06</v>
      </c>
      <c r="Z39" s="60">
        <f t="shared" si="23"/>
        <v>-2.9555804679840923E-06</v>
      </c>
      <c r="AA39" s="60">
        <f t="shared" si="24"/>
        <v>-4.860179257929726E-05</v>
      </c>
      <c r="AB39" s="60">
        <f t="shared" si="25"/>
        <v>15.035348587106524</v>
      </c>
    </row>
    <row r="40" spans="1:28" ht="12.75">
      <c r="A40" s="12" t="s">
        <v>50</v>
      </c>
      <c r="B40" s="1">
        <f>'DATOS MENSUALES'!E270</f>
        <v>0.04045397598</v>
      </c>
      <c r="C40" s="1">
        <f>'DATOS MENSUALES'!E271</f>
        <v>0.05201788163</v>
      </c>
      <c r="D40" s="1">
        <f>'DATOS MENSUALES'!E272</f>
        <v>0.048854890278</v>
      </c>
      <c r="E40" s="1">
        <f>'DATOS MENSUALES'!E273</f>
        <v>0.222714277222</v>
      </c>
      <c r="F40" s="1">
        <f>'DATOS MENSUALES'!E274</f>
        <v>0.246212805082</v>
      </c>
      <c r="G40" s="1">
        <f>'DATOS MENSUALES'!E275</f>
        <v>0.990437461335</v>
      </c>
      <c r="H40" s="1">
        <f>'DATOS MENSUALES'!E276</f>
        <v>0.83301626328</v>
      </c>
      <c r="I40" s="1">
        <f>'DATOS MENSUALES'!E277</f>
        <v>0.394713041203</v>
      </c>
      <c r="J40" s="1">
        <f>'DATOS MENSUALES'!E278</f>
        <v>0.499072279634</v>
      </c>
      <c r="K40" s="1">
        <f>'DATOS MENSUALES'!E279</f>
        <v>0.23089657168</v>
      </c>
      <c r="L40" s="1">
        <f>'DATOS MENSUALES'!E280</f>
        <v>0.10766620251</v>
      </c>
      <c r="M40" s="1">
        <f>'DATOS MENSUALES'!E281</f>
        <v>0.065613033695</v>
      </c>
      <c r="N40" s="1">
        <f t="shared" si="11"/>
        <v>3.731668683529</v>
      </c>
      <c r="O40" s="10"/>
      <c r="P40" s="60">
        <f t="shared" si="12"/>
        <v>-0.005911504506439441</v>
      </c>
      <c r="Q40" s="60">
        <f t="shared" si="13"/>
        <v>-0.01780609511259216</v>
      </c>
      <c r="R40" s="60">
        <f t="shared" si="15"/>
        <v>-0.05167404650604385</v>
      </c>
      <c r="S40" s="60">
        <f t="shared" si="16"/>
        <v>-0.017621246225447532</v>
      </c>
      <c r="T40" s="60">
        <f t="shared" si="17"/>
        <v>-0.04248365249606742</v>
      </c>
      <c r="U40" s="60">
        <f t="shared" si="18"/>
        <v>0.03503465518709539</v>
      </c>
      <c r="V40" s="60">
        <f t="shared" si="19"/>
        <v>0.0037014121402886234</v>
      </c>
      <c r="W40" s="60">
        <f t="shared" si="20"/>
        <v>-0.008009604048743936</v>
      </c>
      <c r="X40" s="60">
        <f t="shared" si="21"/>
        <v>0.004324282015362871</v>
      </c>
      <c r="Y40" s="60">
        <f t="shared" si="22"/>
        <v>0.00011664498823537307</v>
      </c>
      <c r="Z40" s="60">
        <f t="shared" si="23"/>
        <v>1.158346446412791E-06</v>
      </c>
      <c r="AA40" s="60">
        <f t="shared" si="24"/>
        <v>-3.344508684057072E-05</v>
      </c>
      <c r="AB40" s="60">
        <f t="shared" si="25"/>
        <v>-0.8619416731137705</v>
      </c>
    </row>
    <row r="41" spans="1:28" ht="12.75">
      <c r="A41" s="12" t="s">
        <v>51</v>
      </c>
      <c r="B41" s="1">
        <f>'DATOS MENSUALES'!E282</f>
        <v>0.050093498576</v>
      </c>
      <c r="C41" s="1">
        <f>'DATOS MENSUALES'!E283</f>
        <v>0.766800558</v>
      </c>
      <c r="D41" s="1">
        <f>'DATOS MENSUALES'!E284</f>
        <v>0.265466687033</v>
      </c>
      <c r="E41" s="1">
        <f>'DATOS MENSUALES'!E285</f>
        <v>0.14498840349</v>
      </c>
      <c r="F41" s="1">
        <f>'DATOS MENSUALES'!E286</f>
        <v>0.99169288009</v>
      </c>
      <c r="G41" s="1">
        <f>'DATOS MENSUALES'!E287</f>
        <v>0.962116545557</v>
      </c>
      <c r="H41" s="1">
        <f>'DATOS MENSUALES'!E288</f>
        <v>0.581053230852</v>
      </c>
      <c r="I41" s="1">
        <f>'DATOS MENSUALES'!E289</f>
        <v>0.340711871616</v>
      </c>
      <c r="J41" s="1">
        <f>'DATOS MENSUALES'!E290</f>
        <v>0.238629619515</v>
      </c>
      <c r="K41" s="1">
        <f>'DATOS MENSUALES'!E291</f>
        <v>0.14886128546</v>
      </c>
      <c r="L41" s="1">
        <f>'DATOS MENSUALES'!E292</f>
        <v>0.071437873215</v>
      </c>
      <c r="M41" s="1">
        <f>'DATOS MENSUALES'!E293</f>
        <v>0.05602234778</v>
      </c>
      <c r="N41" s="1">
        <f t="shared" si="11"/>
        <v>4.617874801184</v>
      </c>
      <c r="O41" s="10"/>
      <c r="P41" s="60">
        <f t="shared" si="12"/>
        <v>-0.005015555036360886</v>
      </c>
      <c r="Q41" s="60">
        <f t="shared" si="13"/>
        <v>0.09336226152670545</v>
      </c>
      <c r="R41" s="60">
        <f t="shared" si="15"/>
        <v>-0.003786043419768673</v>
      </c>
      <c r="S41" s="60">
        <f t="shared" si="16"/>
        <v>-0.038596923413574964</v>
      </c>
      <c r="T41" s="60">
        <f t="shared" si="17"/>
        <v>0.06235740348212343</v>
      </c>
      <c r="U41" s="60">
        <f t="shared" si="18"/>
        <v>0.026702383336421925</v>
      </c>
      <c r="V41" s="60">
        <f t="shared" si="19"/>
        <v>-0.0009204665567764342</v>
      </c>
      <c r="W41" s="60">
        <f t="shared" si="20"/>
        <v>-0.016402779568001163</v>
      </c>
      <c r="X41" s="60">
        <f t="shared" si="21"/>
        <v>-0.0009275385689598426</v>
      </c>
      <c r="Y41" s="60">
        <f t="shared" si="22"/>
        <v>-3.651200201149708E-05</v>
      </c>
      <c r="Z41" s="60">
        <f t="shared" si="23"/>
        <v>-1.7026458210962858E-05</v>
      </c>
      <c r="AA41" s="60">
        <f t="shared" si="24"/>
        <v>-7.308491630640045E-05</v>
      </c>
      <c r="AB41" s="60">
        <f t="shared" si="25"/>
        <v>-0.00028072280575783433</v>
      </c>
    </row>
    <row r="42" spans="1:28" ht="12.75">
      <c r="A42" s="12" t="s">
        <v>52</v>
      </c>
      <c r="B42" s="1">
        <f>'DATOS MENSUALES'!E294</f>
        <v>0.141731972913</v>
      </c>
      <c r="C42" s="1">
        <f>'DATOS MENSUALES'!E295</f>
        <v>0.074176650914</v>
      </c>
      <c r="D42" s="1">
        <f>'DATOS MENSUALES'!E296</f>
        <v>0.045352457293</v>
      </c>
      <c r="E42" s="1">
        <f>'DATOS MENSUALES'!E297</f>
        <v>0.03581118714</v>
      </c>
      <c r="F42" s="1">
        <f>'DATOS MENSUALES'!E298</f>
        <v>0.02974894451</v>
      </c>
      <c r="G42" s="1">
        <f>'DATOS MENSUALES'!E299</f>
        <v>0.31558170694</v>
      </c>
      <c r="H42" s="1">
        <f>'DATOS MENSUALES'!E300</f>
        <v>0.194851364382</v>
      </c>
      <c r="I42" s="1">
        <f>'DATOS MENSUALES'!E301</f>
        <v>0.11628435663</v>
      </c>
      <c r="J42" s="1">
        <f>'DATOS MENSUALES'!E302</f>
        <v>0.055091111523</v>
      </c>
      <c r="K42" s="1">
        <f>'DATOS MENSUALES'!E303</f>
        <v>0.028823193252</v>
      </c>
      <c r="L42" s="1">
        <f>'DATOS MENSUALES'!E304</f>
        <v>0.018028065843</v>
      </c>
      <c r="M42" s="1">
        <f>'DATOS MENSUALES'!E305</f>
        <v>0.097964409564</v>
      </c>
      <c r="N42" s="1">
        <f t="shared" si="11"/>
        <v>1.1534454209040002</v>
      </c>
      <c r="O42" s="10"/>
      <c r="P42" s="60">
        <f t="shared" si="12"/>
        <v>-0.0005031477373336952</v>
      </c>
      <c r="Q42" s="60">
        <f t="shared" si="13"/>
        <v>-0.013646934066963346</v>
      </c>
      <c r="R42" s="60">
        <f t="shared" si="15"/>
        <v>-0.053145512148204815</v>
      </c>
      <c r="S42" s="60">
        <f t="shared" si="16"/>
        <v>-0.08939017600769189</v>
      </c>
      <c r="T42" s="60">
        <f t="shared" si="17"/>
        <v>-0.18074135482553425</v>
      </c>
      <c r="U42" s="60">
        <f t="shared" si="18"/>
        <v>-0.042013969155001996</v>
      </c>
      <c r="V42" s="60">
        <f t="shared" si="19"/>
        <v>-0.1130128846168606</v>
      </c>
      <c r="W42" s="60">
        <f t="shared" si="20"/>
        <v>-0.10956440324241332</v>
      </c>
      <c r="X42" s="60">
        <f t="shared" si="21"/>
        <v>-0.022202806319432</v>
      </c>
      <c r="Y42" s="60">
        <f t="shared" si="22"/>
        <v>-0.0035965677927624487</v>
      </c>
      <c r="Z42" s="60">
        <f t="shared" si="23"/>
        <v>-0.0004955888850891167</v>
      </c>
      <c r="AA42" s="60">
        <f t="shared" si="24"/>
        <v>2.3246703781988224E-12</v>
      </c>
      <c r="AB42" s="60">
        <f t="shared" si="25"/>
        <v>-43.98349870827756</v>
      </c>
    </row>
    <row r="43" spans="1:28" ht="12.75">
      <c r="A43" s="12" t="s">
        <v>53</v>
      </c>
      <c r="B43" s="1">
        <f>'DATOS MENSUALES'!E306</f>
        <v>0.15868256217</v>
      </c>
      <c r="C43" s="1">
        <f>'DATOS MENSUALES'!E307</f>
        <v>0.490226474142</v>
      </c>
      <c r="D43" s="1">
        <f>'DATOS MENSUALES'!E308</f>
        <v>0.30110063844</v>
      </c>
      <c r="E43" s="1">
        <f>'DATOS MENSUALES'!E309</f>
        <v>1.69007119722</v>
      </c>
      <c r="F43" s="1">
        <f>'DATOS MENSUALES'!E310</f>
        <v>1.834671139938</v>
      </c>
      <c r="G43" s="1">
        <f>'DATOS MENSUALES'!E311</f>
        <v>0.613816529326</v>
      </c>
      <c r="H43" s="1">
        <f>'DATOS MENSUALES'!E312</f>
        <v>1.42705629997</v>
      </c>
      <c r="I43" s="1">
        <f>'DATOS MENSUALES'!E313</f>
        <v>0.621711178176</v>
      </c>
      <c r="J43" s="1">
        <f>'DATOS MENSUALES'!E314</f>
        <v>0.368733648303</v>
      </c>
      <c r="K43" s="1">
        <f>'DATOS MENSUALES'!E315</f>
        <v>0.170371016235</v>
      </c>
      <c r="L43" s="1">
        <f>'DATOS MENSUALES'!E316</f>
        <v>0.083239255461</v>
      </c>
      <c r="M43" s="1">
        <f>'DATOS MENSUALES'!E317</f>
        <v>0.048422577632</v>
      </c>
      <c r="N43" s="1">
        <f t="shared" si="11"/>
        <v>7.808102517013001</v>
      </c>
      <c r="O43" s="10"/>
      <c r="P43" s="60">
        <f t="shared" si="12"/>
        <v>-0.00024514597556083616</v>
      </c>
      <c r="Q43" s="60">
        <f t="shared" si="13"/>
        <v>0.00555265344875772</v>
      </c>
      <c r="R43" s="60">
        <f t="shared" si="15"/>
        <v>-0.0017376881290307098</v>
      </c>
      <c r="S43" s="60">
        <f t="shared" si="16"/>
        <v>1.759002476856117</v>
      </c>
      <c r="T43" s="60">
        <f t="shared" si="17"/>
        <v>1.904440592620702</v>
      </c>
      <c r="U43" s="60">
        <f t="shared" si="18"/>
        <v>-0.00012060046377944012</v>
      </c>
      <c r="V43" s="60">
        <f t="shared" si="19"/>
        <v>0.41973171528399256</v>
      </c>
      <c r="W43" s="60">
        <f t="shared" si="20"/>
        <v>1.9504504068278655E-05</v>
      </c>
      <c r="X43" s="60">
        <f t="shared" si="21"/>
        <v>3.458294658832149E-05</v>
      </c>
      <c r="Y43" s="60">
        <f t="shared" si="22"/>
        <v>-1.5874220560509628E-06</v>
      </c>
      <c r="Z43" s="60">
        <f t="shared" si="23"/>
        <v>-2.6999998587944747E-06</v>
      </c>
      <c r="AA43" s="60">
        <f t="shared" si="24"/>
        <v>-0.00012062232991039334</v>
      </c>
      <c r="AB43" s="60">
        <f t="shared" si="25"/>
        <v>30.51025871182535</v>
      </c>
    </row>
    <row r="44" spans="1:28" ht="12.75">
      <c r="A44" s="12" t="s">
        <v>54</v>
      </c>
      <c r="B44" s="1">
        <f>'DATOS MENSUALES'!E318</f>
        <v>0.492703611435</v>
      </c>
      <c r="C44" s="1">
        <f>'DATOS MENSUALES'!E319</f>
        <v>0.57988686682</v>
      </c>
      <c r="D44" s="1">
        <f>'DATOS MENSUALES'!E320</f>
        <v>0.207156694308</v>
      </c>
      <c r="E44" s="1">
        <f>'DATOS MENSUALES'!E321</f>
        <v>0.20180846951</v>
      </c>
      <c r="F44" s="1">
        <f>'DATOS MENSUALES'!E322</f>
        <v>0.310430933869</v>
      </c>
      <c r="G44" s="1">
        <f>'DATOS MENSUALES'!E323</f>
        <v>0.331688790784</v>
      </c>
      <c r="H44" s="1">
        <f>'DATOS MENSUALES'!E324</f>
        <v>0.213425268738</v>
      </c>
      <c r="I44" s="1">
        <f>'DATOS MENSUALES'!E325</f>
        <v>0.210725179848</v>
      </c>
      <c r="J44" s="1">
        <f>'DATOS MENSUALES'!E326</f>
        <v>0.126124143136</v>
      </c>
      <c r="K44" s="1">
        <f>'DATOS MENSUALES'!E327</f>
        <v>0.078164556</v>
      </c>
      <c r="L44" s="1">
        <f>'DATOS MENSUALES'!E328</f>
        <v>0.050983039596</v>
      </c>
      <c r="M44" s="1">
        <f>'DATOS MENSUALES'!E329</f>
        <v>0.03430899395</v>
      </c>
      <c r="N44" s="1">
        <f t="shared" si="11"/>
        <v>2.837406547993999</v>
      </c>
      <c r="O44" s="10"/>
      <c r="P44" s="60">
        <f t="shared" si="12"/>
        <v>0.01999858872070985</v>
      </c>
      <c r="Q44" s="60">
        <f t="shared" si="13"/>
        <v>0.018978464290762744</v>
      </c>
      <c r="R44" s="60">
        <f t="shared" si="15"/>
        <v>-0.009823414214415509</v>
      </c>
      <c r="S44" s="60">
        <f t="shared" si="16"/>
        <v>-0.022218547534775517</v>
      </c>
      <c r="T44" s="60">
        <f t="shared" si="17"/>
        <v>-0.023079436629775654</v>
      </c>
      <c r="U44" s="60">
        <f t="shared" si="18"/>
        <v>-0.03644052855829018</v>
      </c>
      <c r="V44" s="60">
        <f t="shared" si="19"/>
        <v>-0.10048190003387332</v>
      </c>
      <c r="W44" s="60">
        <f t="shared" si="20"/>
        <v>-0.0566531297646331</v>
      </c>
      <c r="X44" s="60">
        <f t="shared" si="21"/>
        <v>-0.00926487511294164</v>
      </c>
      <c r="Y44" s="60">
        <f t="shared" si="22"/>
        <v>-0.0011207093594536482</v>
      </c>
      <c r="Z44" s="60">
        <f t="shared" si="23"/>
        <v>-9.848940057035062E-05</v>
      </c>
      <c r="AA44" s="60">
        <f t="shared" si="24"/>
        <v>-0.00025632553186898035</v>
      </c>
      <c r="AB44" s="60">
        <f t="shared" si="25"/>
        <v>-6.290089912854049</v>
      </c>
    </row>
    <row r="45" spans="1:28" ht="12.75">
      <c r="A45" s="12" t="s">
        <v>55</v>
      </c>
      <c r="B45" s="1">
        <f>'DATOS MENSUALES'!E330</f>
        <v>0.09216780132</v>
      </c>
      <c r="C45" s="1">
        <f>'DATOS MENSUALES'!E331</f>
        <v>1.727913552924</v>
      </c>
      <c r="D45" s="1">
        <f>'DATOS MENSUALES'!E332</f>
        <v>0.22571778072</v>
      </c>
      <c r="E45" s="1">
        <f>'DATOS MENSUALES'!E333</f>
        <v>0.29673472898</v>
      </c>
      <c r="F45" s="1">
        <f>'DATOS MENSUALES'!E334</f>
        <v>0.835242564519</v>
      </c>
      <c r="G45" s="1">
        <f>'DATOS MENSUALES'!E335</f>
        <v>0.996366955919</v>
      </c>
      <c r="H45" s="1">
        <f>'DATOS MENSUALES'!E336</f>
        <v>1.41200404191</v>
      </c>
      <c r="I45" s="1">
        <f>'DATOS MENSUALES'!E337</f>
        <v>1.158995491209</v>
      </c>
      <c r="J45" s="1">
        <f>'DATOS MENSUALES'!E338</f>
        <v>0.526112840276</v>
      </c>
      <c r="K45" s="1">
        <f>'DATOS MENSUALES'!E339</f>
        <v>0.235533443676</v>
      </c>
      <c r="L45" s="1">
        <f>'DATOS MENSUALES'!E340</f>
        <v>0.127268779932</v>
      </c>
      <c r="M45" s="1">
        <f>'DATOS MENSUALES'!E341</f>
        <v>0.11332428426</v>
      </c>
      <c r="N45" s="1">
        <f t="shared" si="11"/>
        <v>7.747382265645001</v>
      </c>
      <c r="O45" s="10"/>
      <c r="P45" s="60">
        <f t="shared" si="12"/>
        <v>-0.0021517068349908284</v>
      </c>
      <c r="Q45" s="60">
        <f t="shared" si="13"/>
        <v>2.8317430181810943</v>
      </c>
      <c r="R45" s="60">
        <f t="shared" si="15"/>
        <v>-0.00748430010269189</v>
      </c>
      <c r="S45" s="60">
        <f t="shared" si="16"/>
        <v>-0.006455892286621828</v>
      </c>
      <c r="T45" s="60">
        <f t="shared" si="17"/>
        <v>0.013840925252193947</v>
      </c>
      <c r="U45" s="60">
        <f t="shared" si="18"/>
        <v>0.03697397885930829</v>
      </c>
      <c r="V45" s="60">
        <f t="shared" si="19"/>
        <v>0.3949226412850659</v>
      </c>
      <c r="W45" s="60">
        <f t="shared" si="20"/>
        <v>0.17959940731213586</v>
      </c>
      <c r="X45" s="60">
        <f t="shared" si="21"/>
        <v>0.006854605136990475</v>
      </c>
      <c r="Y45" s="60">
        <f t="shared" si="22"/>
        <v>0.00015310535109400777</v>
      </c>
      <c r="Z45" s="60">
        <f t="shared" si="23"/>
        <v>2.7283836009986267E-05</v>
      </c>
      <c r="AA45" s="60">
        <f t="shared" si="24"/>
        <v>3.718360806516807E-06</v>
      </c>
      <c r="AB45" s="60">
        <f t="shared" si="25"/>
        <v>28.76596805842795</v>
      </c>
    </row>
    <row r="46" spans="1:28" ht="12.75">
      <c r="A46" s="12" t="s">
        <v>56</v>
      </c>
      <c r="B46" s="1">
        <f>'DATOS MENSUALES'!E342</f>
        <v>0.07774809378</v>
      </c>
      <c r="C46" s="1">
        <f>'DATOS MENSUALES'!E343</f>
        <v>0.30432956528</v>
      </c>
      <c r="D46" s="1">
        <f>'DATOS MENSUALES'!E344</f>
        <v>1.140079775469</v>
      </c>
      <c r="E46" s="1">
        <f>'DATOS MENSUALES'!E345</f>
        <v>0.344337059996</v>
      </c>
      <c r="F46" s="1">
        <f>'DATOS MENSUALES'!E346</f>
        <v>0.17663322448</v>
      </c>
      <c r="G46" s="1">
        <f>'DATOS MENSUALES'!E347</f>
        <v>1.17953437002</v>
      </c>
      <c r="H46" s="1">
        <f>'DATOS MENSUALES'!E348</f>
        <v>0.781488862952</v>
      </c>
      <c r="I46" s="1">
        <f>'DATOS MENSUALES'!E349</f>
        <v>0.74303238192</v>
      </c>
      <c r="J46" s="1">
        <f>'DATOS MENSUALES'!E350</f>
        <v>0.379628448914</v>
      </c>
      <c r="K46" s="1">
        <f>'DATOS MENSUALES'!E351</f>
        <v>0.193285150566</v>
      </c>
      <c r="L46" s="1">
        <f>'DATOS MENSUALES'!E352</f>
        <v>0.092370320691</v>
      </c>
      <c r="M46" s="1">
        <f>'DATOS MENSUALES'!E353</f>
        <v>0.17273641896</v>
      </c>
      <c r="N46" s="1">
        <f t="shared" si="11"/>
        <v>5.5852036730279995</v>
      </c>
      <c r="O46" s="10"/>
      <c r="P46" s="60">
        <f t="shared" si="12"/>
        <v>-0.002956232283712117</v>
      </c>
      <c r="Q46" s="60">
        <f t="shared" si="13"/>
        <v>-6.856604975064805E-07</v>
      </c>
      <c r="R46" s="60">
        <f t="shared" si="15"/>
        <v>0.37131557559628475</v>
      </c>
      <c r="S46" s="60">
        <f t="shared" si="16"/>
        <v>-0.002662508159384763</v>
      </c>
      <c r="T46" s="60">
        <f t="shared" si="17"/>
        <v>-0.07330303895319482</v>
      </c>
      <c r="U46" s="60">
        <f t="shared" si="18"/>
        <v>0.13763703482816472</v>
      </c>
      <c r="V46" s="60">
        <f t="shared" si="19"/>
        <v>0.0010978371759598456</v>
      </c>
      <c r="W46" s="60">
        <f t="shared" si="20"/>
        <v>0.0032575448906870396</v>
      </c>
      <c r="X46" s="60">
        <f t="shared" si="21"/>
        <v>8.217114845226139E-05</v>
      </c>
      <c r="Y46" s="60">
        <f t="shared" si="22"/>
        <v>1.423369695765272E-06</v>
      </c>
      <c r="Z46" s="60">
        <f t="shared" si="23"/>
        <v>-1.1015718616119886E-07</v>
      </c>
      <c r="AA46" s="60">
        <f t="shared" si="24"/>
        <v>0.0004202651568914277</v>
      </c>
      <c r="AB46" s="60">
        <f t="shared" si="25"/>
        <v>0.7335079192546078</v>
      </c>
    </row>
    <row r="47" spans="1:28" ht="12.75">
      <c r="A47" s="12" t="s">
        <v>57</v>
      </c>
      <c r="B47" s="1">
        <f>'DATOS MENSUALES'!E354</f>
        <v>0.09644942032</v>
      </c>
      <c r="C47" s="1">
        <f>'DATOS MENSUALES'!E355</f>
        <v>0.148514281272</v>
      </c>
      <c r="D47" s="1">
        <f>'DATOS MENSUALES'!E356</f>
        <v>0.065280929837</v>
      </c>
      <c r="E47" s="1">
        <f>'DATOS MENSUALES'!E357</f>
        <v>0.934022271762</v>
      </c>
      <c r="F47" s="1">
        <f>'DATOS MENSUALES'!E358</f>
        <v>0.35030947742</v>
      </c>
      <c r="G47" s="1">
        <f>'DATOS MENSUALES'!E359</f>
        <v>0.227635489536</v>
      </c>
      <c r="H47" s="1">
        <f>'DATOS MENSUALES'!E360</f>
        <v>0.181980080154</v>
      </c>
      <c r="I47" s="1">
        <f>'DATOS MENSUALES'!E361</f>
        <v>0.168171480612</v>
      </c>
      <c r="J47" s="1">
        <f>'DATOS MENSUALES'!E362</f>
        <v>0.094515662675</v>
      </c>
      <c r="K47" s="1">
        <f>'DATOS MENSUALES'!E363</f>
        <v>0.057917130942</v>
      </c>
      <c r="L47" s="1">
        <f>'DATOS MENSUALES'!E364</f>
        <v>0.039604796119</v>
      </c>
      <c r="M47" s="1">
        <f>'DATOS MENSUALES'!E365</f>
        <v>0.02513596765</v>
      </c>
      <c r="N47" s="1">
        <f t="shared" si="11"/>
        <v>2.389536988299</v>
      </c>
      <c r="O47" s="10"/>
      <c r="P47" s="60">
        <f t="shared" si="12"/>
        <v>-0.0019446442237757158</v>
      </c>
      <c r="Q47" s="60">
        <f t="shared" si="13"/>
        <v>-0.004462239354866956</v>
      </c>
      <c r="R47" s="60">
        <f t="shared" si="15"/>
        <v>-0.04513457723891305</v>
      </c>
      <c r="S47" s="60">
        <f t="shared" si="16"/>
        <v>0.09178577570351787</v>
      </c>
      <c r="T47" s="60">
        <f t="shared" si="17"/>
        <v>-0.0146764649978797</v>
      </c>
      <c r="U47" s="60">
        <f t="shared" si="18"/>
        <v>-0.08264678633731132</v>
      </c>
      <c r="V47" s="60">
        <f t="shared" si="19"/>
        <v>-0.12228130535910776</v>
      </c>
      <c r="W47" s="60">
        <f t="shared" si="20"/>
        <v>-0.07764766591571019</v>
      </c>
      <c r="X47" s="60">
        <f t="shared" si="21"/>
        <v>-0.01410894172431574</v>
      </c>
      <c r="Y47" s="60">
        <f t="shared" si="22"/>
        <v>-0.0019121289991949945</v>
      </c>
      <c r="Z47" s="60">
        <f t="shared" si="23"/>
        <v>-0.00019069742420201516</v>
      </c>
      <c r="AA47" s="60">
        <f t="shared" si="24"/>
        <v>-0.00038417670358935753</v>
      </c>
      <c r="AB47" s="60">
        <f t="shared" si="25"/>
        <v>-12.069113839319513</v>
      </c>
    </row>
    <row r="48" spans="1:28" ht="12.75">
      <c r="A48" s="12" t="s">
        <v>58</v>
      </c>
      <c r="B48" s="1">
        <f>'DATOS MENSUALES'!E366</f>
        <v>0.016749825107</v>
      </c>
      <c r="C48" s="1">
        <f>'DATOS MENSUALES'!E367</f>
        <v>0.20333816025</v>
      </c>
      <c r="D48" s="1">
        <f>'DATOS MENSUALES'!E368</f>
        <v>0.049617971455</v>
      </c>
      <c r="E48" s="1">
        <f>'DATOS MENSUALES'!E369</f>
        <v>0.237010171939</v>
      </c>
      <c r="F48" s="1">
        <f>'DATOS MENSUALES'!E370</f>
        <v>0.193905578976</v>
      </c>
      <c r="G48" s="1">
        <f>'DATOS MENSUALES'!E371</f>
        <v>0.20109892798</v>
      </c>
      <c r="H48" s="1">
        <f>'DATOS MENSUALES'!E372</f>
        <v>0.465272820828</v>
      </c>
      <c r="I48" s="1">
        <f>'DATOS MENSUALES'!E373</f>
        <v>0.90461412562</v>
      </c>
      <c r="J48" s="1">
        <f>'DATOS MENSUALES'!E374</f>
        <v>0.490804251057</v>
      </c>
      <c r="K48" s="1">
        <f>'DATOS MENSUALES'!E375</f>
        <v>0.27200314302</v>
      </c>
      <c r="L48" s="1">
        <f>'DATOS MENSUALES'!E376</f>
        <v>0.14357753122</v>
      </c>
      <c r="M48" s="1">
        <f>'DATOS MENSUALES'!E377</f>
        <v>0.084038336789</v>
      </c>
      <c r="N48" s="1">
        <f t="shared" si="11"/>
        <v>3.262030844241</v>
      </c>
      <c r="O48" s="10"/>
      <c r="P48" s="60">
        <f t="shared" si="12"/>
        <v>-0.008554551001053021</v>
      </c>
      <c r="Q48" s="60">
        <f t="shared" si="13"/>
        <v>-0.0013240931008579742</v>
      </c>
      <c r="R48" s="60">
        <f t="shared" si="15"/>
        <v>-0.05135710173048591</v>
      </c>
      <c r="S48" s="60">
        <f t="shared" si="16"/>
        <v>-0.01487369087053856</v>
      </c>
      <c r="T48" s="60">
        <f t="shared" si="17"/>
        <v>-0.06459660192622263</v>
      </c>
      <c r="U48" s="60">
        <f t="shared" si="18"/>
        <v>-0.09869053549021063</v>
      </c>
      <c r="V48" s="60">
        <f t="shared" si="19"/>
        <v>-0.009671184327821852</v>
      </c>
      <c r="W48" s="60">
        <f t="shared" si="20"/>
        <v>0.0297394479024243</v>
      </c>
      <c r="X48" s="60">
        <f t="shared" si="21"/>
        <v>0.0036987646238017258</v>
      </c>
      <c r="Y48" s="60">
        <f t="shared" si="22"/>
        <v>0.0007281931718500438</v>
      </c>
      <c r="Z48" s="60">
        <f t="shared" si="23"/>
        <v>9.998462565261793E-05</v>
      </c>
      <c r="AA48" s="60">
        <f t="shared" si="24"/>
        <v>-2.624418322297236E-06</v>
      </c>
      <c r="AB48" s="60">
        <f t="shared" si="25"/>
        <v>-2.87128963365616</v>
      </c>
    </row>
    <row r="49" spans="1:28" ht="12.75">
      <c r="A49" s="12" t="s">
        <v>59</v>
      </c>
      <c r="B49" s="1">
        <f>'DATOS MENSUALES'!E378</f>
        <v>0.061253892522</v>
      </c>
      <c r="C49" s="1">
        <f>'DATOS MENSUALES'!E379</f>
        <v>0.067716151314</v>
      </c>
      <c r="D49" s="1">
        <f>'DATOS MENSUALES'!E380</f>
        <v>0.16142368893</v>
      </c>
      <c r="E49" s="1">
        <f>'DATOS MENSUALES'!E381</f>
        <v>0.05779500678</v>
      </c>
      <c r="F49" s="1">
        <f>'DATOS MENSUALES'!E382</f>
        <v>0.761261829188</v>
      </c>
      <c r="G49" s="1">
        <f>'DATOS MENSUALES'!E383</f>
        <v>0.771877498359</v>
      </c>
      <c r="H49" s="1">
        <f>'DATOS MENSUALES'!E384</f>
        <v>0.312157822243</v>
      </c>
      <c r="I49" s="1">
        <f>'DATOS MENSUALES'!E385</f>
        <v>0.201711210498</v>
      </c>
      <c r="J49" s="1">
        <f>'DATOS MENSUALES'!E386</f>
        <v>0.15670581766</v>
      </c>
      <c r="K49" s="1">
        <f>'DATOS MENSUALES'!E387</f>
        <v>0.066137258069</v>
      </c>
      <c r="L49" s="1">
        <f>'DATOS MENSUALES'!E388</f>
        <v>0.042139363952</v>
      </c>
      <c r="M49" s="1">
        <f>'DATOS MENSUALES'!E389</f>
        <v>0.15205072146</v>
      </c>
      <c r="N49" s="1">
        <f t="shared" si="11"/>
        <v>2.8122302609749994</v>
      </c>
      <c r="O49" s="10"/>
      <c r="P49" s="60">
        <f t="shared" si="12"/>
        <v>-0.00409710156991504</v>
      </c>
      <c r="Q49" s="60">
        <f t="shared" si="13"/>
        <v>-0.014783947335555546</v>
      </c>
      <c r="R49" s="60">
        <f t="shared" si="15"/>
        <v>-0.017555888687441817</v>
      </c>
      <c r="S49" s="60">
        <f t="shared" si="16"/>
        <v>-0.0768426982984597</v>
      </c>
      <c r="T49" s="60">
        <f t="shared" si="17"/>
        <v>0.00458398919580588</v>
      </c>
      <c r="U49" s="60">
        <f t="shared" si="18"/>
        <v>0.0012827566576864575</v>
      </c>
      <c r="V49" s="60">
        <f t="shared" si="19"/>
        <v>-0.04909653865986995</v>
      </c>
      <c r="W49" s="60">
        <f t="shared" si="20"/>
        <v>-0.06073638171083529</v>
      </c>
      <c r="X49" s="60">
        <f t="shared" si="21"/>
        <v>-0.00577847246417147</v>
      </c>
      <c r="Y49" s="60">
        <f t="shared" si="22"/>
        <v>-0.0015568264111879794</v>
      </c>
      <c r="Z49" s="60">
        <f t="shared" si="23"/>
        <v>-0.00016659886957224608</v>
      </c>
      <c r="AA49" s="60">
        <f t="shared" si="24"/>
        <v>0.00015938567657854265</v>
      </c>
      <c r="AB49" s="60">
        <f t="shared" si="25"/>
        <v>-6.550981805353782</v>
      </c>
    </row>
    <row r="50" spans="1:28" ht="12.75">
      <c r="A50" s="12" t="s">
        <v>60</v>
      </c>
      <c r="B50" s="1">
        <f>'DATOS MENSUALES'!E390</f>
        <v>0.152878659598</v>
      </c>
      <c r="C50" s="1">
        <f>'DATOS MENSUALES'!E391</f>
        <v>0.348697821639</v>
      </c>
      <c r="D50" s="1">
        <f>'DATOS MENSUALES'!E392</f>
        <v>0.364957252926</v>
      </c>
      <c r="E50" s="1">
        <f>'DATOS MENSUALES'!E393</f>
        <v>0.252646016742</v>
      </c>
      <c r="F50" s="1">
        <f>'DATOS MENSUALES'!E394</f>
        <v>0.151155951471</v>
      </c>
      <c r="G50" s="1">
        <f>'DATOS MENSUALES'!E395</f>
        <v>0.093066567644</v>
      </c>
      <c r="H50" s="1">
        <f>'DATOS MENSUALES'!E396</f>
        <v>0.068590291</v>
      </c>
      <c r="I50" s="1">
        <f>'DATOS MENSUALES'!E397</f>
        <v>0.111220016482</v>
      </c>
      <c r="J50" s="1">
        <f>'DATOS MENSUALES'!E398</f>
        <v>0.146699028608</v>
      </c>
      <c r="K50" s="1">
        <f>'DATOS MENSUALES'!E399</f>
        <v>0.081663181707</v>
      </c>
      <c r="L50" s="1">
        <f>'DATOS MENSUALES'!E400</f>
        <v>0.062453016813</v>
      </c>
      <c r="M50" s="1">
        <f>'DATOS MENSUALES'!E401</f>
        <v>0.03927421896</v>
      </c>
      <c r="N50" s="1">
        <f aca="true" t="shared" si="26" ref="N50:N81">SUM(B50:M50)</f>
        <v>1.8733020235899998</v>
      </c>
      <c r="O50" s="10"/>
      <c r="P50" s="60">
        <f aca="true" t="shared" si="27" ref="P50:P83">(B50-B$6)^3</f>
        <v>-0.0003198672042889336</v>
      </c>
      <c r="Q50" s="60">
        <f aca="true" t="shared" si="28" ref="Q50:Q83">(C50-C$6)^3</f>
        <v>4.492918045603364E-05</v>
      </c>
      <c r="R50" s="60">
        <f t="shared" si="15"/>
        <v>-0.00017909360498796187</v>
      </c>
      <c r="S50" s="60">
        <f t="shared" si="16"/>
        <v>-0.012213268303462595</v>
      </c>
      <c r="T50" s="60">
        <f t="shared" si="17"/>
        <v>-0.08752170476830914</v>
      </c>
      <c r="U50" s="60">
        <f t="shared" si="18"/>
        <v>-0.1853454234113488</v>
      </c>
      <c r="V50" s="60">
        <f t="shared" si="19"/>
        <v>-0.22668894561586106</v>
      </c>
      <c r="W50" s="60">
        <f t="shared" si="20"/>
        <v>-0.11308010528670698</v>
      </c>
      <c r="X50" s="60">
        <f t="shared" si="21"/>
        <v>-0.006800081119979042</v>
      </c>
      <c r="Y50" s="60">
        <f t="shared" si="22"/>
        <v>-0.001011237121377929</v>
      </c>
      <c r="Z50" s="60">
        <f t="shared" si="23"/>
        <v>-4.1821688300796294E-05</v>
      </c>
      <c r="AA50" s="60">
        <f t="shared" si="24"/>
        <v>-0.00020079480373546877</v>
      </c>
      <c r="AB50" s="60">
        <f t="shared" si="25"/>
        <v>-22.189233712331237</v>
      </c>
    </row>
    <row r="51" spans="1:28" ht="12.75">
      <c r="A51" s="12" t="s">
        <v>61</v>
      </c>
      <c r="B51" s="1">
        <f>'DATOS MENSUALES'!E402</f>
        <v>0.054060159146</v>
      </c>
      <c r="C51" s="1">
        <f>'DATOS MENSUALES'!E403</f>
        <v>0.054546611652</v>
      </c>
      <c r="D51" s="1">
        <f>'DATOS MENSUALES'!E404</f>
        <v>0.109876797654</v>
      </c>
      <c r="E51" s="1">
        <f>'DATOS MENSUALES'!E405</f>
        <v>0.14061843068</v>
      </c>
      <c r="F51" s="1">
        <f>'DATOS MENSUALES'!E406</f>
        <v>0.116243246416</v>
      </c>
      <c r="G51" s="1">
        <f>'DATOS MENSUALES'!E407</f>
        <v>0.261412144686</v>
      </c>
      <c r="H51" s="1">
        <f>'DATOS MENSUALES'!E408</f>
        <v>0.13867774248</v>
      </c>
      <c r="I51" s="1">
        <f>'DATOS MENSUALES'!E409</f>
        <v>0.097104486066</v>
      </c>
      <c r="J51" s="1">
        <f>'DATOS MENSUALES'!E410</f>
        <v>0.13609614866</v>
      </c>
      <c r="K51" s="1">
        <f>'DATOS MENSUALES'!E411</f>
        <v>0.075288089548</v>
      </c>
      <c r="L51" s="1">
        <f>'DATOS MENSUALES'!E412</f>
        <v>0.041784075568</v>
      </c>
      <c r="M51" s="1">
        <f>'DATOS MENSUALES'!E413</f>
        <v>0.0245580888</v>
      </c>
      <c r="N51" s="1">
        <f t="shared" si="26"/>
        <v>1.250266021356</v>
      </c>
      <c r="O51" s="10"/>
      <c r="P51" s="60">
        <f t="shared" si="27"/>
        <v>-0.004674893748561317</v>
      </c>
      <c r="Q51" s="60">
        <f t="shared" si="28"/>
        <v>-0.01729379580841247</v>
      </c>
      <c r="R51" s="60">
        <f aca="true" t="shared" si="29" ref="R51:R83">(D51-D$6)^3</f>
        <v>-0.03021031976990711</v>
      </c>
      <c r="S51" s="60">
        <f aca="true" t="shared" si="30" ref="S51:S83">(E51-E$6)^3</f>
        <v>-0.04011364366571687</v>
      </c>
      <c r="T51" s="60">
        <f aca="true" t="shared" si="31" ref="T51:AB79">(F51-F$6)^3</f>
        <v>-0.10983439188185733</v>
      </c>
      <c r="U51" s="60">
        <f t="shared" si="31"/>
        <v>-0.06487310530874624</v>
      </c>
      <c r="V51" s="60">
        <f t="shared" si="31"/>
        <v>-0.15715872527563907</v>
      </c>
      <c r="W51" s="60">
        <f t="shared" si="31"/>
        <v>-0.12327441945766034</v>
      </c>
      <c r="X51" s="60">
        <f t="shared" si="31"/>
        <v>-0.008006875657499584</v>
      </c>
      <c r="Y51" s="60">
        <f t="shared" si="31"/>
        <v>-0.0012164171047221396</v>
      </c>
      <c r="Z51" s="60">
        <f t="shared" si="31"/>
        <v>-0.00016984688541765141</v>
      </c>
      <c r="AA51" s="60">
        <f t="shared" si="31"/>
        <v>-0.0003934114820729554</v>
      </c>
      <c r="AB51" s="60">
        <f t="shared" si="31"/>
        <v>-40.46263690140233</v>
      </c>
    </row>
    <row r="52" spans="1:28" ht="12.75">
      <c r="A52" s="12" t="s">
        <v>62</v>
      </c>
      <c r="B52" s="1">
        <f>'DATOS MENSUALES'!E414</f>
        <v>0.0177931728</v>
      </c>
      <c r="C52" s="1">
        <f>'DATOS MENSUALES'!E415</f>
        <v>0.059344852209</v>
      </c>
      <c r="D52" s="1">
        <f>'DATOS MENSUALES'!E416</f>
        <v>0.026336769822</v>
      </c>
      <c r="E52" s="1">
        <f>'DATOS MENSUALES'!E417</f>
        <v>0.10117387273</v>
      </c>
      <c r="F52" s="1">
        <f>'DATOS MENSUALES'!E418</f>
        <v>0.104035174848</v>
      </c>
      <c r="G52" s="1">
        <f>'DATOS MENSUALES'!E419</f>
        <v>0.13837608344</v>
      </c>
      <c r="H52" s="1">
        <f>'DATOS MENSUALES'!E420</f>
        <v>0.613546480974</v>
      </c>
      <c r="I52" s="1">
        <f>'DATOS MENSUALES'!E421</f>
        <v>0.677786104569</v>
      </c>
      <c r="J52" s="1">
        <f>'DATOS MENSUALES'!E422</f>
        <v>0.2568577594</v>
      </c>
      <c r="K52" s="1">
        <f>'DATOS MENSUALES'!E423</f>
        <v>0.123379596648</v>
      </c>
      <c r="L52" s="1">
        <f>'DATOS MENSUALES'!E424</f>
        <v>0.09561157632</v>
      </c>
      <c r="M52" s="1">
        <f>'DATOS MENSUALES'!E425</f>
        <v>0.087123169107</v>
      </c>
      <c r="N52" s="1">
        <f t="shared" si="26"/>
        <v>2.301364612867</v>
      </c>
      <c r="O52" s="10"/>
      <c r="P52" s="60">
        <f t="shared" si="27"/>
        <v>-0.00842429501307782</v>
      </c>
      <c r="Q52" s="60">
        <f t="shared" si="28"/>
        <v>-0.016348907651125004</v>
      </c>
      <c r="R52" s="60">
        <f t="shared" si="29"/>
        <v>-0.06162412396556957</v>
      </c>
      <c r="S52" s="60">
        <f t="shared" si="30"/>
        <v>-0.05563942071492866</v>
      </c>
      <c r="T52" s="60">
        <f t="shared" si="31"/>
        <v>-0.11844997114955139</v>
      </c>
      <c r="U52" s="60">
        <f t="shared" si="31"/>
        <v>-0.1445765021832349</v>
      </c>
      <c r="V52" s="60">
        <f t="shared" si="31"/>
        <v>-0.00027187199552830674</v>
      </c>
      <c r="W52" s="60">
        <f t="shared" si="31"/>
        <v>0.0005716436167378127</v>
      </c>
      <c r="X52" s="60">
        <f t="shared" si="31"/>
        <v>-0.0004985955739534602</v>
      </c>
      <c r="Y52" s="60">
        <f t="shared" si="31"/>
        <v>-0.00020181537205981047</v>
      </c>
      <c r="Z52" s="60">
        <f t="shared" si="31"/>
        <v>-3.741528035463002E-09</v>
      </c>
      <c r="AA52" s="60">
        <f t="shared" si="31"/>
        <v>-1.2280575518345644E-06</v>
      </c>
      <c r="AB52" s="60">
        <f t="shared" si="31"/>
        <v>-13.515078624149373</v>
      </c>
    </row>
    <row r="53" spans="1:28" ht="12.75">
      <c r="A53" s="12" t="s">
        <v>63</v>
      </c>
      <c r="B53" s="1">
        <f>'DATOS MENSUALES'!E426</f>
        <v>0.043627326271</v>
      </c>
      <c r="C53" s="1">
        <f>'DATOS MENSUALES'!E427</f>
        <v>0.091972540506</v>
      </c>
      <c r="D53" s="1">
        <f>'DATOS MENSUALES'!E428</f>
        <v>0.056853910773</v>
      </c>
      <c r="E53" s="1">
        <f>'DATOS MENSUALES'!E429</f>
        <v>0.021714791973</v>
      </c>
      <c r="F53" s="1">
        <f>'DATOS MENSUALES'!E430</f>
        <v>0.029821815712</v>
      </c>
      <c r="G53" s="1">
        <f>'DATOS MENSUALES'!E431</f>
        <v>0.029693567358</v>
      </c>
      <c r="H53" s="1">
        <f>'DATOS MENSUALES'!E432</f>
        <v>0.068078843363</v>
      </c>
      <c r="I53" s="1">
        <f>'DATOS MENSUALES'!E433</f>
        <v>0.037132438272</v>
      </c>
      <c r="J53" s="1">
        <f>'DATOS MENSUALES'!E434</f>
        <v>0.034026360489</v>
      </c>
      <c r="K53" s="1">
        <f>'DATOS MENSUALES'!E435</f>
        <v>0.04632343188</v>
      </c>
      <c r="L53" s="1">
        <f>'DATOS MENSUALES'!E436</f>
        <v>0.037082188556</v>
      </c>
      <c r="M53" s="1">
        <f>'DATOS MENSUALES'!E437</f>
        <v>0.036164281593</v>
      </c>
      <c r="N53" s="1">
        <f t="shared" si="26"/>
        <v>0.5324914967459999</v>
      </c>
      <c r="O53" s="10"/>
      <c r="P53" s="60">
        <f t="shared" si="27"/>
        <v>-0.00560568842928285</v>
      </c>
      <c r="Q53" s="60">
        <f t="shared" si="28"/>
        <v>-0.010819525324239897</v>
      </c>
      <c r="R53" s="60">
        <f t="shared" si="29"/>
        <v>-0.048415832677771754</v>
      </c>
      <c r="S53" s="60">
        <f t="shared" si="30"/>
        <v>-0.09811404450815361</v>
      </c>
      <c r="T53" s="60">
        <f t="shared" si="31"/>
        <v>-0.18067147911536124</v>
      </c>
      <c r="U53" s="60">
        <f t="shared" si="31"/>
        <v>-0.2542729680524014</v>
      </c>
      <c r="V53" s="60">
        <f t="shared" si="31"/>
        <v>-0.2272598633859169</v>
      </c>
      <c r="W53" s="60">
        <f t="shared" si="31"/>
        <v>-0.17342427832024118</v>
      </c>
      <c r="X53" s="60">
        <f t="shared" si="31"/>
        <v>-0.027578390209349293</v>
      </c>
      <c r="Y53" s="60">
        <f t="shared" si="31"/>
        <v>-0.0024995604492336963</v>
      </c>
      <c r="Z53" s="60">
        <f t="shared" si="31"/>
        <v>-0.0002168850041093761</v>
      </c>
      <c r="AA53" s="60">
        <f t="shared" si="31"/>
        <v>-0.0002345159287654816</v>
      </c>
      <c r="AB53" s="60">
        <f t="shared" si="31"/>
        <v>-71.51786354917225</v>
      </c>
    </row>
    <row r="54" spans="1:28" ht="12.75">
      <c r="A54" s="12" t="s">
        <v>64</v>
      </c>
      <c r="B54" s="1">
        <f>'DATOS MENSUALES'!E438</f>
        <v>0.145229528197</v>
      </c>
      <c r="C54" s="1">
        <f>'DATOS MENSUALES'!E439</f>
        <v>0.159847923942</v>
      </c>
      <c r="D54" s="1">
        <f>'DATOS MENSUALES'!E440</f>
        <v>0.298520144088</v>
      </c>
      <c r="E54" s="1">
        <f>'DATOS MENSUALES'!E441</f>
        <v>1.43938848759</v>
      </c>
      <c r="F54" s="1">
        <f>'DATOS MENSUALES'!E442</f>
        <v>2.770075224912</v>
      </c>
      <c r="G54" s="1">
        <f>'DATOS MENSUALES'!E443</f>
        <v>1.235190594182</v>
      </c>
      <c r="H54" s="1">
        <f>'DATOS MENSUALES'!E444</f>
        <v>0.790409514565</v>
      </c>
      <c r="I54" s="1">
        <f>'DATOS MENSUALES'!E445</f>
        <v>1.400782435616</v>
      </c>
      <c r="J54" s="1">
        <f>'DATOS MENSUALES'!E446</f>
        <v>1.102245045048</v>
      </c>
      <c r="K54" s="1">
        <f>'DATOS MENSUALES'!E447</f>
        <v>0.503601404204</v>
      </c>
      <c r="L54" s="1">
        <f>'DATOS MENSUALES'!E448</f>
        <v>0.224074882368</v>
      </c>
      <c r="M54" s="1">
        <f>'DATOS MENSUALES'!E449</f>
        <v>0.109217982394</v>
      </c>
      <c r="N54" s="1">
        <f t="shared" si="26"/>
        <v>10.178583167106</v>
      </c>
      <c r="O54" s="10"/>
      <c r="P54" s="60">
        <f t="shared" si="27"/>
        <v>-0.0004396470461024608</v>
      </c>
      <c r="Q54" s="60">
        <f t="shared" si="28"/>
        <v>-0.003602660599783795</v>
      </c>
      <c r="R54" s="60">
        <f t="shared" si="29"/>
        <v>-0.0018520006435175478</v>
      </c>
      <c r="S54" s="60">
        <f t="shared" si="30"/>
        <v>0.8749607614981818</v>
      </c>
      <c r="T54" s="60">
        <f t="shared" si="31"/>
        <v>10.288124029208868</v>
      </c>
      <c r="U54" s="60">
        <f t="shared" si="31"/>
        <v>0.1871175354541253</v>
      </c>
      <c r="V54" s="60">
        <f t="shared" si="31"/>
        <v>0.001407977002754226</v>
      </c>
      <c r="W54" s="60">
        <f t="shared" si="31"/>
        <v>0.5235859435795415</v>
      </c>
      <c r="X54" s="60">
        <f t="shared" si="31"/>
        <v>0.44961638338436527</v>
      </c>
      <c r="Y54" s="60">
        <f t="shared" si="31"/>
        <v>0.03325113739687887</v>
      </c>
      <c r="Z54" s="60">
        <f t="shared" si="31"/>
        <v>0.0020440728408693877</v>
      </c>
      <c r="AA54" s="60">
        <f t="shared" si="31"/>
        <v>1.4761093850004064E-06</v>
      </c>
      <c r="AB54" s="60">
        <f t="shared" si="31"/>
        <v>165.94256975820582</v>
      </c>
    </row>
    <row r="55" spans="1:28" ht="12.75">
      <c r="A55" s="12" t="s">
        <v>65</v>
      </c>
      <c r="B55" s="1">
        <f>'DATOS MENSUALES'!E450</f>
        <v>0.428227648225</v>
      </c>
      <c r="C55" s="1">
        <f>'DATOS MENSUALES'!E451</f>
        <v>0.147656697928</v>
      </c>
      <c r="D55" s="1">
        <f>'DATOS MENSUALES'!E452</f>
        <v>0.866093584434</v>
      </c>
      <c r="E55" s="1">
        <f>'DATOS MENSUALES'!E453</f>
        <v>0.235620099948</v>
      </c>
      <c r="F55" s="1">
        <f>'DATOS MENSUALES'!E454</f>
        <v>1.009646782032</v>
      </c>
      <c r="G55" s="1">
        <f>'DATOS MENSUALES'!E455</f>
        <v>0.701774772048</v>
      </c>
      <c r="H55" s="1">
        <f>'DATOS MENSUALES'!E456</f>
        <v>0.681966335718</v>
      </c>
      <c r="I55" s="1">
        <f>'DATOS MENSUALES'!E457</f>
        <v>0.441620681645</v>
      </c>
      <c r="J55" s="1">
        <f>'DATOS MENSUALES'!E458</f>
        <v>0.287855819904</v>
      </c>
      <c r="K55" s="1">
        <f>'DATOS MENSUALES'!E459</f>
        <v>0.14593194074</v>
      </c>
      <c r="L55" s="1">
        <f>'DATOS MENSUALES'!E460</f>
        <v>0.074784431405</v>
      </c>
      <c r="M55" s="1">
        <f>'DATOS MENSUALES'!E461</f>
        <v>0.04453263503</v>
      </c>
      <c r="N55" s="1">
        <f t="shared" si="26"/>
        <v>5.065711429057001</v>
      </c>
      <c r="O55" s="10"/>
      <c r="P55" s="60">
        <f t="shared" si="27"/>
        <v>0.008864526766819866</v>
      </c>
      <c r="Q55" s="60">
        <f t="shared" si="28"/>
        <v>-0.004532335338164226</v>
      </c>
      <c r="R55" s="60">
        <f t="shared" si="29"/>
        <v>0.0879840251714363</v>
      </c>
      <c r="S55" s="60">
        <f t="shared" si="30"/>
        <v>-0.015127334250163535</v>
      </c>
      <c r="T55" s="60">
        <f t="shared" si="31"/>
        <v>0.07121644372923211</v>
      </c>
      <c r="U55" s="60">
        <f t="shared" si="31"/>
        <v>5.729757751809608E-05</v>
      </c>
      <c r="V55" s="60">
        <f t="shared" si="31"/>
        <v>4.814052047856685E-08</v>
      </c>
      <c r="W55" s="60">
        <f t="shared" si="31"/>
        <v>-0.003593695057727805</v>
      </c>
      <c r="X55" s="60">
        <f t="shared" si="31"/>
        <v>-0.0001126618574713306</v>
      </c>
      <c r="Y55" s="60">
        <f t="shared" si="31"/>
        <v>-4.7063153283175384E-05</v>
      </c>
      <c r="Z55" s="60">
        <f t="shared" si="31"/>
        <v>-1.1208729692007769E-05</v>
      </c>
      <c r="AA55" s="60">
        <f t="shared" si="31"/>
        <v>-0.00015141350224835958</v>
      </c>
      <c r="AB55" s="60">
        <f t="shared" si="31"/>
        <v>0.05590030049615932</v>
      </c>
    </row>
    <row r="56" spans="1:28" ht="12.75">
      <c r="A56" s="12" t="s">
        <v>66</v>
      </c>
      <c r="B56" s="1">
        <f>'DATOS MENSUALES'!E462</f>
        <v>0.029033643866</v>
      </c>
      <c r="C56" s="1">
        <f>'DATOS MENSUALES'!E463</f>
        <v>0.023041700565</v>
      </c>
      <c r="D56" s="1">
        <f>'DATOS MENSUALES'!E464</f>
        <v>0.76538972269</v>
      </c>
      <c r="E56" s="1">
        <f>'DATOS MENSUALES'!E465</f>
        <v>0.978168724885</v>
      </c>
      <c r="F56" s="1">
        <f>'DATOS MENSUALES'!E466</f>
        <v>1.543642159488</v>
      </c>
      <c r="G56" s="1">
        <f>'DATOS MENSUALES'!E467</f>
        <v>1.272270541536</v>
      </c>
      <c r="H56" s="1">
        <f>'DATOS MENSUALES'!E468</f>
        <v>0.792102723775</v>
      </c>
      <c r="I56" s="1">
        <f>'DATOS MENSUALES'!E469</f>
        <v>0.637581458355</v>
      </c>
      <c r="J56" s="1">
        <f>'DATOS MENSUALES'!E470</f>
        <v>0.292166045952</v>
      </c>
      <c r="K56" s="1">
        <f>'DATOS MENSUALES'!E471</f>
        <v>0.148968260131</v>
      </c>
      <c r="L56" s="1">
        <f>'DATOS MENSUALES'!E472</f>
        <v>0.077106345589</v>
      </c>
      <c r="M56" s="1">
        <f>'DATOS MENSUALES'!E473</f>
        <v>0.058990626688</v>
      </c>
      <c r="N56" s="1">
        <f t="shared" si="26"/>
        <v>6.61846195352</v>
      </c>
      <c r="O56" s="10"/>
      <c r="P56" s="60">
        <f t="shared" si="27"/>
        <v>-0.007103863569670072</v>
      </c>
      <c r="Q56" s="60">
        <f t="shared" si="28"/>
        <v>-0.024415717447178954</v>
      </c>
      <c r="R56" s="60">
        <f t="shared" si="29"/>
        <v>0.04073074904941692</v>
      </c>
      <c r="S56" s="60">
        <f t="shared" si="30"/>
        <v>0.1214576474292869</v>
      </c>
      <c r="T56" s="60">
        <f t="shared" si="31"/>
        <v>0.8533134173755861</v>
      </c>
      <c r="U56" s="60">
        <f t="shared" si="31"/>
        <v>0.2259195360700138</v>
      </c>
      <c r="V56" s="60">
        <f t="shared" si="31"/>
        <v>0.0014727568561167482</v>
      </c>
      <c r="W56" s="60">
        <f t="shared" si="31"/>
        <v>7.833910592864499E-05</v>
      </c>
      <c r="X56" s="60">
        <f t="shared" si="31"/>
        <v>-8.511074406870603E-05</v>
      </c>
      <c r="Y56" s="60">
        <f t="shared" si="31"/>
        <v>-3.6159935414986643E-05</v>
      </c>
      <c r="Z56" s="60">
        <f t="shared" si="31"/>
        <v>-8.06941114012978E-06</v>
      </c>
      <c r="AA56" s="60">
        <f t="shared" si="31"/>
        <v>-5.859784886777678E-05</v>
      </c>
      <c r="AB56" s="60">
        <f t="shared" si="31"/>
        <v>7.246306327533834</v>
      </c>
    </row>
    <row r="57" spans="1:28" ht="12.75">
      <c r="A57" s="12" t="s">
        <v>67</v>
      </c>
      <c r="B57" s="1">
        <f>'DATOS MENSUALES'!E474</f>
        <v>0.253994376363</v>
      </c>
      <c r="C57" s="1">
        <f>'DATOS MENSUALES'!E475</f>
        <v>0.185456989152</v>
      </c>
      <c r="D57" s="1">
        <f>'DATOS MENSUALES'!E476</f>
        <v>0.209414345256</v>
      </c>
      <c r="E57" s="1">
        <f>'DATOS MENSUALES'!E477</f>
        <v>0.318600660456</v>
      </c>
      <c r="F57" s="1">
        <f>'DATOS MENSUALES'!E478</f>
        <v>0.51027082678</v>
      </c>
      <c r="G57" s="1">
        <f>'DATOS MENSUALES'!E479</f>
        <v>1.04155942338</v>
      </c>
      <c r="H57" s="1">
        <f>'DATOS MENSUALES'!E480</f>
        <v>0.647706937823</v>
      </c>
      <c r="I57" s="1">
        <f>'DATOS MENSUALES'!E481</f>
        <v>0.998789439557</v>
      </c>
      <c r="J57" s="1">
        <f>'DATOS MENSUALES'!E482</f>
        <v>0.688581508846</v>
      </c>
      <c r="K57" s="1">
        <f>'DATOS MENSUALES'!E483</f>
        <v>0.379254884352</v>
      </c>
      <c r="L57" s="1">
        <f>'DATOS MENSUALES'!E484</f>
        <v>0.212651588694</v>
      </c>
      <c r="M57" s="1">
        <f>'DATOS MENSUALES'!E485</f>
        <v>0.139545121221</v>
      </c>
      <c r="N57" s="1">
        <f t="shared" si="26"/>
        <v>5.585826101880001</v>
      </c>
      <c r="O57" s="10"/>
      <c r="P57" s="60">
        <f t="shared" si="27"/>
        <v>3.504970945310633E-05</v>
      </c>
      <c r="Q57" s="60">
        <f t="shared" si="28"/>
        <v>-0.0020819795515414612</v>
      </c>
      <c r="R57" s="60">
        <f t="shared" si="29"/>
        <v>-0.009516016810401224</v>
      </c>
      <c r="S57" s="60">
        <f t="shared" si="30"/>
        <v>-0.0044381539510140525</v>
      </c>
      <c r="T57" s="60">
        <f t="shared" si="31"/>
        <v>-0.0006113943360375204</v>
      </c>
      <c r="U57" s="60">
        <f t="shared" si="31"/>
        <v>0.05415452991382929</v>
      </c>
      <c r="V57" s="60">
        <f t="shared" si="31"/>
        <v>-2.8713373615863715E-05</v>
      </c>
      <c r="W57" s="60">
        <f t="shared" si="31"/>
        <v>0.06593749962798609</v>
      </c>
      <c r="X57" s="60">
        <f t="shared" si="31"/>
        <v>0.043773523860031825</v>
      </c>
      <c r="Y57" s="60">
        <f t="shared" si="31"/>
        <v>0.007670843591015964</v>
      </c>
      <c r="Z57" s="60">
        <f t="shared" si="31"/>
        <v>0.0015403013495711793</v>
      </c>
      <c r="AA57" s="60">
        <f t="shared" si="31"/>
        <v>7.258050374985235E-05</v>
      </c>
      <c r="AB57" s="60">
        <f t="shared" si="31"/>
        <v>0.7350276986192029</v>
      </c>
    </row>
    <row r="58" spans="1:28" ht="12.75">
      <c r="A58" s="12" t="s">
        <v>68</v>
      </c>
      <c r="B58" s="1">
        <f>'DATOS MENSUALES'!E486</f>
        <v>0.172269803007</v>
      </c>
      <c r="C58" s="1">
        <f>'DATOS MENSUALES'!E487</f>
        <v>0.359211681279</v>
      </c>
      <c r="D58" s="1">
        <f>'DATOS MENSUALES'!E488</f>
        <v>0.151159421478</v>
      </c>
      <c r="E58" s="1">
        <f>'DATOS MENSUALES'!E489</f>
        <v>0.07247936862</v>
      </c>
      <c r="F58" s="1">
        <f>'DATOS MENSUALES'!E490</f>
        <v>0.08902310812</v>
      </c>
      <c r="G58" s="1">
        <f>'DATOS MENSUALES'!E491</f>
        <v>0.18739884974</v>
      </c>
      <c r="H58" s="1">
        <f>'DATOS MENSUALES'!E492</f>
        <v>0.563167260765</v>
      </c>
      <c r="I58" s="1">
        <f>'DATOS MENSUALES'!E493</f>
        <v>0.260560979328</v>
      </c>
      <c r="J58" s="1">
        <f>'DATOS MENSUALES'!E494</f>
        <v>0.133460478018</v>
      </c>
      <c r="K58" s="1">
        <f>'DATOS MENSUALES'!E495</f>
        <v>0.075371795667</v>
      </c>
      <c r="L58" s="1">
        <f>'DATOS MENSUALES'!E496</f>
        <v>0.0555355185</v>
      </c>
      <c r="M58" s="1">
        <f>'DATOS MENSUALES'!E497</f>
        <v>0.05457399336</v>
      </c>
      <c r="N58" s="1">
        <f t="shared" si="26"/>
        <v>2.1742122578820005</v>
      </c>
      <c r="O58" s="10"/>
      <c r="P58" s="60">
        <f t="shared" si="27"/>
        <v>-0.00011763770308734813</v>
      </c>
      <c r="Q58" s="60">
        <f t="shared" si="28"/>
        <v>9.77436256423987E-05</v>
      </c>
      <c r="R58" s="60">
        <f t="shared" si="29"/>
        <v>-0.01971912100040019</v>
      </c>
      <c r="S58" s="60">
        <f t="shared" si="30"/>
        <v>-0.06915213907922362</v>
      </c>
      <c r="T58" s="60">
        <f t="shared" si="31"/>
        <v>-0.12964760140648637</v>
      </c>
      <c r="U58" s="60">
        <f t="shared" si="31"/>
        <v>-0.10773062535004285</v>
      </c>
      <c r="V58" s="60">
        <f t="shared" si="31"/>
        <v>-0.0015272831916330763</v>
      </c>
      <c r="W58" s="60">
        <f t="shared" si="31"/>
        <v>-0.03733742223757928</v>
      </c>
      <c r="X58" s="60">
        <f t="shared" si="31"/>
        <v>-0.008327524887234363</v>
      </c>
      <c r="Y58" s="60">
        <f t="shared" si="31"/>
        <v>-0.0012135578058971276</v>
      </c>
      <c r="Z58" s="60">
        <f t="shared" si="31"/>
        <v>-7.213937700734759E-05</v>
      </c>
      <c r="AA58" s="60">
        <f t="shared" si="31"/>
        <v>-8.094642292456125E-05</v>
      </c>
      <c r="AB58" s="60">
        <f t="shared" si="31"/>
        <v>-15.797004484053979</v>
      </c>
    </row>
    <row r="59" spans="1:28" ht="12.75">
      <c r="A59" s="12" t="s">
        <v>69</v>
      </c>
      <c r="B59" s="1">
        <f>'DATOS MENSUALES'!E498</f>
        <v>0.03670588416</v>
      </c>
      <c r="C59" s="1">
        <f>'DATOS MENSUALES'!E499</f>
        <v>0.024653205465</v>
      </c>
      <c r="D59" s="1">
        <f>'DATOS MENSUALES'!E500</f>
        <v>1.553234720505</v>
      </c>
      <c r="E59" s="1">
        <f>'DATOS MENSUALES'!E501</f>
        <v>0.177471916875</v>
      </c>
      <c r="F59" s="1">
        <f>'DATOS MENSUALES'!E502</f>
        <v>0.102037382784</v>
      </c>
      <c r="G59" s="1">
        <f>'DATOS MENSUALES'!E503</f>
        <v>0.067588260335</v>
      </c>
      <c r="H59" s="1">
        <f>'DATOS MENSUALES'!E504</f>
        <v>0.04704414762</v>
      </c>
      <c r="I59" s="1">
        <f>'DATOS MENSUALES'!E505</f>
        <v>0.070459827696</v>
      </c>
      <c r="J59" s="1">
        <f>'DATOS MENSUALES'!E506</f>
        <v>0.04697130893</v>
      </c>
      <c r="K59" s="1">
        <f>'DATOS MENSUALES'!E507</f>
        <v>0.024845480055</v>
      </c>
      <c r="L59" s="1">
        <f>'DATOS MENSUALES'!E508</f>
        <v>0.02354255932</v>
      </c>
      <c r="M59" s="1">
        <f>'DATOS MENSUALES'!E509</f>
        <v>0.031404725359</v>
      </c>
      <c r="N59" s="1">
        <f t="shared" si="26"/>
        <v>2.2059594191040004</v>
      </c>
      <c r="O59" s="10"/>
      <c r="P59" s="60">
        <f t="shared" si="27"/>
        <v>-0.006286795550163978</v>
      </c>
      <c r="Q59" s="60">
        <f t="shared" si="28"/>
        <v>-0.024011093866530435</v>
      </c>
      <c r="R59" s="60">
        <f t="shared" si="29"/>
        <v>1.450226924401174</v>
      </c>
      <c r="S59" s="60">
        <f t="shared" si="30"/>
        <v>-0.028502670302610614</v>
      </c>
      <c r="T59" s="60">
        <f t="shared" si="31"/>
        <v>-0.11990139298866337</v>
      </c>
      <c r="U59" s="60">
        <f t="shared" si="31"/>
        <v>-0.21131963399412695</v>
      </c>
      <c r="V59" s="60">
        <f t="shared" si="31"/>
        <v>-0.2515794598129212</v>
      </c>
      <c r="W59" s="60">
        <f t="shared" si="31"/>
        <v>-0.14415247730386394</v>
      </c>
      <c r="X59" s="60">
        <f t="shared" si="31"/>
        <v>-0.024183230413615725</v>
      </c>
      <c r="Y59" s="60">
        <f t="shared" si="31"/>
        <v>-0.0038840250249733243</v>
      </c>
      <c r="Z59" s="60">
        <f t="shared" si="31"/>
        <v>-0.0003990371405901391</v>
      </c>
      <c r="AA59" s="60">
        <f t="shared" si="31"/>
        <v>-0.0002931150387664368</v>
      </c>
      <c r="AB59" s="60">
        <f t="shared" si="31"/>
        <v>-15.204939419822962</v>
      </c>
    </row>
    <row r="60" spans="1:28" ht="12.75">
      <c r="A60" s="12" t="s">
        <v>70</v>
      </c>
      <c r="B60" s="1">
        <f>'DATOS MENSUALES'!E510</f>
        <v>0.034787372936</v>
      </c>
      <c r="C60" s="1">
        <f>'DATOS MENSUALES'!E511</f>
        <v>0.11552603055</v>
      </c>
      <c r="D60" s="1">
        <f>'DATOS MENSUALES'!E512</f>
        <v>0.111149806335</v>
      </c>
      <c r="E60" s="1">
        <f>'DATOS MENSUALES'!E513</f>
        <v>0.086825036168</v>
      </c>
      <c r="F60" s="1">
        <f>'DATOS MENSUALES'!E514</f>
        <v>0.085123010714</v>
      </c>
      <c r="G60" s="1">
        <f>'DATOS MENSUALES'!E515</f>
        <v>0.102586438332</v>
      </c>
      <c r="H60" s="1">
        <f>'DATOS MENSUALES'!E516</f>
        <v>0.365146208512</v>
      </c>
      <c r="I60" s="1">
        <f>'DATOS MENSUALES'!E517</f>
        <v>0.19605435332</v>
      </c>
      <c r="J60" s="1">
        <f>'DATOS MENSUALES'!E518</f>
        <v>0.1153988125</v>
      </c>
      <c r="K60" s="1">
        <f>'DATOS MENSUALES'!E519</f>
        <v>0.094447513954</v>
      </c>
      <c r="L60" s="1">
        <f>'DATOS MENSUALES'!E520</f>
        <v>0.150181512422</v>
      </c>
      <c r="M60" s="1">
        <f>'DATOS MENSUALES'!E521</f>
        <v>0.08555252301</v>
      </c>
      <c r="N60" s="1">
        <f t="shared" si="26"/>
        <v>1.5427786187530002</v>
      </c>
      <c r="O60" s="10"/>
      <c r="P60" s="60">
        <f t="shared" si="27"/>
        <v>-0.006484892806202782</v>
      </c>
      <c r="Q60" s="60">
        <f t="shared" si="28"/>
        <v>-0.00771796405553495</v>
      </c>
      <c r="R60" s="60">
        <f t="shared" si="29"/>
        <v>-0.029841387627496694</v>
      </c>
      <c r="S60" s="60">
        <f t="shared" si="30"/>
        <v>-0.062151915216172256</v>
      </c>
      <c r="T60" s="60">
        <f t="shared" si="31"/>
        <v>-0.13266789162912013</v>
      </c>
      <c r="U60" s="60">
        <f t="shared" si="31"/>
        <v>-0.1762154682553855</v>
      </c>
      <c r="V60" s="60">
        <f t="shared" si="31"/>
        <v>-0.030717920125565158</v>
      </c>
      <c r="W60" s="60">
        <f t="shared" si="31"/>
        <v>-0.0633964780941373</v>
      </c>
      <c r="X60" s="60">
        <f t="shared" si="31"/>
        <v>-0.01075794663822513</v>
      </c>
      <c r="Y60" s="60">
        <f t="shared" si="31"/>
        <v>-0.0006719645862345944</v>
      </c>
      <c r="Z60" s="60">
        <f t="shared" si="31"/>
        <v>0.00014902444280079108</v>
      </c>
      <c r="AA60" s="60">
        <f t="shared" si="31"/>
        <v>-1.8515400128861649E-06</v>
      </c>
      <c r="AB60" s="60">
        <f t="shared" si="31"/>
        <v>-30.976118062107332</v>
      </c>
    </row>
    <row r="61" spans="1:28" ht="12.75">
      <c r="A61" s="12" t="s">
        <v>71</v>
      </c>
      <c r="B61" s="1">
        <f>'DATOS MENSUALES'!E522</f>
        <v>0.041169501913</v>
      </c>
      <c r="C61" s="1">
        <f>'DATOS MENSUALES'!E523</f>
        <v>0.080860790032</v>
      </c>
      <c r="D61" s="1">
        <f>'DATOS MENSUALES'!E524</f>
        <v>0.241696626847</v>
      </c>
      <c r="E61" s="1">
        <f>'DATOS MENSUALES'!E525</f>
        <v>0.09954677038</v>
      </c>
      <c r="F61" s="1">
        <f>'DATOS MENSUALES'!E526</f>
        <v>0.100409087696</v>
      </c>
      <c r="G61" s="1">
        <f>'DATOS MENSUALES'!E527</f>
        <v>0.23007033406</v>
      </c>
      <c r="H61" s="1">
        <f>'DATOS MENSUALES'!E528</f>
        <v>0.15733448172</v>
      </c>
      <c r="I61" s="1">
        <f>'DATOS MENSUALES'!E529</f>
        <v>0.34630398176</v>
      </c>
      <c r="J61" s="1">
        <f>'DATOS MENSUALES'!E530</f>
        <v>0.253800939864</v>
      </c>
      <c r="K61" s="1">
        <f>'DATOS MENSUALES'!E531</f>
        <v>0.119080497536</v>
      </c>
      <c r="L61" s="1">
        <f>'DATOS MENSUALES'!E532</f>
        <v>0.052691102656</v>
      </c>
      <c r="M61" s="1">
        <f>'DATOS MENSUALES'!E533</f>
        <v>0.025546512186</v>
      </c>
      <c r="N61" s="1">
        <f t="shared" si="26"/>
        <v>1.74851062665</v>
      </c>
      <c r="O61" s="10"/>
      <c r="P61" s="60">
        <f t="shared" si="27"/>
        <v>-0.005841602081614416</v>
      </c>
      <c r="Q61" s="60">
        <f t="shared" si="28"/>
        <v>-0.012533530171229481</v>
      </c>
      <c r="R61" s="60">
        <f t="shared" si="29"/>
        <v>-0.005795902339470209</v>
      </c>
      <c r="S61" s="60">
        <f t="shared" si="30"/>
        <v>-0.056353874606109</v>
      </c>
      <c r="T61" s="60">
        <f t="shared" si="31"/>
        <v>-0.12109310272081471</v>
      </c>
      <c r="U61" s="60">
        <f t="shared" si="31"/>
        <v>-0.08126858312490053</v>
      </c>
      <c r="V61" s="60">
        <f t="shared" si="31"/>
        <v>-0.1414159319906536</v>
      </c>
      <c r="W61" s="60">
        <f t="shared" si="31"/>
        <v>-0.015343407723383351</v>
      </c>
      <c r="X61" s="60">
        <f t="shared" si="31"/>
        <v>-0.0005585090279159462</v>
      </c>
      <c r="Y61" s="60">
        <f t="shared" si="31"/>
        <v>-0.0002495217996532923</v>
      </c>
      <c r="Z61" s="60">
        <f t="shared" si="31"/>
        <v>-8.79603418100456E-05</v>
      </c>
      <c r="AA61" s="60">
        <f t="shared" si="31"/>
        <v>-0.00037770457311219575</v>
      </c>
      <c r="AB61" s="60">
        <f t="shared" si="31"/>
        <v>-25.27866089680957</v>
      </c>
    </row>
    <row r="62" spans="1:28" ht="12.75">
      <c r="A62" s="12" t="s">
        <v>72</v>
      </c>
      <c r="B62" s="1">
        <f>'DATOS MENSUALES'!E534</f>
        <v>0.05447923503</v>
      </c>
      <c r="C62" s="1">
        <f>'DATOS MENSUALES'!E535</f>
        <v>0.746052275736</v>
      </c>
      <c r="D62" s="1">
        <f>'DATOS MENSUALES'!E536</f>
        <v>0.1574654548</v>
      </c>
      <c r="E62" s="1">
        <f>'DATOS MENSUALES'!E537</f>
        <v>0.167801936175</v>
      </c>
      <c r="F62" s="1">
        <f>'DATOS MENSUALES'!E538</f>
        <v>0.794068203471</v>
      </c>
      <c r="G62" s="1">
        <f>'DATOS MENSUALES'!E539</f>
        <v>0.561454891382</v>
      </c>
      <c r="H62" s="1">
        <f>'DATOS MENSUALES'!E540</f>
        <v>0.781732622706</v>
      </c>
      <c r="I62" s="1">
        <f>'DATOS MENSUALES'!E541</f>
        <v>0.447316325496</v>
      </c>
      <c r="J62" s="1">
        <f>'DATOS MENSUALES'!E542</f>
        <v>0.230627301297</v>
      </c>
      <c r="K62" s="1">
        <f>'DATOS MENSUALES'!E543</f>
        <v>0.11261358801</v>
      </c>
      <c r="L62" s="1">
        <f>'DATOS MENSUALES'!E544</f>
        <v>0.06263516644</v>
      </c>
      <c r="M62" s="1">
        <f>'DATOS MENSUALES'!E545</f>
        <v>0.03759859818</v>
      </c>
      <c r="N62" s="1">
        <f t="shared" si="26"/>
        <v>4.153845598723</v>
      </c>
      <c r="O62" s="10"/>
      <c r="P62" s="60">
        <f t="shared" si="27"/>
        <v>-0.00463983152229348</v>
      </c>
      <c r="Q62" s="60">
        <f t="shared" si="28"/>
        <v>0.08112915596135736</v>
      </c>
      <c r="R62" s="60">
        <f t="shared" si="29"/>
        <v>-0.01837028419855414</v>
      </c>
      <c r="S62" s="60">
        <f t="shared" si="30"/>
        <v>-0.03129615506444928</v>
      </c>
      <c r="T62" s="60">
        <f t="shared" si="31"/>
        <v>0.007871519532541157</v>
      </c>
      <c r="U62" s="60">
        <f t="shared" si="31"/>
        <v>-0.0010539836837686316</v>
      </c>
      <c r="V62" s="60">
        <f t="shared" si="31"/>
        <v>0.0011056378897926172</v>
      </c>
      <c r="W62" s="60">
        <f t="shared" si="31"/>
        <v>-0.0032075274913260544</v>
      </c>
      <c r="X62" s="60">
        <f t="shared" si="31"/>
        <v>-0.001175114028002128</v>
      </c>
      <c r="Y62" s="60">
        <f t="shared" si="31"/>
        <v>-0.0003345844985395267</v>
      </c>
      <c r="Z62" s="60">
        <f t="shared" si="31"/>
        <v>-4.116674618874772E-05</v>
      </c>
      <c r="AA62" s="60">
        <f t="shared" si="31"/>
        <v>-0.00021852989062013972</v>
      </c>
      <c r="AB62" s="60">
        <f t="shared" si="31"/>
        <v>-0.14846174533072218</v>
      </c>
    </row>
    <row r="63" spans="1:28" ht="12.75">
      <c r="A63" s="12" t="s">
        <v>73</v>
      </c>
      <c r="B63" s="1">
        <f>'DATOS MENSUALES'!E546</f>
        <v>0.019908484015</v>
      </c>
      <c r="C63" s="1">
        <f>'DATOS MENSUALES'!E547</f>
        <v>0.078579786339</v>
      </c>
      <c r="D63" s="1">
        <f>'DATOS MENSUALES'!E548</f>
        <v>0.326109619214</v>
      </c>
      <c r="E63" s="1">
        <f>'DATOS MENSUALES'!E549</f>
        <v>0.243124973148</v>
      </c>
      <c r="F63" s="1">
        <f>'DATOS MENSUALES'!E550</f>
        <v>0.576495104724</v>
      </c>
      <c r="G63" s="1">
        <f>'DATOS MENSUALES'!E551</f>
        <v>0.401699343212</v>
      </c>
      <c r="H63" s="1">
        <f>'DATOS MENSUALES'!E552</f>
        <v>0.673024217909</v>
      </c>
      <c r="I63" s="1">
        <f>'DATOS MENSUALES'!E553</f>
        <v>0.374735360809</v>
      </c>
      <c r="J63" s="1">
        <f>'DATOS MENSUALES'!E554</f>
        <v>0.182193020816</v>
      </c>
      <c r="K63" s="1">
        <f>'DATOS MENSUALES'!E555</f>
        <v>0.078854317864</v>
      </c>
      <c r="L63" s="1">
        <f>'DATOS MENSUALES'!E556</f>
        <v>0.04557044394</v>
      </c>
      <c r="M63" s="1">
        <f>'DATOS MENSUALES'!E557</f>
        <v>0.086652639006</v>
      </c>
      <c r="N63" s="1">
        <f t="shared" si="26"/>
        <v>3.086947310996</v>
      </c>
      <c r="O63" s="10"/>
      <c r="P63" s="60">
        <f t="shared" si="27"/>
        <v>-0.008164281936611917</v>
      </c>
      <c r="Q63" s="60">
        <f t="shared" si="28"/>
        <v>-0.012906397110689272</v>
      </c>
      <c r="R63" s="60">
        <f t="shared" si="29"/>
        <v>-0.0008632056009275684</v>
      </c>
      <c r="S63" s="60">
        <f t="shared" si="30"/>
        <v>-0.01379157708687934</v>
      </c>
      <c r="T63" s="60">
        <f t="shared" si="31"/>
        <v>-6.4864228722821046E-06</v>
      </c>
      <c r="U63" s="60">
        <f t="shared" si="31"/>
        <v>-0.017886792348903616</v>
      </c>
      <c r="V63" s="60">
        <f t="shared" si="31"/>
        <v>-1.492424956035856E-07</v>
      </c>
      <c r="W63" s="60">
        <f t="shared" si="31"/>
        <v>-0.010656377641130314</v>
      </c>
      <c r="X63" s="60">
        <f t="shared" si="31"/>
        <v>-0.0036494478739663473</v>
      </c>
      <c r="Y63" s="60">
        <f t="shared" si="31"/>
        <v>-0.0010985310398667146</v>
      </c>
      <c r="Z63" s="60">
        <f t="shared" si="31"/>
        <v>-0.000137336803738938</v>
      </c>
      <c r="AA63" s="60">
        <f t="shared" si="31"/>
        <v>-1.3971524391789102E-06</v>
      </c>
      <c r="AB63" s="60">
        <f t="shared" si="31"/>
        <v>-4.068452862598853</v>
      </c>
    </row>
    <row r="64" spans="1:28" ht="12.75">
      <c r="A64" s="12" t="s">
        <v>74</v>
      </c>
      <c r="B64" s="1">
        <f>'DATOS MENSUALES'!E558</f>
        <v>0.077685876989</v>
      </c>
      <c r="C64" s="1">
        <f>'DATOS MENSUALES'!E559</f>
        <v>0.046727998464</v>
      </c>
      <c r="D64" s="1">
        <f>'DATOS MENSUALES'!E560</f>
        <v>0.05383340731</v>
      </c>
      <c r="E64" s="1">
        <f>'DATOS MENSUALES'!E561</f>
        <v>0.17294069592</v>
      </c>
      <c r="F64" s="1">
        <f>'DATOS MENSUALES'!E562</f>
        <v>0.433804989228</v>
      </c>
      <c r="G64" s="1">
        <f>'DATOS MENSUALES'!E563</f>
        <v>0.32127637986</v>
      </c>
      <c r="H64" s="1">
        <f>'DATOS MENSUALES'!E564</f>
        <v>0.489117445586</v>
      </c>
      <c r="I64" s="1">
        <f>'DATOS MENSUALES'!E565</f>
        <v>0.245964054484</v>
      </c>
      <c r="J64" s="1">
        <f>'DATOS MENSUALES'!E566</f>
        <v>0.148557670898</v>
      </c>
      <c r="K64" s="1">
        <f>'DATOS MENSUALES'!E567</f>
        <v>0.442991436912</v>
      </c>
      <c r="L64" s="1">
        <f>'DATOS MENSUALES'!E568</f>
        <v>0.154923233831</v>
      </c>
      <c r="M64" s="1">
        <f>'DATOS MENSUALES'!E569</f>
        <v>0.103376056014</v>
      </c>
      <c r="N64" s="1">
        <f t="shared" si="26"/>
        <v>2.691199245496</v>
      </c>
      <c r="O64" s="10"/>
      <c r="P64" s="60">
        <f t="shared" si="27"/>
        <v>-0.0029600785807573325</v>
      </c>
      <c r="Q64" s="60">
        <f t="shared" si="28"/>
        <v>-0.01891029549661763</v>
      </c>
      <c r="R64" s="60">
        <f t="shared" si="29"/>
        <v>-0.049629556060107174</v>
      </c>
      <c r="S64" s="60">
        <f t="shared" si="30"/>
        <v>-0.029789990311535283</v>
      </c>
      <c r="T64" s="60">
        <f t="shared" si="31"/>
        <v>-0.00419975038142591</v>
      </c>
      <c r="U64" s="60">
        <f t="shared" si="31"/>
        <v>-0.03998292688638941</v>
      </c>
      <c r="V64" s="60">
        <f t="shared" si="31"/>
        <v>-0.00677391702785071</v>
      </c>
      <c r="W64" s="60">
        <f t="shared" si="31"/>
        <v>-0.042446091482107894</v>
      </c>
      <c r="X64" s="60">
        <f t="shared" si="31"/>
        <v>-0.006601901563215333</v>
      </c>
      <c r="Y64" s="60">
        <f t="shared" si="31"/>
        <v>0.017770402355024115</v>
      </c>
      <c r="Z64" s="60">
        <f t="shared" si="31"/>
        <v>0.00019269204298521888</v>
      </c>
      <c r="AA64" s="60">
        <f t="shared" si="31"/>
        <v>1.7041084925882525E-07</v>
      </c>
      <c r="AB64" s="60">
        <f t="shared" si="31"/>
        <v>-7.9062064868504285</v>
      </c>
    </row>
    <row r="65" spans="1:28" ht="12.75">
      <c r="A65" s="12" t="s">
        <v>75</v>
      </c>
      <c r="B65" s="1">
        <f>'DATOS MENSUALES'!E570</f>
        <v>0.57063167616</v>
      </c>
      <c r="C65" s="1">
        <f>'DATOS MENSUALES'!E571</f>
        <v>0.220122003304</v>
      </c>
      <c r="D65" s="1">
        <f>'DATOS MENSUALES'!E572</f>
        <v>0.50860230257</v>
      </c>
      <c r="E65" s="1">
        <f>'DATOS MENSUALES'!E573</f>
        <v>1.120627729833</v>
      </c>
      <c r="F65" s="1">
        <f>'DATOS MENSUALES'!E574</f>
        <v>0.672824119848</v>
      </c>
      <c r="G65" s="1">
        <f>'DATOS MENSUALES'!E575</f>
        <v>0.392652705852</v>
      </c>
      <c r="H65" s="1">
        <f>'DATOS MENSUALES'!E576</f>
        <v>2.30881001976</v>
      </c>
      <c r="I65" s="1">
        <f>'DATOS MENSUALES'!E577</f>
        <v>1.338880305282</v>
      </c>
      <c r="J65" s="1">
        <f>'DATOS MENSUALES'!E578</f>
        <v>1.333097945785</v>
      </c>
      <c r="K65" s="1">
        <f>'DATOS MENSUALES'!E579</f>
        <v>0.526373671812</v>
      </c>
      <c r="L65" s="1">
        <f>'DATOS MENSUALES'!E580</f>
        <v>0.229678560644</v>
      </c>
      <c r="M65" s="1">
        <f>'DATOS MENSUALES'!E581</f>
        <v>0.103694321025</v>
      </c>
      <c r="N65" s="1">
        <f t="shared" si="26"/>
        <v>9.325995361874998</v>
      </c>
      <c r="O65" s="10"/>
      <c r="P65" s="60">
        <f t="shared" si="27"/>
        <v>0.0426414899843062</v>
      </c>
      <c r="Q65" s="60">
        <f t="shared" si="28"/>
        <v>-0.0008050202361445361</v>
      </c>
      <c r="R65" s="60">
        <f t="shared" si="29"/>
        <v>0.0006648316182546637</v>
      </c>
      <c r="S65" s="60">
        <f t="shared" si="30"/>
        <v>0.25931635908092066</v>
      </c>
      <c r="T65" s="60">
        <f t="shared" si="31"/>
        <v>0.00046872555776701516</v>
      </c>
      <c r="U65" s="60">
        <f t="shared" si="31"/>
        <v>-0.01980796600007386</v>
      </c>
      <c r="V65" s="60">
        <f t="shared" si="31"/>
        <v>4.334585772238794</v>
      </c>
      <c r="W65" s="60">
        <f t="shared" si="31"/>
        <v>0.41197570954511964</v>
      </c>
      <c r="X65" s="60">
        <f t="shared" si="31"/>
        <v>0.9908615285728642</v>
      </c>
      <c r="Y65" s="60">
        <f t="shared" si="31"/>
        <v>0.040827450532839184</v>
      </c>
      <c r="Z65" s="60">
        <f t="shared" si="31"/>
        <v>0.0023269689560280614</v>
      </c>
      <c r="AA65" s="60">
        <f t="shared" si="31"/>
        <v>2.0147558293478624E-07</v>
      </c>
      <c r="AB65" s="60">
        <f t="shared" si="31"/>
        <v>100.06814873758658</v>
      </c>
    </row>
    <row r="66" spans="1:28" ht="12.75">
      <c r="A66" s="12" t="s">
        <v>76</v>
      </c>
      <c r="B66" s="1">
        <f>'DATOS MENSUALES'!E582</f>
        <v>0.206106799002</v>
      </c>
      <c r="C66" s="1">
        <f>'DATOS MENSUALES'!E583</f>
        <v>0.089804023081</v>
      </c>
      <c r="D66" s="1">
        <f>'DATOS MENSUALES'!E584</f>
        <v>0.0455325462</v>
      </c>
      <c r="E66" s="1">
        <f>'DATOS MENSUALES'!E585</f>
        <v>0.021513873138</v>
      </c>
      <c r="F66" s="1">
        <f>'DATOS MENSUALES'!E586</f>
        <v>0.129837701115</v>
      </c>
      <c r="G66" s="1">
        <f>'DATOS MENSUALES'!E587</f>
        <v>0.082499709073</v>
      </c>
      <c r="H66" s="1">
        <f>'DATOS MENSUALES'!E588</f>
        <v>0.363215858791</v>
      </c>
      <c r="I66" s="1">
        <f>'DATOS MENSUALES'!E589</f>
        <v>0.477217338972</v>
      </c>
      <c r="J66" s="1">
        <f>'DATOS MENSUALES'!E590</f>
        <v>0.150749567342</v>
      </c>
      <c r="K66" s="1">
        <f>'DATOS MENSUALES'!E591</f>
        <v>0.09130554476</v>
      </c>
      <c r="L66" s="1">
        <f>'DATOS MENSUALES'!E592</f>
        <v>0.06026817528</v>
      </c>
      <c r="M66" s="1">
        <f>'DATOS MENSUALES'!E593</f>
        <v>0.043479294048</v>
      </c>
      <c r="N66" s="1">
        <f t="shared" si="26"/>
        <v>1.7615304308020001</v>
      </c>
      <c r="O66" s="10"/>
      <c r="P66" s="60">
        <f t="shared" si="27"/>
        <v>-3.4851459975508643E-06</v>
      </c>
      <c r="Q66" s="60">
        <f t="shared" si="28"/>
        <v>-0.011140896858005726</v>
      </c>
      <c r="R66" s="60">
        <f t="shared" si="29"/>
        <v>-0.05306917934004686</v>
      </c>
      <c r="S66" s="60">
        <f t="shared" si="30"/>
        <v>-0.09824232241552831</v>
      </c>
      <c r="T66" s="60">
        <f t="shared" si="31"/>
        <v>-0.1007438713395877</v>
      </c>
      <c r="U66" s="60">
        <f t="shared" si="31"/>
        <v>-0.19584275932588224</v>
      </c>
      <c r="V66" s="60">
        <f t="shared" si="31"/>
        <v>-0.0312894328231232</v>
      </c>
      <c r="W66" s="60">
        <f t="shared" si="31"/>
        <v>-0.0016253719592385163</v>
      </c>
      <c r="X66" s="60">
        <f t="shared" si="31"/>
        <v>-0.006373182125589991</v>
      </c>
      <c r="Y66" s="60">
        <f t="shared" si="31"/>
        <v>-0.0007469033578147336</v>
      </c>
      <c r="Z66" s="60">
        <f t="shared" si="31"/>
        <v>-5.022644431952408E-05</v>
      </c>
      <c r="AA66" s="60">
        <f t="shared" si="31"/>
        <v>-0.00016056912505867728</v>
      </c>
      <c r="AB66" s="60">
        <f t="shared" si="31"/>
        <v>-24.943720907458776</v>
      </c>
    </row>
    <row r="67" spans="1:28" ht="12.75">
      <c r="A67" s="12" t="s">
        <v>77</v>
      </c>
      <c r="B67" s="1">
        <f>'DATOS MENSUALES'!E594</f>
        <v>0.03070841948</v>
      </c>
      <c r="C67" s="1">
        <f>'DATOS MENSUALES'!E595</f>
        <v>0.289138684128</v>
      </c>
      <c r="D67" s="1">
        <f>'DATOS MENSUALES'!E596</f>
        <v>1.05175491302</v>
      </c>
      <c r="E67" s="1">
        <f>'DATOS MENSUALES'!E597</f>
        <v>0.366911013408</v>
      </c>
      <c r="F67" s="1">
        <f>'DATOS MENSUALES'!E598</f>
        <v>0.201191434224</v>
      </c>
      <c r="G67" s="1">
        <f>'DATOS MENSUALES'!E599</f>
        <v>0.09929348546</v>
      </c>
      <c r="H67" s="1">
        <f>'DATOS MENSUALES'!E600</f>
        <v>0.098157560046</v>
      </c>
      <c r="I67" s="1">
        <f>'DATOS MENSUALES'!E601</f>
        <v>0.11489228091</v>
      </c>
      <c r="J67" s="1">
        <f>'DATOS MENSUALES'!E602</f>
        <v>0.146638923277</v>
      </c>
      <c r="K67" s="1">
        <f>'DATOS MENSUALES'!E603</f>
        <v>0.073094675726</v>
      </c>
      <c r="L67" s="1">
        <f>'DATOS MENSUALES'!E604</f>
        <v>0.05149768756</v>
      </c>
      <c r="M67" s="1">
        <f>'DATOS MENSUALES'!E605</f>
        <v>0.040535520058</v>
      </c>
      <c r="N67" s="1">
        <f t="shared" si="26"/>
        <v>2.5638145972969992</v>
      </c>
      <c r="O67" s="10"/>
      <c r="P67" s="60">
        <f t="shared" si="27"/>
        <v>-0.006919806786345895</v>
      </c>
      <c r="Q67" s="60">
        <f t="shared" si="28"/>
        <v>-1.3839338804104815E-05</v>
      </c>
      <c r="R67" s="60">
        <f t="shared" si="29"/>
        <v>0.2505598634154583</v>
      </c>
      <c r="S67" s="60">
        <f t="shared" si="30"/>
        <v>-0.0015619530831880303</v>
      </c>
      <c r="T67" s="60">
        <f t="shared" si="31"/>
        <v>-0.06114120224689504</v>
      </c>
      <c r="U67" s="60">
        <f t="shared" si="31"/>
        <v>-0.17933879794326466</v>
      </c>
      <c r="V67" s="60">
        <f t="shared" si="31"/>
        <v>-0.19528461551691723</v>
      </c>
      <c r="W67" s="60">
        <f t="shared" si="31"/>
        <v>-0.11052342089337369</v>
      </c>
      <c r="X67" s="60">
        <f t="shared" si="31"/>
        <v>-0.006806555250017451</v>
      </c>
      <c r="Y67" s="60">
        <f t="shared" si="31"/>
        <v>-0.0012929514960994658</v>
      </c>
      <c r="Z67" s="60">
        <f t="shared" si="31"/>
        <v>-9.523321603321348E-05</v>
      </c>
      <c r="AA67" s="60">
        <f t="shared" si="31"/>
        <v>-0.00018809724301857778</v>
      </c>
      <c r="AB67" s="60">
        <f t="shared" si="31"/>
        <v>-9.521897095531285</v>
      </c>
    </row>
    <row r="68" spans="1:28" ht="12.75">
      <c r="A68" s="12" t="s">
        <v>78</v>
      </c>
      <c r="B68" s="1">
        <f>'DATOS MENSUALES'!E606</f>
        <v>0.218551044096</v>
      </c>
      <c r="C68" s="1">
        <f>'DATOS MENSUALES'!E607</f>
        <v>0.222116389515</v>
      </c>
      <c r="D68" s="1">
        <f>'DATOS MENSUALES'!E608</f>
        <v>0.229070767886</v>
      </c>
      <c r="E68" s="1">
        <f>'DATOS MENSUALES'!E609</f>
        <v>0.157085699613</v>
      </c>
      <c r="F68" s="1">
        <f>'DATOS MENSUALES'!E610</f>
        <v>0.403701734084</v>
      </c>
      <c r="G68" s="1">
        <f>'DATOS MENSUALES'!E611</f>
        <v>0.81888367626</v>
      </c>
      <c r="H68" s="1">
        <f>'DATOS MENSUALES'!E612</f>
        <v>1.231407925168</v>
      </c>
      <c r="I68" s="1">
        <f>'DATOS MENSUALES'!E613</f>
        <v>0.490817737906</v>
      </c>
      <c r="J68" s="1">
        <f>'DATOS MENSUALES'!E614</f>
        <v>0.213576069146</v>
      </c>
      <c r="K68" s="1">
        <f>'DATOS MENSUALES'!E615</f>
        <v>0.090885105902</v>
      </c>
      <c r="L68" s="1">
        <f>'DATOS MENSUALES'!E616</f>
        <v>0.046580264306</v>
      </c>
      <c r="M68" s="1">
        <f>'DATOS MENSUALES'!E617</f>
        <v>0.09414746685</v>
      </c>
      <c r="N68" s="1">
        <f t="shared" si="26"/>
        <v>4.216823880732</v>
      </c>
      <c r="O68" s="10"/>
      <c r="P68" s="60">
        <f t="shared" si="27"/>
        <v>-2.0061354942466684E-08</v>
      </c>
      <c r="Q68" s="60">
        <f t="shared" si="28"/>
        <v>-0.0007543455707315672</v>
      </c>
      <c r="R68" s="60">
        <f t="shared" si="29"/>
        <v>-0.007105983942117253</v>
      </c>
      <c r="S68" s="60">
        <f t="shared" si="30"/>
        <v>-0.034598649711434434</v>
      </c>
      <c r="T68" s="60">
        <f t="shared" si="31"/>
        <v>-0.00701645835555228</v>
      </c>
      <c r="U68" s="60">
        <f t="shared" si="31"/>
        <v>0.0037717034351644673</v>
      </c>
      <c r="V68" s="60">
        <f t="shared" si="31"/>
        <v>0.16918520694200434</v>
      </c>
      <c r="W68" s="60">
        <f t="shared" si="31"/>
        <v>-0.001124062887897442</v>
      </c>
      <c r="X68" s="60">
        <f t="shared" si="31"/>
        <v>-0.0018417504866895973</v>
      </c>
      <c r="Y68" s="60">
        <f t="shared" si="31"/>
        <v>-0.0007573348068306807</v>
      </c>
      <c r="Z68" s="60">
        <f t="shared" si="31"/>
        <v>-0.0001294294954343827</v>
      </c>
      <c r="AA68" s="60">
        <f t="shared" si="31"/>
        <v>-5.001793046641482E-08</v>
      </c>
      <c r="AB68" s="60">
        <f t="shared" si="31"/>
        <v>-0.10153938238886814</v>
      </c>
    </row>
    <row r="69" spans="1:28" ht="12.75">
      <c r="A69" s="12" t="s">
        <v>79</v>
      </c>
      <c r="B69" s="1">
        <f>'DATOS MENSUALES'!E618</f>
        <v>0.16556630753</v>
      </c>
      <c r="C69" s="1">
        <f>'DATOS MENSUALES'!E619</f>
        <v>0.27600601359</v>
      </c>
      <c r="D69" s="1">
        <f>'DATOS MENSUALES'!E620</f>
        <v>0.090359667214</v>
      </c>
      <c r="E69" s="1">
        <f>'DATOS MENSUALES'!E621</f>
        <v>0.016246259834</v>
      </c>
      <c r="F69" s="1">
        <f>'DATOS MENSUALES'!E622</f>
        <v>0.01385890324</v>
      </c>
      <c r="G69" s="1">
        <f>'DATOS MENSUALES'!E623</f>
        <v>0.027294052653</v>
      </c>
      <c r="H69" s="1">
        <f>'DATOS MENSUALES'!E624</f>
        <v>0.031729718862</v>
      </c>
      <c r="I69" s="1">
        <f>'DATOS MENSUALES'!E625</f>
        <v>0.049572343977</v>
      </c>
      <c r="J69" s="1">
        <f>'DATOS MENSUALES'!E626</f>
        <v>0.10397409066</v>
      </c>
      <c r="K69" s="1">
        <f>'DATOS MENSUALES'!E627</f>
        <v>0.039104476736</v>
      </c>
      <c r="L69" s="1">
        <f>'DATOS MENSUALES'!E628</f>
        <v>0.026947067464</v>
      </c>
      <c r="M69" s="1">
        <f>'DATOS MENSUALES'!E629</f>
        <v>0.018934753741</v>
      </c>
      <c r="N69" s="1">
        <f t="shared" si="26"/>
        <v>0.8595936555010001</v>
      </c>
      <c r="O69" s="10"/>
      <c r="P69" s="60">
        <f t="shared" si="27"/>
        <v>-0.0001728266297168363</v>
      </c>
      <c r="Q69" s="60">
        <f t="shared" si="28"/>
        <v>-5.123654739793231E-05</v>
      </c>
      <c r="R69" s="60">
        <f t="shared" si="29"/>
        <v>-0.03625312773470485</v>
      </c>
      <c r="S69" s="60">
        <f t="shared" si="30"/>
        <v>-0.10164548500201619</v>
      </c>
      <c r="T69" s="60">
        <f t="shared" si="31"/>
        <v>-0.19641246173280105</v>
      </c>
      <c r="U69" s="60">
        <f t="shared" si="31"/>
        <v>-0.25717312832707584</v>
      </c>
      <c r="V69" s="60">
        <f t="shared" si="31"/>
        <v>-0.27033653858341045</v>
      </c>
      <c r="W69" s="60">
        <f t="shared" si="31"/>
        <v>-0.16207536397405423</v>
      </c>
      <c r="X69" s="60">
        <f t="shared" si="31"/>
        <v>-0.01251614857562604</v>
      </c>
      <c r="Y69" s="60">
        <f t="shared" si="31"/>
        <v>-0.0029200301151953395</v>
      </c>
      <c r="Z69" s="60">
        <f t="shared" si="31"/>
        <v>-0.00034619912228293725</v>
      </c>
      <c r="AA69" s="60">
        <f t="shared" si="31"/>
        <v>-0.0004911164976892306</v>
      </c>
      <c r="AB69" s="60">
        <f t="shared" si="31"/>
        <v>-55.9076760853971</v>
      </c>
    </row>
    <row r="70" spans="1:28" ht="12.75">
      <c r="A70" s="12" t="s">
        <v>80</v>
      </c>
      <c r="B70" s="1">
        <f>'DATOS MENSUALES'!E630</f>
        <v>0.19738054046</v>
      </c>
      <c r="C70" s="1">
        <f>'DATOS MENSUALES'!E631</f>
        <v>0.046774511603</v>
      </c>
      <c r="D70" s="1">
        <f>'DATOS MENSUALES'!E632</f>
        <v>0.158148249348</v>
      </c>
      <c r="E70" s="1">
        <f>'DATOS MENSUALES'!E633</f>
        <v>0.026084337845</v>
      </c>
      <c r="F70" s="1">
        <f>'DATOS MENSUALES'!E634</f>
        <v>0.015485647311</v>
      </c>
      <c r="G70" s="1">
        <f>'DATOS MENSUALES'!E635</f>
        <v>0.016598662095</v>
      </c>
      <c r="H70" s="1">
        <f>'DATOS MENSUALES'!E636</f>
        <v>0.02470077309</v>
      </c>
      <c r="I70" s="1">
        <f>'DATOS MENSUALES'!E637</f>
        <v>0.189753250688</v>
      </c>
      <c r="J70" s="1">
        <f>'DATOS MENSUALES'!E638</f>
        <v>0.050517093312</v>
      </c>
      <c r="K70" s="1">
        <f>'DATOS MENSUALES'!E639</f>
        <v>0.024085617047</v>
      </c>
      <c r="L70" s="1">
        <f>'DATOS MENSUALES'!E640</f>
        <v>0.012030618425</v>
      </c>
      <c r="M70" s="1">
        <f>'DATOS MENSUALES'!E641</f>
        <v>0.011296382104</v>
      </c>
      <c r="N70" s="1">
        <f t="shared" si="26"/>
        <v>0.7728556833279999</v>
      </c>
      <c r="O70" s="10"/>
      <c r="P70" s="60">
        <f t="shared" si="27"/>
        <v>-1.3630842155914166E-05</v>
      </c>
      <c r="Q70" s="60">
        <f t="shared" si="28"/>
        <v>-0.01890039280418837</v>
      </c>
      <c r="R70" s="60">
        <f t="shared" si="29"/>
        <v>-0.01822804120065396</v>
      </c>
      <c r="S70" s="60">
        <f t="shared" si="30"/>
        <v>-0.09535182993688168</v>
      </c>
      <c r="T70" s="60">
        <f t="shared" si="31"/>
        <v>-0.19476807526314036</v>
      </c>
      <c r="U70" s="60">
        <f t="shared" si="31"/>
        <v>-0.27036841057306615</v>
      </c>
      <c r="V70" s="60">
        <f t="shared" si="31"/>
        <v>-0.27924892047168653</v>
      </c>
      <c r="W70" s="60">
        <f t="shared" si="31"/>
        <v>-0.06644970769478906</v>
      </c>
      <c r="X70" s="60">
        <f t="shared" si="31"/>
        <v>-0.023304530663321495</v>
      </c>
      <c r="Y70" s="60">
        <f t="shared" si="31"/>
        <v>-0.003940624047552227</v>
      </c>
      <c r="Z70" s="60">
        <f t="shared" si="31"/>
        <v>-0.0006170210568654374</v>
      </c>
      <c r="AA70" s="60">
        <f t="shared" si="31"/>
        <v>-0.0006480130825163297</v>
      </c>
      <c r="AB70" s="60">
        <f t="shared" si="31"/>
        <v>-59.7992542161691</v>
      </c>
    </row>
    <row r="71" spans="1:28" ht="12.75">
      <c r="A71" s="12" t="s">
        <v>81</v>
      </c>
      <c r="B71" s="1">
        <f>'DATOS MENSUALES'!E642</f>
        <v>0.28087664176</v>
      </c>
      <c r="C71" s="1">
        <f>'DATOS MENSUALES'!E643</f>
        <v>0.046084872388</v>
      </c>
      <c r="D71" s="1">
        <f>'DATOS MENSUALES'!E644</f>
        <v>0.03566723072</v>
      </c>
      <c r="E71" s="1">
        <f>'DATOS MENSUALES'!E645</f>
        <v>0.527718144798</v>
      </c>
      <c r="F71" s="1">
        <f>'DATOS MENSUALES'!E646</f>
        <v>0.629826291584</v>
      </c>
      <c r="G71" s="1">
        <f>'DATOS MENSUALES'!E647</f>
        <v>0.304287023954</v>
      </c>
      <c r="H71" s="1">
        <f>'DATOS MENSUALES'!E648</f>
        <v>0.146109492642</v>
      </c>
      <c r="I71" s="1">
        <f>'DATOS MENSUALES'!E649</f>
        <v>0.295642853316</v>
      </c>
      <c r="J71" s="1">
        <f>'DATOS MENSUALES'!E650</f>
        <v>0.146943557339</v>
      </c>
      <c r="K71" s="1">
        <f>'DATOS MENSUALES'!E651</f>
        <v>0.088394477508</v>
      </c>
      <c r="L71" s="1">
        <f>'DATOS MENSUALES'!E652</f>
        <v>0.061465213248</v>
      </c>
      <c r="M71" s="1">
        <f>'DATOS MENSUALES'!E653</f>
        <v>0.056500665</v>
      </c>
      <c r="N71" s="1">
        <f t="shared" si="26"/>
        <v>2.619516464257</v>
      </c>
      <c r="O71" s="10"/>
      <c r="P71" s="60">
        <f t="shared" si="27"/>
        <v>0.00021179833942780994</v>
      </c>
      <c r="Q71" s="60">
        <f t="shared" si="28"/>
        <v>-0.01904757241807214</v>
      </c>
      <c r="R71" s="60">
        <f t="shared" si="29"/>
        <v>-0.05735938782271977</v>
      </c>
      <c r="S71" s="60">
        <f t="shared" si="30"/>
        <v>8.980074524220662E-05</v>
      </c>
      <c r="T71" s="60">
        <f t="shared" si="31"/>
        <v>4.1715615806579364E-05</v>
      </c>
      <c r="U71" s="60">
        <f t="shared" si="31"/>
        <v>-0.046243492121070116</v>
      </c>
      <c r="V71" s="60">
        <f t="shared" si="31"/>
        <v>-0.15075484139251352</v>
      </c>
      <c r="W71" s="60">
        <f t="shared" si="31"/>
        <v>-0.02677120054383559</v>
      </c>
      <c r="X71" s="60">
        <f t="shared" si="31"/>
        <v>-0.006773784503035238</v>
      </c>
      <c r="Y71" s="60">
        <f t="shared" si="31"/>
        <v>-0.0008211270906725821</v>
      </c>
      <c r="Z71" s="60">
        <f t="shared" si="31"/>
        <v>-4.549473737701461E-05</v>
      </c>
      <c r="AA71" s="60">
        <f t="shared" si="31"/>
        <v>-7.06051477789964E-05</v>
      </c>
      <c r="AB71" s="60">
        <f t="shared" si="31"/>
        <v>-8.79074117667591</v>
      </c>
    </row>
    <row r="72" spans="1:28" ht="12.75">
      <c r="A72" s="12" t="s">
        <v>82</v>
      </c>
      <c r="B72" s="1">
        <f>'DATOS MENSUALES'!E654</f>
        <v>0.572154042066</v>
      </c>
      <c r="C72" s="1">
        <f>'DATOS MENSUALES'!E655</f>
        <v>0.264401609436</v>
      </c>
      <c r="D72" s="1">
        <f>'DATOS MENSUALES'!E656</f>
        <v>0.254094253056</v>
      </c>
      <c r="E72" s="1">
        <f>'DATOS MENSUALES'!E657</f>
        <v>0.050973762219</v>
      </c>
      <c r="F72" s="1">
        <f>'DATOS MENSUALES'!E658</f>
        <v>0.084796627872</v>
      </c>
      <c r="G72" s="1">
        <f>'DATOS MENSUALES'!E659</f>
        <v>0.046264777064</v>
      </c>
      <c r="H72" s="1">
        <f>'DATOS MENSUALES'!E660</f>
        <v>0.027046559547</v>
      </c>
      <c r="I72" s="1">
        <f>'DATOS MENSUALES'!E661</f>
        <v>0.039867967566</v>
      </c>
      <c r="J72" s="1">
        <f>'DATOS MENSUALES'!E662</f>
        <v>0.019899861836</v>
      </c>
      <c r="K72" s="1">
        <f>'DATOS MENSUALES'!E663</f>
        <v>0.012818073504</v>
      </c>
      <c r="L72" s="1">
        <f>'DATOS MENSUALES'!E664</f>
        <v>0.009855003864</v>
      </c>
      <c r="M72" s="1">
        <f>'DATOS MENSUALES'!E665</f>
        <v>0.011049958533</v>
      </c>
      <c r="N72" s="1">
        <f t="shared" si="26"/>
        <v>1.393222496563</v>
      </c>
      <c r="O72" s="10"/>
      <c r="P72" s="60">
        <f t="shared" si="27"/>
        <v>0.04320135882839944</v>
      </c>
      <c r="Q72" s="60">
        <f t="shared" si="28"/>
        <v>-0.00011582853502241301</v>
      </c>
      <c r="R72" s="60">
        <f t="shared" si="29"/>
        <v>-0.004676752206251009</v>
      </c>
      <c r="S72" s="60">
        <f t="shared" si="30"/>
        <v>-0.08060109602404887</v>
      </c>
      <c r="T72" s="60">
        <f t="shared" si="31"/>
        <v>-0.13292275280652063</v>
      </c>
      <c r="U72" s="60">
        <f t="shared" si="31"/>
        <v>-0.23483729506485693</v>
      </c>
      <c r="V72" s="60">
        <f t="shared" si="31"/>
        <v>-0.2762531318174432</v>
      </c>
      <c r="W72" s="60">
        <f t="shared" si="31"/>
        <v>-0.17088464836973477</v>
      </c>
      <c r="X72" s="60">
        <f t="shared" si="31"/>
        <v>-0.03163051769706136</v>
      </c>
      <c r="Y72" s="60">
        <f t="shared" si="31"/>
        <v>-0.00484553644544815</v>
      </c>
      <c r="Z72" s="60">
        <f t="shared" si="31"/>
        <v>-0.0006655448213653672</v>
      </c>
      <c r="AA72" s="60">
        <f t="shared" si="31"/>
        <v>-0.0006535648186780983</v>
      </c>
      <c r="AB72" s="60">
        <f t="shared" si="31"/>
        <v>-35.61550655178592</v>
      </c>
    </row>
    <row r="73" spans="1:28" ht="12.75">
      <c r="A73" s="12" t="s">
        <v>83</v>
      </c>
      <c r="B73" s="1">
        <f>'DATOS MENSUALES'!E666</f>
        <v>0.005894804253</v>
      </c>
      <c r="C73" s="1">
        <f>'DATOS MENSUALES'!E667</f>
        <v>0.06986650884</v>
      </c>
      <c r="D73" s="1">
        <f>'DATOS MENSUALES'!E668</f>
        <v>0.421589056196</v>
      </c>
      <c r="E73" s="1">
        <f>'DATOS MENSUALES'!E669</f>
        <v>0.087525258112</v>
      </c>
      <c r="F73" s="1">
        <f>'DATOS MENSUALES'!E670</f>
        <v>0.044107833714</v>
      </c>
      <c r="G73" s="1">
        <f>'DATOS MENSUALES'!E671</f>
        <v>0.041682714894</v>
      </c>
      <c r="H73" s="1">
        <f>'DATOS MENSUALES'!E672</f>
        <v>0.030168777275</v>
      </c>
      <c r="I73" s="1">
        <f>'DATOS MENSUALES'!E673</f>
        <v>0.029893499724</v>
      </c>
      <c r="J73" s="1">
        <f>'DATOS MENSUALES'!E674</f>
        <v>0.013854169795</v>
      </c>
      <c r="K73" s="1">
        <f>'DATOS MENSUALES'!E675</f>
        <v>0.006479007815</v>
      </c>
      <c r="L73" s="1">
        <f>'DATOS MENSUALES'!E676</f>
        <v>0.00325181742</v>
      </c>
      <c r="M73" s="1">
        <f>'DATOS MENSUALES'!E677</f>
        <v>0.00226302387</v>
      </c>
      <c r="N73" s="1">
        <f t="shared" si="26"/>
        <v>0.7565764719079999</v>
      </c>
      <c r="O73" s="10"/>
      <c r="P73" s="60">
        <f t="shared" si="27"/>
        <v>-0.00999025045009329</v>
      </c>
      <c r="Q73" s="60">
        <f t="shared" si="28"/>
        <v>-0.014398751526293352</v>
      </c>
      <c r="R73" s="60">
        <f t="shared" si="29"/>
        <v>1.8519879331335905E-11</v>
      </c>
      <c r="S73" s="60">
        <f t="shared" si="30"/>
        <v>-0.06182289288798651</v>
      </c>
      <c r="T73" s="60">
        <f t="shared" si="31"/>
        <v>-0.16731769236878774</v>
      </c>
      <c r="U73" s="60">
        <f t="shared" si="31"/>
        <v>-0.24010856266402245</v>
      </c>
      <c r="V73" s="60">
        <f t="shared" si="31"/>
        <v>-0.27229911121639094</v>
      </c>
      <c r="W73" s="60">
        <f t="shared" si="31"/>
        <v>-0.18026593715058437</v>
      </c>
      <c r="X73" s="60">
        <f t="shared" si="31"/>
        <v>-0.0334794198364928</v>
      </c>
      <c r="Y73" s="60">
        <f t="shared" si="31"/>
        <v>-0.005410744814488554</v>
      </c>
      <c r="Z73" s="60">
        <f t="shared" si="31"/>
        <v>-0.0008282588845635632</v>
      </c>
      <c r="AA73" s="60">
        <f t="shared" si="31"/>
        <v>-0.0008728707966570507</v>
      </c>
      <c r="AB73" s="60">
        <f t="shared" si="31"/>
        <v>-60.54919186377695</v>
      </c>
    </row>
    <row r="74" spans="1:28" s="24" customFormat="1" ht="12.75">
      <c r="A74" s="21" t="s">
        <v>84</v>
      </c>
      <c r="B74" s="22">
        <f>'DATOS MENSUALES'!E678</f>
        <v>0.001616707582</v>
      </c>
      <c r="C74" s="22">
        <f>'DATOS MENSUALES'!E679</f>
        <v>0.012149283762</v>
      </c>
      <c r="D74" s="22">
        <f>'DATOS MENSUALES'!E680</f>
        <v>0.049578294046</v>
      </c>
      <c r="E74" s="22">
        <f>'DATOS MENSUALES'!E681</f>
        <v>1.163402884014</v>
      </c>
      <c r="F74" s="22">
        <f>'DATOS MENSUALES'!E682</f>
        <v>0.400145760223</v>
      </c>
      <c r="G74" s="22">
        <f>'DATOS MENSUALES'!E683</f>
        <v>0.182171139648</v>
      </c>
      <c r="H74" s="22">
        <f>'DATOS MENSUALES'!E684</f>
        <v>0.147633587085</v>
      </c>
      <c r="I74" s="22">
        <f>'DATOS MENSUALES'!E685</f>
        <v>0.619192519749</v>
      </c>
      <c r="J74" s="22">
        <f>'DATOS MENSUALES'!E686</f>
        <v>0.238131827241</v>
      </c>
      <c r="K74" s="22">
        <f>'DATOS MENSUALES'!E687</f>
        <v>0.310896291735</v>
      </c>
      <c r="L74" s="22">
        <f>'DATOS MENSUALES'!E688</f>
        <v>0.143770185891</v>
      </c>
      <c r="M74" s="22">
        <f>'DATOS MENSUALES'!E689</f>
        <v>0.076175779792</v>
      </c>
      <c r="N74" s="22">
        <f t="shared" si="26"/>
        <v>3.344864260768</v>
      </c>
      <c r="O74" s="23"/>
      <c r="P74" s="60">
        <f t="shared" si="27"/>
        <v>-0.010597481825977651</v>
      </c>
      <c r="Q74" s="60">
        <f t="shared" si="28"/>
        <v>-0.027270431791255986</v>
      </c>
      <c r="R74" s="60">
        <f t="shared" si="29"/>
        <v>-0.051373549660689584</v>
      </c>
      <c r="S74" s="60">
        <f t="shared" si="30"/>
        <v>0.3150784481616495</v>
      </c>
      <c r="T74" s="60">
        <f t="shared" si="31"/>
        <v>-0.007414749196630662</v>
      </c>
      <c r="U74" s="60">
        <f t="shared" si="31"/>
        <v>-0.11132057402717298</v>
      </c>
      <c r="V74" s="60">
        <f t="shared" si="31"/>
        <v>-0.1494634148313929</v>
      </c>
      <c r="W74" s="60">
        <f t="shared" si="31"/>
        <v>1.4525849564630162E-05</v>
      </c>
      <c r="X74" s="60">
        <f t="shared" si="31"/>
        <v>-0.0009418145385780586</v>
      </c>
      <c r="Y74" s="60">
        <f t="shared" si="31"/>
        <v>0.002139704057439618</v>
      </c>
      <c r="Z74" s="60">
        <f t="shared" si="31"/>
        <v>0.00010123485891966949</v>
      </c>
      <c r="AA74" s="60">
        <f t="shared" si="31"/>
        <v>-1.0156505005839195E-05</v>
      </c>
      <c r="AB74" s="60">
        <f t="shared" si="31"/>
        <v>-2.3979689482303352</v>
      </c>
    </row>
    <row r="75" spans="1:28" s="24" customFormat="1" ht="12.75">
      <c r="A75" s="21" t="s">
        <v>85</v>
      </c>
      <c r="B75" s="22">
        <f>'DATOS MENSUALES'!E690</f>
        <v>0.0562724953</v>
      </c>
      <c r="C75" s="22">
        <f>'DATOS MENSUALES'!E691</f>
        <v>1.067857313865</v>
      </c>
      <c r="D75" s="22">
        <f>'DATOS MENSUALES'!E692</f>
        <v>1.143023623155</v>
      </c>
      <c r="E75" s="22">
        <f>'DATOS MENSUALES'!E693</f>
        <v>0.683253609253</v>
      </c>
      <c r="F75" s="22">
        <f>'DATOS MENSUALES'!E694</f>
        <v>0.298392577728</v>
      </c>
      <c r="G75" s="22">
        <f>'DATOS MENSUALES'!E695</f>
        <v>0.195910481227</v>
      </c>
      <c r="H75" s="22">
        <f>'DATOS MENSUALES'!E696</f>
        <v>0.833465594575</v>
      </c>
      <c r="I75" s="22">
        <f>'DATOS MENSUALES'!E697</f>
        <v>0.925705276926</v>
      </c>
      <c r="J75" s="22">
        <f>'DATOS MENSUALES'!E698</f>
        <v>0.457676681258</v>
      </c>
      <c r="K75" s="22">
        <f>'DATOS MENSUALES'!E699</f>
        <v>0.205581324337</v>
      </c>
      <c r="L75" s="22">
        <f>'DATOS MENSUALES'!E700</f>
        <v>0.10125739664</v>
      </c>
      <c r="M75" s="22">
        <f>'DATOS MENSUALES'!E701</f>
        <v>0.12401371444</v>
      </c>
      <c r="N75" s="22">
        <f t="shared" si="26"/>
        <v>6.092410088704001</v>
      </c>
      <c r="O75" s="23"/>
      <c r="P75" s="60">
        <f t="shared" si="27"/>
        <v>-0.004491777015875379</v>
      </c>
      <c r="Q75" s="60">
        <f t="shared" si="28"/>
        <v>0.4298727274499568</v>
      </c>
      <c r="R75" s="60">
        <f t="shared" si="29"/>
        <v>0.3758967439588548</v>
      </c>
      <c r="S75" s="60">
        <f t="shared" si="30"/>
        <v>0.008038029973431608</v>
      </c>
      <c r="T75" s="60">
        <f t="shared" si="31"/>
        <v>-0.026132521338032667</v>
      </c>
      <c r="U75" s="60">
        <f t="shared" si="31"/>
        <v>-0.10205210807069534</v>
      </c>
      <c r="V75" s="60">
        <f t="shared" si="31"/>
        <v>0.003733761110824849</v>
      </c>
      <c r="W75" s="60">
        <f t="shared" si="31"/>
        <v>0.03623585145252286</v>
      </c>
      <c r="X75" s="60">
        <f t="shared" si="31"/>
        <v>0.0017946433213523938</v>
      </c>
      <c r="Y75" s="60">
        <f t="shared" si="31"/>
        <v>1.3052515483619543E-05</v>
      </c>
      <c r="Z75" s="60">
        <f t="shared" si="31"/>
        <v>6.858743683823591E-08</v>
      </c>
      <c r="AA75" s="60">
        <f t="shared" si="31"/>
        <v>1.7947224573281713E-05</v>
      </c>
      <c r="AB75" s="60">
        <f t="shared" si="31"/>
        <v>2.7976046889959107</v>
      </c>
    </row>
    <row r="76" spans="1:28" s="24" customFormat="1" ht="12.75">
      <c r="A76" s="21" t="s">
        <v>86</v>
      </c>
      <c r="B76" s="22">
        <f>'DATOS MENSUALES'!E702</f>
        <v>0.0644701808</v>
      </c>
      <c r="C76" s="22">
        <f>'DATOS MENSUALES'!E703</f>
        <v>0.058783585499</v>
      </c>
      <c r="D76" s="22">
        <f>'DATOS MENSUALES'!E704</f>
        <v>0.052259703448</v>
      </c>
      <c r="E76" s="22">
        <f>'DATOS MENSUALES'!E705</f>
        <v>0.145904864868</v>
      </c>
      <c r="F76" s="22">
        <f>'DATOS MENSUALES'!E706</f>
        <v>0.107663227476</v>
      </c>
      <c r="G76" s="22">
        <f>'DATOS MENSUALES'!E707</f>
        <v>0.11249740512</v>
      </c>
      <c r="H76" s="22">
        <f>'DATOS MENSUALES'!E708</f>
        <v>0.35491147601</v>
      </c>
      <c r="I76" s="22">
        <f>'DATOS MENSUALES'!E709</f>
        <v>0.257023435828</v>
      </c>
      <c r="J76" s="22">
        <f>'DATOS MENSUALES'!E710</f>
        <v>0.208639424928</v>
      </c>
      <c r="K76" s="22">
        <f>'DATOS MENSUALES'!E711</f>
        <v>0.130674353719</v>
      </c>
      <c r="L76" s="22">
        <f>'DATOS MENSUALES'!E712</f>
        <v>0.065457804178</v>
      </c>
      <c r="M76" s="22">
        <f>'DATOS MENSUALES'!E713</f>
        <v>0.116159064242</v>
      </c>
      <c r="N76" s="22">
        <f t="shared" si="26"/>
        <v>1.6744445261160001</v>
      </c>
      <c r="O76" s="23"/>
      <c r="P76" s="60">
        <f t="shared" si="27"/>
        <v>-0.00385497888416525</v>
      </c>
      <c r="Q76" s="60">
        <f t="shared" si="28"/>
        <v>-0.01645761104159975</v>
      </c>
      <c r="R76" s="60">
        <f t="shared" si="29"/>
        <v>-0.05026987493980481</v>
      </c>
      <c r="S76" s="60">
        <f t="shared" si="30"/>
        <v>-0.03828376870441023</v>
      </c>
      <c r="T76" s="60">
        <f t="shared" si="31"/>
        <v>-0.11584418249829073</v>
      </c>
      <c r="U76" s="60">
        <f t="shared" si="31"/>
        <v>-0.1670342596198283</v>
      </c>
      <c r="V76" s="60">
        <f t="shared" si="31"/>
        <v>-0.03382897485774879</v>
      </c>
      <c r="W76" s="60">
        <f t="shared" si="31"/>
        <v>-0.038535562795427414</v>
      </c>
      <c r="X76" s="60">
        <f t="shared" si="31"/>
        <v>-0.002073354930558328</v>
      </c>
      <c r="Y76" s="60">
        <f t="shared" si="31"/>
        <v>-0.000135495817693438</v>
      </c>
      <c r="Z76" s="60">
        <f t="shared" si="31"/>
        <v>-3.187376051119937E-05</v>
      </c>
      <c r="AA76" s="60">
        <f t="shared" si="31"/>
        <v>6.155779661570768E-06</v>
      </c>
      <c r="AB76" s="60">
        <f t="shared" si="31"/>
        <v>-27.241226719217995</v>
      </c>
    </row>
    <row r="77" spans="1:28" s="24" customFormat="1" ht="12.75">
      <c r="A77" s="21" t="s">
        <v>87</v>
      </c>
      <c r="B77" s="22">
        <f>'DATOS MENSUALES'!E714</f>
        <v>0.594711915363</v>
      </c>
      <c r="C77" s="22">
        <f>'DATOS MENSUALES'!E715</f>
        <v>0.22139519749</v>
      </c>
      <c r="D77" s="22">
        <f>'DATOS MENSUALES'!E716</f>
        <v>0.31567051264</v>
      </c>
      <c r="E77" s="22">
        <f>'DATOS MENSUALES'!E717</f>
        <v>0.245480342632</v>
      </c>
      <c r="F77" s="22">
        <f>'DATOS MENSUALES'!E718</f>
        <v>0.079718226208</v>
      </c>
      <c r="G77" s="22">
        <f>'DATOS MENSUALES'!E719</f>
        <v>0.096285063168</v>
      </c>
      <c r="H77" s="22">
        <f>'DATOS MENSUALES'!E720</f>
        <v>0.9310102275</v>
      </c>
      <c r="I77" s="22">
        <f>'DATOS MENSUALES'!E721</f>
        <v>0.307769909034</v>
      </c>
      <c r="J77" s="22">
        <f>'DATOS MENSUALES'!E722</f>
        <v>0.1485969383</v>
      </c>
      <c r="K77" s="22">
        <f>'DATOS MENSUALES'!E723</f>
        <v>0.074709898375</v>
      </c>
      <c r="L77" s="22">
        <f>'DATOS MENSUALES'!E724</f>
        <v>0.042398753928</v>
      </c>
      <c r="M77" s="22">
        <f>'DATOS MENSUALES'!E725</f>
        <v>0.030312164608</v>
      </c>
      <c r="N77" s="22">
        <f t="shared" si="26"/>
        <v>3.088059149246</v>
      </c>
      <c r="O77" s="23"/>
      <c r="P77" s="60">
        <f t="shared" si="27"/>
        <v>0.052080523950291266</v>
      </c>
      <c r="Q77" s="60">
        <f t="shared" si="28"/>
        <v>-0.0007724168352770214</v>
      </c>
      <c r="R77" s="60">
        <f t="shared" si="29"/>
        <v>-0.0011793900634435642</v>
      </c>
      <c r="S77" s="60">
        <f t="shared" si="30"/>
        <v>-0.013389184087359942</v>
      </c>
      <c r="T77" s="60">
        <f t="shared" si="31"/>
        <v>-0.1369304566677052</v>
      </c>
      <c r="U77" s="60">
        <f t="shared" si="31"/>
        <v>-0.18222431966647956</v>
      </c>
      <c r="V77" s="60">
        <f t="shared" si="31"/>
        <v>0.01613322706277957</v>
      </c>
      <c r="W77" s="60">
        <f t="shared" si="31"/>
        <v>-0.023645620010138837</v>
      </c>
      <c r="X77" s="60">
        <f t="shared" si="31"/>
        <v>-0.00659775671583684</v>
      </c>
      <c r="Y77" s="60">
        <f t="shared" si="31"/>
        <v>-0.001236290157199735</v>
      </c>
      <c r="Z77" s="60">
        <f t="shared" si="31"/>
        <v>-0.0001642538836402243</v>
      </c>
      <c r="AA77" s="60">
        <f t="shared" si="31"/>
        <v>-0.00030781724092570137</v>
      </c>
      <c r="AB77" s="60">
        <f t="shared" si="31"/>
        <v>-4.059958191810533</v>
      </c>
    </row>
    <row r="78" spans="1:28" s="24" customFormat="1" ht="12.75">
      <c r="A78" s="21" t="s">
        <v>88</v>
      </c>
      <c r="B78" s="22">
        <f>'DATOS MENSUALES'!E726</f>
        <v>0.048798701902</v>
      </c>
      <c r="C78" s="22">
        <f>'DATOS MENSUALES'!E727</f>
        <v>1.211922241644</v>
      </c>
      <c r="D78" s="22">
        <f>'DATOS MENSUALES'!E728</f>
        <v>1.11041056608</v>
      </c>
      <c r="E78" s="22">
        <f>'DATOS MENSUALES'!E729</f>
        <v>1.484401498293</v>
      </c>
      <c r="F78" s="22">
        <f>'DATOS MENSUALES'!E730</f>
        <v>0.541514435273</v>
      </c>
      <c r="G78" s="22">
        <f>'DATOS MENSUALES'!E731</f>
        <v>1.52319151118</v>
      </c>
      <c r="H78" s="22">
        <f>'DATOS MENSUALES'!E732</f>
        <v>0.425621338485</v>
      </c>
      <c r="I78" s="22">
        <f>'DATOS MENSUALES'!E733</f>
        <v>0.221811386115</v>
      </c>
      <c r="J78" s="22">
        <f>'DATOS MENSUALES'!E734</f>
        <v>0.103231922212</v>
      </c>
      <c r="K78" s="22">
        <f>'DATOS MENSUALES'!E735</f>
        <v>0.059604179712</v>
      </c>
      <c r="L78" s="22">
        <f>'DATOS MENSUALES'!E736</f>
        <v>0.038883304614</v>
      </c>
      <c r="M78" s="22">
        <f>'DATOS MENSUALES'!E737</f>
        <v>0.024194733836</v>
      </c>
      <c r="N78" s="22">
        <f t="shared" si="26"/>
        <v>6.793585819346</v>
      </c>
      <c r="O78" s="23"/>
      <c r="P78" s="60">
        <f t="shared" si="27"/>
        <v>-0.005130233826900398</v>
      </c>
      <c r="Q78" s="60">
        <f t="shared" si="28"/>
        <v>0.7260265344808982</v>
      </c>
      <c r="R78" s="60">
        <f t="shared" si="29"/>
        <v>0.32720538083510436</v>
      </c>
      <c r="S78" s="60">
        <f t="shared" si="30"/>
        <v>1.004399349585322</v>
      </c>
      <c r="T78" s="60">
        <f t="shared" si="31"/>
        <v>-0.0001542512838188348</v>
      </c>
      <c r="U78" s="60">
        <f t="shared" si="31"/>
        <v>0.6359863468633618</v>
      </c>
      <c r="V78" s="60">
        <f t="shared" si="31"/>
        <v>-0.016138119045031613</v>
      </c>
      <c r="W78" s="60">
        <f t="shared" si="31"/>
        <v>-0.05188746117241969</v>
      </c>
      <c r="X78" s="60">
        <f t="shared" si="31"/>
        <v>-0.012636557417140922</v>
      </c>
      <c r="Y78" s="60">
        <f t="shared" si="31"/>
        <v>-0.0018352140700651667</v>
      </c>
      <c r="Z78" s="60">
        <f t="shared" si="31"/>
        <v>-0.0001979587307098709</v>
      </c>
      <c r="AA78" s="60">
        <f t="shared" si="31"/>
        <v>-0.00039929317300856765</v>
      </c>
      <c r="AB78" s="60">
        <f t="shared" si="31"/>
        <v>9.397049324957162</v>
      </c>
    </row>
    <row r="79" spans="1:28" s="24" customFormat="1" ht="12.75">
      <c r="A79" s="21" t="s">
        <v>89</v>
      </c>
      <c r="B79" s="22">
        <f>'DATOS MENSUALES'!E738</f>
        <v>0.11515905345</v>
      </c>
      <c r="C79" s="22">
        <f>'DATOS MENSUALES'!E739</f>
        <v>0.040142092851</v>
      </c>
      <c r="D79" s="22">
        <f>'DATOS MENSUALES'!E740</f>
        <v>0.023420201895</v>
      </c>
      <c r="E79" s="22">
        <f>'DATOS MENSUALES'!E741</f>
        <v>0.0270588248</v>
      </c>
      <c r="F79" s="22">
        <f>'DATOS MENSUALES'!E742</f>
        <v>0.026535935574</v>
      </c>
      <c r="G79" s="22">
        <f>'DATOS MENSUALES'!E743</f>
        <v>0.03856344588</v>
      </c>
      <c r="H79" s="22">
        <f>'DATOS MENSUALES'!E744</f>
        <v>0.029855266008</v>
      </c>
      <c r="I79" s="22">
        <f>'DATOS MENSUALES'!E745</f>
        <v>0.054202235528</v>
      </c>
      <c r="J79" s="22">
        <f>'DATOS MENSUALES'!E746</f>
        <v>0.030206202052</v>
      </c>
      <c r="K79" s="22">
        <f>'DATOS MENSUALES'!E747</f>
        <v>0.02020368013</v>
      </c>
      <c r="L79" s="22">
        <f>'DATOS MENSUALES'!E748</f>
        <v>0.019223779914</v>
      </c>
      <c r="M79" s="22">
        <f>'DATOS MENSUALES'!E749</f>
        <v>0.0178731693</v>
      </c>
      <c r="N79" s="22">
        <f t="shared" si="26"/>
        <v>0.44244388738199997</v>
      </c>
      <c r="O79" s="23"/>
      <c r="P79" s="60">
        <f t="shared" si="27"/>
        <v>-0.0011947000700510016</v>
      </c>
      <c r="Q79" s="60">
        <f t="shared" si="28"/>
        <v>-0.020347638842151045</v>
      </c>
      <c r="R79" s="60">
        <f t="shared" si="29"/>
        <v>-0.062999316111156</v>
      </c>
      <c r="S79" s="60">
        <f t="shared" si="30"/>
        <v>-0.09474296176204151</v>
      </c>
      <c r="T79" s="60">
        <f t="shared" si="31"/>
        <v>-0.18384022844459588</v>
      </c>
      <c r="U79" s="60">
        <f t="shared" si="31"/>
        <v>-0.24374177056706858</v>
      </c>
      <c r="V79" s="60">
        <f t="shared" si="31"/>
        <v>-0.2726944310518902</v>
      </c>
      <c r="W79" s="60">
        <f aca="true" t="shared" si="32" ref="W79:AB82">(I79-I$6)^3</f>
        <v>-0.15798140399400937</v>
      </c>
      <c r="X79" s="60">
        <f t="shared" si="32"/>
        <v>-0.028637794295988325</v>
      </c>
      <c r="Y79" s="60">
        <f t="shared" si="32"/>
        <v>-0.004238368002153409</v>
      </c>
      <c r="Z79" s="60">
        <f t="shared" si="32"/>
        <v>-0.0004734621288369156</v>
      </c>
      <c r="AA79" s="60">
        <f t="shared" si="32"/>
        <v>-0.0005112087798644147</v>
      </c>
      <c r="AB79" s="60">
        <f t="shared" si="32"/>
        <v>-76.27403167008528</v>
      </c>
    </row>
    <row r="80" spans="1:28" s="24" customFormat="1" ht="12.75">
      <c r="A80" s="21" t="s">
        <v>90</v>
      </c>
      <c r="B80" s="22">
        <f>'DATOS MENSUALES'!E750</f>
        <v>0.158900599044</v>
      </c>
      <c r="C80" s="22">
        <f>'DATOS MENSUALES'!E751</f>
        <v>0.321205897104</v>
      </c>
      <c r="D80" s="22">
        <f>'DATOS MENSUALES'!E752</f>
        <v>0.295227292032</v>
      </c>
      <c r="E80" s="22">
        <f>'DATOS MENSUALES'!E753</f>
        <v>0.346203548676</v>
      </c>
      <c r="F80" s="22">
        <f>'DATOS MENSUALES'!E754</f>
        <v>0.234642517818</v>
      </c>
      <c r="G80" s="22">
        <f>'DATOS MENSUALES'!E755</f>
        <v>0.174569588172</v>
      </c>
      <c r="H80" s="22">
        <f>'DATOS MENSUALES'!E756</f>
        <v>0.1381314766</v>
      </c>
      <c r="I80" s="22">
        <f>'DATOS MENSUALES'!E757</f>
        <v>0.082649437044</v>
      </c>
      <c r="J80" s="22">
        <f>'DATOS MENSUALES'!E758</f>
        <v>0.033895601952</v>
      </c>
      <c r="K80" s="22">
        <f>'DATOS MENSUALES'!E759</f>
        <v>0.016871998764</v>
      </c>
      <c r="L80" s="22">
        <f>'DATOS MENSUALES'!E760</f>
        <v>0.011964199059</v>
      </c>
      <c r="M80" s="22">
        <f>'DATOS MENSUALES'!E761</f>
        <v>0.034461038172</v>
      </c>
      <c r="N80" s="22">
        <f t="shared" si="26"/>
        <v>1.8487231944370002</v>
      </c>
      <c r="O80" s="23"/>
      <c r="P80" s="60">
        <f t="shared" si="27"/>
        <v>-0.00024259276185509577</v>
      </c>
      <c r="Q80" s="60">
        <f t="shared" si="28"/>
        <v>5.232830926620872E-07</v>
      </c>
      <c r="R80" s="60">
        <f t="shared" si="29"/>
        <v>-0.002005008576936984</v>
      </c>
      <c r="S80" s="60">
        <f t="shared" si="30"/>
        <v>-0.0025563844879383287</v>
      </c>
      <c r="T80" s="60">
        <f aca="true" t="shared" si="33" ref="T80:V83">(F80-F$6)^3</f>
        <v>-0.04685150431333371</v>
      </c>
      <c r="U80" s="60">
        <f t="shared" si="33"/>
        <v>-0.11668164729583608</v>
      </c>
      <c r="V80" s="60">
        <f t="shared" si="33"/>
        <v>-0.15763646410256926</v>
      </c>
      <c r="W80" s="60">
        <f t="shared" si="32"/>
        <v>-0.13433069594890415</v>
      </c>
      <c r="X80" s="60">
        <f t="shared" si="32"/>
        <v>-0.02761421292686925</v>
      </c>
      <c r="Y80" s="60">
        <f t="shared" si="32"/>
        <v>-0.004505562423598433</v>
      </c>
      <c r="Z80" s="60">
        <f t="shared" si="32"/>
        <v>-0.000618466346055558</v>
      </c>
      <c r="AA80" s="60">
        <f t="shared" si="32"/>
        <v>-0.00025448936347479106</v>
      </c>
      <c r="AB80" s="60">
        <f t="shared" si="32"/>
        <v>-22.77659291750175</v>
      </c>
    </row>
    <row r="81" spans="1:28" s="24" customFormat="1" ht="12.75">
      <c r="A81" s="21" t="s">
        <v>91</v>
      </c>
      <c r="B81" s="22">
        <f>'DATOS MENSUALES'!E762</f>
        <v>0.208099428888</v>
      </c>
      <c r="C81" s="22">
        <f>'DATOS MENSUALES'!E763</f>
        <v>0.081578039234</v>
      </c>
      <c r="D81" s="22">
        <f>'DATOS MENSUALES'!E764</f>
        <v>0.055947414724</v>
      </c>
      <c r="E81" s="22">
        <f>'DATOS MENSUALES'!E765</f>
        <v>0.477207139732</v>
      </c>
      <c r="F81" s="22">
        <f>'DATOS MENSUALES'!E766</f>
        <v>0.55135454783</v>
      </c>
      <c r="G81" s="22">
        <f>'DATOS MENSUALES'!E767</f>
        <v>0.756458000208</v>
      </c>
      <c r="H81" s="22">
        <f>'DATOS MENSUALES'!E768</f>
        <v>0.603491790824</v>
      </c>
      <c r="I81" s="22">
        <f>'DATOS MENSUALES'!E769</f>
        <v>0.551085037638</v>
      </c>
      <c r="J81" s="22">
        <f>'DATOS MENSUALES'!E770</f>
        <v>0.231308272778</v>
      </c>
      <c r="K81" s="22">
        <f>'DATOS MENSUALES'!E771</f>
        <v>0.10755156276</v>
      </c>
      <c r="L81" s="22">
        <f>'DATOS MENSUALES'!E772</f>
        <v>0.06247532896</v>
      </c>
      <c r="M81" s="22">
        <f>'DATOS MENSUALES'!E773</f>
        <v>0.032558564635</v>
      </c>
      <c r="N81" s="22">
        <f t="shared" si="26"/>
        <v>3.719115128211</v>
      </c>
      <c r="O81" s="23"/>
      <c r="P81" s="60">
        <f t="shared" si="27"/>
        <v>-2.283700622742215E-06</v>
      </c>
      <c r="Q81" s="60">
        <f t="shared" si="28"/>
        <v>-0.012417786147701457</v>
      </c>
      <c r="R81" s="60">
        <f t="shared" si="29"/>
        <v>-0.04877798545386834</v>
      </c>
      <c r="S81" s="60">
        <f t="shared" si="30"/>
        <v>-1.8813782946397328E-07</v>
      </c>
      <c r="T81" s="60">
        <f t="shared" si="33"/>
        <v>-8.39707622859121E-05</v>
      </c>
      <c r="U81" s="60">
        <f t="shared" si="33"/>
        <v>0.0008104724595307868</v>
      </c>
      <c r="V81" s="60">
        <f t="shared" si="33"/>
        <v>-0.00041912632868631257</v>
      </c>
      <c r="W81" s="60">
        <f t="shared" si="32"/>
        <v>-8.34993243196789E-05</v>
      </c>
      <c r="X81" s="60">
        <f t="shared" si="32"/>
        <v>-0.0011525111041106658</v>
      </c>
      <c r="Y81" s="60">
        <f t="shared" si="32"/>
        <v>-0.0004132405073608968</v>
      </c>
      <c r="Z81" s="60">
        <f t="shared" si="32"/>
        <v>-4.1741091501005576E-05</v>
      </c>
      <c r="AA81" s="60">
        <f t="shared" si="32"/>
        <v>-0.0002781046093555239</v>
      </c>
      <c r="AB81" s="60">
        <f t="shared" si="32"/>
        <v>-0.8965029185761284</v>
      </c>
    </row>
    <row r="82" spans="1:28" s="24" customFormat="1" ht="12.75">
      <c r="A82" s="21" t="s">
        <v>92</v>
      </c>
      <c r="B82" s="22">
        <f>'DATOS MENSUALES'!E774</f>
        <v>0.332019893118</v>
      </c>
      <c r="C82" s="22">
        <f>'DATOS MENSUALES'!E775</f>
        <v>0.067509803136</v>
      </c>
      <c r="D82" s="22">
        <f>'DATOS MENSUALES'!E776</f>
        <v>0.06579077688</v>
      </c>
      <c r="E82" s="22">
        <f>'DATOS MENSUALES'!E777</f>
        <v>0.035372326964</v>
      </c>
      <c r="F82" s="22">
        <f>'DATOS MENSUALES'!E778</f>
        <v>0.024903726734</v>
      </c>
      <c r="G82" s="22">
        <f>'DATOS MENSUALES'!E779</f>
        <v>0.04708669539</v>
      </c>
      <c r="H82" s="22">
        <f>'DATOS MENSUALES'!E780</f>
        <v>0.062733198528</v>
      </c>
      <c r="I82" s="22">
        <f>'DATOS MENSUALES'!E781</f>
        <v>0.04722102476</v>
      </c>
      <c r="J82" s="22">
        <f>'DATOS MENSUALES'!E782</f>
        <v>0.035742355362</v>
      </c>
      <c r="K82" s="22">
        <f>'DATOS MENSUALES'!E783</f>
        <v>0.02631551822</v>
      </c>
      <c r="L82" s="22">
        <f>'DATOS MENSUALES'!E784</f>
        <v>0.018989116482</v>
      </c>
      <c r="M82" s="22">
        <f>'DATOS MENSUALES'!E785</f>
        <v>0.01189430469</v>
      </c>
      <c r="N82" s="22">
        <f>SUM(B82:M82)</f>
        <v>0.7755787402639999</v>
      </c>
      <c r="O82" s="23"/>
      <c r="P82" s="60">
        <f t="shared" si="27"/>
        <v>0.0013584720759548506</v>
      </c>
      <c r="Q82" s="60">
        <f t="shared" si="28"/>
        <v>-0.014821267818012983</v>
      </c>
      <c r="R82" s="60">
        <f t="shared" si="29"/>
        <v>-0.044940959402412314</v>
      </c>
      <c r="S82" s="60">
        <f t="shared" si="30"/>
        <v>-0.08965364741148163</v>
      </c>
      <c r="T82" s="60">
        <f t="shared" si="33"/>
        <v>-0.18542793439938052</v>
      </c>
      <c r="U82" s="60">
        <f t="shared" si="33"/>
        <v>-0.23389998647331123</v>
      </c>
      <c r="V82" s="60">
        <f t="shared" si="33"/>
        <v>-0.23328456136597145</v>
      </c>
      <c r="W82" s="60">
        <f t="shared" si="32"/>
        <v>-0.1641813190902923</v>
      </c>
      <c r="X82" s="60">
        <f t="shared" si="32"/>
        <v>-0.027111142143090537</v>
      </c>
      <c r="Y82" s="60">
        <f t="shared" si="32"/>
        <v>-0.003776071526253809</v>
      </c>
      <c r="Z82" s="60">
        <f t="shared" si="32"/>
        <v>-0.0004777515342290762</v>
      </c>
      <c r="AA82" s="60">
        <f t="shared" si="32"/>
        <v>-0.0006346732260469249</v>
      </c>
      <c r="AB82" s="60">
        <f t="shared" si="32"/>
        <v>-59.674418353207855</v>
      </c>
    </row>
    <row r="83" spans="1:28" s="24" customFormat="1" ht="12.75">
      <c r="A83" s="21" t="s">
        <v>93</v>
      </c>
      <c r="B83" s="22">
        <f>'DATOS MENSUALES'!E786</f>
        <v>0.343076201664</v>
      </c>
      <c r="C83" s="22">
        <f>'DATOS MENSUALES'!E787</f>
        <v>0.250544094422</v>
      </c>
      <c r="D83" s="22">
        <f>'DATOS MENSUALES'!E788</f>
        <v>0.228063446644</v>
      </c>
      <c r="E83" s="22">
        <f>'DATOS MENSUALES'!E789</f>
        <v>0.085581112182</v>
      </c>
      <c r="F83" s="22">
        <f>'DATOS MENSUALES'!E790</f>
        <v>0.152421612777</v>
      </c>
      <c r="G83" s="22">
        <f>'DATOS MENSUALES'!E791</f>
        <v>1.016443119665</v>
      </c>
      <c r="H83" s="22">
        <f>'DATOS MENSUALES'!E792</f>
        <v>0.234164537126</v>
      </c>
      <c r="I83" s="22">
        <f>'DATOS MENSUALES'!E793</f>
        <v>0.120793994104</v>
      </c>
      <c r="J83" s="22">
        <f>'DATOS MENSUALES'!E794</f>
        <v>0.148360326408</v>
      </c>
      <c r="K83" s="22">
        <f>'DATOS MENSUALES'!E795</f>
        <v>0.067489904768</v>
      </c>
      <c r="L83" s="22">
        <f>'DATOS MENSUALES'!E796</f>
        <v>0.034993505736</v>
      </c>
      <c r="M83" s="22">
        <f>'DATOS MENSUALES'!E797</f>
        <v>0.02187987242</v>
      </c>
      <c r="N83" s="22">
        <f>SUM(B83:M83)</f>
        <v>2.703811727916</v>
      </c>
      <c r="O83" s="23"/>
      <c r="P83" s="60">
        <f t="shared" si="27"/>
        <v>0.0018072868353522977</v>
      </c>
      <c r="Q83" s="60">
        <f t="shared" si="28"/>
        <v>-0.00024535509081029515</v>
      </c>
      <c r="R83" s="60">
        <f t="shared" si="29"/>
        <v>-0.0072182664863566825</v>
      </c>
      <c r="S83" s="60">
        <f t="shared" si="30"/>
        <v>-0.06273928899659424</v>
      </c>
      <c r="T83" s="60">
        <f t="shared" si="33"/>
        <v>-0.08677535227373753</v>
      </c>
      <c r="U83" s="60">
        <f t="shared" si="33"/>
        <v>0.044069350710556766</v>
      </c>
      <c r="V83" s="60">
        <f t="shared" si="33"/>
        <v>-0.08762541928556919</v>
      </c>
      <c r="W83" s="60">
        <f aca="true" t="shared" si="34" ref="W83:AB83">(I83-I$6)^3</f>
        <v>-0.1064957828880141</v>
      </c>
      <c r="X83" s="60">
        <f t="shared" si="34"/>
        <v>-0.006622758430263163</v>
      </c>
      <c r="Y83" s="60">
        <f t="shared" si="34"/>
        <v>-0.0015029514099922441</v>
      </c>
      <c r="Z83" s="60">
        <f t="shared" si="34"/>
        <v>-0.00024029980335516733</v>
      </c>
      <c r="AA83" s="60">
        <f t="shared" si="34"/>
        <v>-0.00043814592776792214</v>
      </c>
      <c r="AB83" s="60">
        <f t="shared" si="34"/>
        <v>-7.756990687765676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12.266065882363549</v>
      </c>
      <c r="Q84" s="61">
        <f t="shared" si="35"/>
        <v>6.3754311613191845</v>
      </c>
      <c r="R84" s="61">
        <f t="shared" si="35"/>
        <v>23.337751503382357</v>
      </c>
      <c r="S84" s="61">
        <f t="shared" si="35"/>
        <v>28.73896008026432</v>
      </c>
      <c r="T84" s="61">
        <f t="shared" si="35"/>
        <v>267.09024490304665</v>
      </c>
      <c r="U84" s="61">
        <f t="shared" si="35"/>
        <v>235.60327396491925</v>
      </c>
      <c r="V84" s="61">
        <f t="shared" si="35"/>
        <v>99.04044266205014</v>
      </c>
      <c r="W84" s="61">
        <f t="shared" si="35"/>
        <v>190.87481107929955</v>
      </c>
      <c r="X84" s="61">
        <f t="shared" si="35"/>
        <v>14.829218437166444</v>
      </c>
      <c r="Y84" s="61">
        <f t="shared" si="35"/>
        <v>1.598126041719685</v>
      </c>
      <c r="Z84" s="61">
        <f t="shared" si="35"/>
        <v>0.11579848768721501</v>
      </c>
      <c r="AA84" s="61">
        <f t="shared" si="35"/>
        <v>0.19730362643534077</v>
      </c>
      <c r="AB84" s="61">
        <f t="shared" si="35"/>
        <v>21685.329094829875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432 - Río Escalote desde confluencia con río Torete hasta Berlanga de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0.001616707582</v>
      </c>
      <c r="C4" s="1">
        <f t="shared" si="0"/>
        <v>0.012149283762</v>
      </c>
      <c r="D4" s="1">
        <f t="shared" si="0"/>
        <v>0.023420201895</v>
      </c>
      <c r="E4" s="1">
        <f t="shared" si="0"/>
        <v>0.016246259834</v>
      </c>
      <c r="F4" s="1">
        <f t="shared" si="0"/>
        <v>0.01385890324</v>
      </c>
      <c r="G4" s="1">
        <f t="shared" si="0"/>
        <v>0.016598662095</v>
      </c>
      <c r="H4" s="1">
        <f t="shared" si="0"/>
        <v>0.02470077309</v>
      </c>
      <c r="I4" s="1">
        <f t="shared" si="0"/>
        <v>0.029893499724</v>
      </c>
      <c r="J4" s="1">
        <f t="shared" si="0"/>
        <v>0.013854169795</v>
      </c>
      <c r="K4" s="1">
        <f t="shared" si="0"/>
        <v>0.006479007815</v>
      </c>
      <c r="L4" s="1">
        <f t="shared" si="0"/>
        <v>0.00325181742</v>
      </c>
      <c r="M4" s="1">
        <f t="shared" si="0"/>
        <v>0.00226302387</v>
      </c>
      <c r="N4" s="1">
        <f>MIN(N18:N43)</f>
        <v>0.44244388738199997</v>
      </c>
    </row>
    <row r="5" spans="1:14" ht="12.75">
      <c r="A5" s="13" t="s">
        <v>94</v>
      </c>
      <c r="B5" s="1">
        <f aca="true" t="shared" si="1" ref="B5:M5">MAX(B18:B43)</f>
        <v>0.594711915363</v>
      </c>
      <c r="C5" s="1">
        <f t="shared" si="1"/>
        <v>1.211922241644</v>
      </c>
      <c r="D5" s="1">
        <f t="shared" si="1"/>
        <v>1.553234720505</v>
      </c>
      <c r="E5" s="1">
        <f t="shared" si="1"/>
        <v>1.484401498293</v>
      </c>
      <c r="F5" s="1">
        <f t="shared" si="1"/>
        <v>0.794068203471</v>
      </c>
      <c r="G5" s="1">
        <f t="shared" si="1"/>
        <v>1.52319151118</v>
      </c>
      <c r="H5" s="1">
        <f t="shared" si="1"/>
        <v>2.30881001976</v>
      </c>
      <c r="I5" s="1">
        <f t="shared" si="1"/>
        <v>1.338880305282</v>
      </c>
      <c r="J5" s="1">
        <f t="shared" si="1"/>
        <v>1.333097945785</v>
      </c>
      <c r="K5" s="1">
        <f t="shared" si="1"/>
        <v>0.526373671812</v>
      </c>
      <c r="L5" s="1">
        <f t="shared" si="1"/>
        <v>0.229678560644</v>
      </c>
      <c r="M5" s="1">
        <f t="shared" si="1"/>
        <v>0.12401371444</v>
      </c>
      <c r="N5" s="1">
        <f>MAX(N18:N43)</f>
        <v>9.325995361874998</v>
      </c>
    </row>
    <row r="6" spans="1:14" ht="12.75">
      <c r="A6" s="13" t="s">
        <v>16</v>
      </c>
      <c r="B6" s="1">
        <f aca="true" t="shared" si="2" ref="B6:M6">AVERAGE(B18:B43)</f>
        <v>0.1772308311526154</v>
      </c>
      <c r="C6" s="1">
        <f t="shared" si="2"/>
        <v>0.2426543820291154</v>
      </c>
      <c r="D6" s="1">
        <f t="shared" si="2"/>
        <v>0.3357253797785769</v>
      </c>
      <c r="E6" s="1">
        <f t="shared" si="2"/>
        <v>0.3111054972115384</v>
      </c>
      <c r="F6" s="1">
        <f t="shared" si="2"/>
        <v>0.2613032210526923</v>
      </c>
      <c r="G6" s="1">
        <f t="shared" si="2"/>
        <v>0.30171952899553844</v>
      </c>
      <c r="H6" s="1">
        <f t="shared" si="2"/>
        <v>0.42688198318230774</v>
      </c>
      <c r="I6" s="1">
        <f t="shared" si="2"/>
        <v>0.31366871992153844</v>
      </c>
      <c r="J6" s="1">
        <f t="shared" si="2"/>
        <v>0.18946347551176917</v>
      </c>
      <c r="K6" s="1">
        <f t="shared" si="2"/>
        <v>0.11233246128184617</v>
      </c>
      <c r="L6" s="1">
        <f t="shared" si="2"/>
        <v>0.06100258925853846</v>
      </c>
      <c r="M6" s="1">
        <f t="shared" si="2"/>
        <v>0.04985110917226923</v>
      </c>
      <c r="N6" s="1">
        <f>SUM(B6:M6)</f>
        <v>2.7829391785483466</v>
      </c>
    </row>
    <row r="7" spans="1:14" ht="12.75">
      <c r="A7" s="13" t="s">
        <v>17</v>
      </c>
      <c r="B7" s="1">
        <f aca="true" t="shared" si="3" ref="B7:M7">PERCENTILE(B18:B43,0.1)</f>
        <v>0.0253084517475</v>
      </c>
      <c r="C7" s="1">
        <f t="shared" si="3"/>
        <v>0.0431134826195</v>
      </c>
      <c r="D7" s="1">
        <f t="shared" si="3"/>
        <v>0.047555420123</v>
      </c>
      <c r="E7" s="1">
        <f t="shared" si="3"/>
        <v>0.0265715813225</v>
      </c>
      <c r="F7" s="1">
        <f t="shared" si="3"/>
        <v>0.025719831154</v>
      </c>
      <c r="G7" s="1">
        <f t="shared" si="3"/>
        <v>0.040123080387</v>
      </c>
      <c r="H7" s="1">
        <f t="shared" si="3"/>
        <v>0.0300120216415</v>
      </c>
      <c r="I7" s="1">
        <f t="shared" si="3"/>
        <v>0.048396684368500004</v>
      </c>
      <c r="J7" s="1">
        <f t="shared" si="3"/>
        <v>0.032050902002</v>
      </c>
      <c r="K7" s="1">
        <f t="shared" si="3"/>
        <v>0.018537839447</v>
      </c>
      <c r="L7" s="1">
        <f t="shared" si="3"/>
        <v>0.011997408742</v>
      </c>
      <c r="M7" s="1">
        <f t="shared" si="3"/>
        <v>0.011595343397</v>
      </c>
      <c r="N7" s="1">
        <f>PERCENTILE(N18:N43,0.1)</f>
        <v>0.7742172117959999</v>
      </c>
    </row>
    <row r="8" spans="1:14" ht="12.75">
      <c r="A8" s="13" t="s">
        <v>18</v>
      </c>
      <c r="B8" s="1">
        <f aca="true" t="shared" si="4" ref="B8:M8">PERCENTILE(B18:B43,0.25)</f>
        <v>0.04307680191025</v>
      </c>
      <c r="C8" s="1">
        <f t="shared" si="4"/>
        <v>0.06096513990825</v>
      </c>
      <c r="D8" s="1">
        <f t="shared" si="4"/>
        <v>0.058408255263</v>
      </c>
      <c r="E8" s="1">
        <f t="shared" si="4"/>
        <v>0.0757548045105</v>
      </c>
      <c r="F8" s="1">
        <f t="shared" si="4"/>
        <v>0.0848782235825</v>
      </c>
      <c r="G8" s="1">
        <f t="shared" si="4"/>
        <v>0.0713161225195</v>
      </c>
      <c r="H8" s="1">
        <f t="shared" si="4"/>
        <v>0.07158928890749999</v>
      </c>
      <c r="I8" s="1">
        <f t="shared" si="4"/>
        <v>0.09071014801050001</v>
      </c>
      <c r="J8" s="1">
        <f t="shared" si="4"/>
        <v>0.063695800537</v>
      </c>
      <c r="K8" s="1">
        <f t="shared" si="4"/>
        <v>0.029512757849000003</v>
      </c>
      <c r="L8" s="1">
        <f t="shared" si="4"/>
        <v>0.024393686355999998</v>
      </c>
      <c r="M8" s="1">
        <f t="shared" si="4"/>
        <v>0.022458587774</v>
      </c>
      <c r="N8" s="1">
        <f>PERCENTILE(N18:N43,0.25)</f>
        <v>1.57569509559375</v>
      </c>
    </row>
    <row r="9" spans="1:14" ht="12.75">
      <c r="A9" s="13" t="s">
        <v>19</v>
      </c>
      <c r="B9" s="1">
        <f aca="true" t="shared" si="5" ref="B9:M9">PERCENTILE(B18:B43,0.5)</f>
        <v>0.137029826247</v>
      </c>
      <c r="C9" s="1">
        <f t="shared" si="5"/>
        <v>0.1026650268155</v>
      </c>
      <c r="D9" s="1">
        <f t="shared" si="5"/>
        <v>0.193105847996</v>
      </c>
      <c r="E9" s="1">
        <f t="shared" si="5"/>
        <v>0.162443817894</v>
      </c>
      <c r="F9" s="1">
        <f t="shared" si="5"/>
        <v>0.141129656946</v>
      </c>
      <c r="G9" s="1">
        <f t="shared" si="5"/>
        <v>0.17837036391</v>
      </c>
      <c r="H9" s="1">
        <f t="shared" si="5"/>
        <v>0.294538006568</v>
      </c>
      <c r="I9" s="1">
        <f t="shared" si="5"/>
        <v>0.251493745156</v>
      </c>
      <c r="J9" s="1">
        <f t="shared" si="5"/>
        <v>0.1476519418735</v>
      </c>
      <c r="K9" s="1">
        <f t="shared" si="5"/>
        <v>0.07711305676550001</v>
      </c>
      <c r="L9" s="1">
        <f t="shared" si="5"/>
        <v>0.049038975932999995</v>
      </c>
      <c r="M9" s="1">
        <f t="shared" si="5"/>
        <v>0.036029818176</v>
      </c>
      <c r="N9" s="1">
        <f>PERCENTILE(N18:N43,0.5)</f>
        <v>2.3848870082005</v>
      </c>
    </row>
    <row r="10" spans="1:14" ht="12.75">
      <c r="A10" s="13" t="s">
        <v>20</v>
      </c>
      <c r="B10" s="1">
        <f aca="true" t="shared" si="6" ref="B10:M10">PERCENTILE(B18:B43,0.75)</f>
        <v>0.21593814029400002</v>
      </c>
      <c r="C10" s="1">
        <f t="shared" si="6"/>
        <v>0.2731049125515</v>
      </c>
      <c r="D10" s="1">
        <f t="shared" si="6"/>
        <v>0.3234998425705</v>
      </c>
      <c r="E10" s="1">
        <f t="shared" si="6"/>
        <v>0.36173414722499997</v>
      </c>
      <c r="F10" s="1">
        <f t="shared" si="6"/>
        <v>0.426279175442</v>
      </c>
      <c r="G10" s="1">
        <f t="shared" si="6"/>
        <v>0.37480862435400003</v>
      </c>
      <c r="H10" s="1">
        <f t="shared" si="6"/>
        <v>0.59341065830925</v>
      </c>
      <c r="I10" s="1">
        <f t="shared" si="6"/>
        <v>0.42917108432425</v>
      </c>
      <c r="J10" s="1">
        <f t="shared" si="6"/>
        <v>0.2123419080915</v>
      </c>
      <c r="K10" s="1">
        <f t="shared" si="6"/>
        <v>0.1113480816975</v>
      </c>
      <c r="L10" s="1">
        <f t="shared" si="6"/>
        <v>0.06259520707</v>
      </c>
      <c r="M10" s="1">
        <f t="shared" si="6"/>
        <v>0.0832083372055</v>
      </c>
      <c r="N10" s="1">
        <f>PERCENTILE(N18:N43,0.75)</f>
        <v>3.2806629828875</v>
      </c>
    </row>
    <row r="11" spans="1:14" ht="12.75">
      <c r="A11" s="13" t="s">
        <v>21</v>
      </c>
      <c r="B11" s="1">
        <f aca="true" t="shared" si="7" ref="B11:M11">PERCENTILE(B18:B43,0.9)</f>
        <v>0.456853938912</v>
      </c>
      <c r="C11" s="1">
        <f t="shared" si="7"/>
        <v>0.5526319785075</v>
      </c>
      <c r="D11" s="1">
        <f t="shared" si="7"/>
        <v>1.08108273955</v>
      </c>
      <c r="E11" s="1">
        <f t="shared" si="7"/>
        <v>0.9019406695430001</v>
      </c>
      <c r="F11" s="1">
        <f t="shared" si="7"/>
        <v>0.6031606981540001</v>
      </c>
      <c r="G11" s="1">
        <f t="shared" si="7"/>
        <v>0.7876708382340001</v>
      </c>
      <c r="H11" s="1">
        <f t="shared" si="7"/>
        <v>0.8822379110375</v>
      </c>
      <c r="I11" s="1">
        <f t="shared" si="7"/>
        <v>0.5851387786935001</v>
      </c>
      <c r="J11" s="1">
        <f t="shared" si="7"/>
        <v>0.2459663835525</v>
      </c>
      <c r="K11" s="1">
        <f t="shared" si="7"/>
        <v>0.25823880803599997</v>
      </c>
      <c r="L11" s="1">
        <f t="shared" si="7"/>
        <v>0.1469758491565</v>
      </c>
      <c r="M11" s="1">
        <f t="shared" si="7"/>
        <v>0.1035351885195</v>
      </c>
      <c r="N11" s="1">
        <f>PERCENTILE(N18:N43,0.9)</f>
        <v>5.154616984718</v>
      </c>
    </row>
    <row r="12" spans="1:14" ht="12.75">
      <c r="A12" s="13" t="s">
        <v>25</v>
      </c>
      <c r="B12" s="1">
        <f aca="true" t="shared" si="8" ref="B12:M12">STDEV(B18:B43)</f>
        <v>0.17768048637798928</v>
      </c>
      <c r="C12" s="1">
        <f t="shared" si="8"/>
        <v>0.30781598605106436</v>
      </c>
      <c r="D12" s="1">
        <f t="shared" si="8"/>
        <v>0.4097507075776247</v>
      </c>
      <c r="E12" s="1">
        <f t="shared" si="8"/>
        <v>0.39101965258003124</v>
      </c>
      <c r="F12" s="1">
        <f t="shared" si="8"/>
        <v>0.23955588072283415</v>
      </c>
      <c r="G12" s="1">
        <f t="shared" si="8"/>
        <v>0.36376503465142046</v>
      </c>
      <c r="H12" s="1">
        <f t="shared" si="8"/>
        <v>0.5055397524915296</v>
      </c>
      <c r="I12" s="1">
        <f t="shared" si="8"/>
        <v>0.3005019752529573</v>
      </c>
      <c r="J12" s="1">
        <f t="shared" si="8"/>
        <v>0.25272342015594323</v>
      </c>
      <c r="K12" s="1">
        <f t="shared" si="8"/>
        <v>0.1277861677083536</v>
      </c>
      <c r="L12" s="1">
        <f t="shared" si="8"/>
        <v>0.05392479784175151</v>
      </c>
      <c r="M12" s="1">
        <f t="shared" si="8"/>
        <v>0.036471360642825947</v>
      </c>
      <c r="N12" s="1">
        <f>STDEV(N18:N43)</f>
        <v>2.0493202676517606</v>
      </c>
    </row>
    <row r="13" spans="1:14" ht="12.75">
      <c r="A13" s="13" t="s">
        <v>127</v>
      </c>
      <c r="B13" s="1">
        <f>ROUND(B12/B6,2)</f>
        <v>1</v>
      </c>
      <c r="C13" s="1">
        <f aca="true" t="shared" si="9" ref="C13:N13">ROUND(C12/C6,2)</f>
        <v>1.27</v>
      </c>
      <c r="D13" s="1">
        <f t="shared" si="9"/>
        <v>1.22</v>
      </c>
      <c r="E13" s="1">
        <f t="shared" si="9"/>
        <v>1.26</v>
      </c>
      <c r="F13" s="1">
        <f t="shared" si="9"/>
        <v>0.92</v>
      </c>
      <c r="G13" s="1">
        <f t="shared" si="9"/>
        <v>1.21</v>
      </c>
      <c r="H13" s="1">
        <f t="shared" si="9"/>
        <v>1.18</v>
      </c>
      <c r="I13" s="1">
        <f t="shared" si="9"/>
        <v>0.96</v>
      </c>
      <c r="J13" s="1">
        <f t="shared" si="9"/>
        <v>1.33</v>
      </c>
      <c r="K13" s="1">
        <f t="shared" si="9"/>
        <v>1.14</v>
      </c>
      <c r="L13" s="1">
        <f t="shared" si="9"/>
        <v>0.88</v>
      </c>
      <c r="M13" s="1">
        <f t="shared" si="9"/>
        <v>0.73</v>
      </c>
      <c r="N13" s="1">
        <f t="shared" si="9"/>
        <v>0.74</v>
      </c>
    </row>
    <row r="14" spans="1:14" ht="12.75">
      <c r="A14" s="13" t="s">
        <v>126</v>
      </c>
      <c r="B14" s="53">
        <f>26*P44/(25*24*B12^3)</f>
        <v>1.3185388896620842</v>
      </c>
      <c r="C14" s="53">
        <f aca="true" t="shared" si="10" ref="C14:N14">26*Q44/(25*24*C12^3)</f>
        <v>2.2487576351194307</v>
      </c>
      <c r="D14" s="53">
        <f t="shared" si="10"/>
        <v>1.8449803334840431</v>
      </c>
      <c r="E14" s="53">
        <f t="shared" si="10"/>
        <v>1.901214266714861</v>
      </c>
      <c r="F14" s="53">
        <f t="shared" si="10"/>
        <v>0.8048087909865403</v>
      </c>
      <c r="G14" s="53">
        <f t="shared" si="10"/>
        <v>2.03861293553422</v>
      </c>
      <c r="H14" s="53">
        <f t="shared" si="10"/>
        <v>2.3139509272723373</v>
      </c>
      <c r="I14" s="53">
        <f t="shared" si="10"/>
        <v>1.9425199509729192</v>
      </c>
      <c r="J14" s="53">
        <f t="shared" si="10"/>
        <v>3.9894483262384277</v>
      </c>
      <c r="K14" s="53">
        <f t="shared" si="10"/>
        <v>2.265486441225468</v>
      </c>
      <c r="L14" s="53">
        <f t="shared" si="10"/>
        <v>1.692652965015579</v>
      </c>
      <c r="M14" s="53">
        <f t="shared" si="10"/>
        <v>0.7063414928034365</v>
      </c>
      <c r="N14" s="53">
        <f t="shared" si="10"/>
        <v>1.6797271353160708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-0.1281794145906402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0.172269803007</v>
      </c>
      <c r="C18" s="1">
        <f>'DATOS MENSUALES'!E487</f>
        <v>0.359211681279</v>
      </c>
      <c r="D18" s="1">
        <f>'DATOS MENSUALES'!E488</f>
        <v>0.151159421478</v>
      </c>
      <c r="E18" s="1">
        <f>'DATOS MENSUALES'!E489</f>
        <v>0.07247936862</v>
      </c>
      <c r="F18" s="1">
        <f>'DATOS MENSUALES'!E490</f>
        <v>0.08902310812</v>
      </c>
      <c r="G18" s="1">
        <f>'DATOS MENSUALES'!E491</f>
        <v>0.18739884974</v>
      </c>
      <c r="H18" s="1">
        <f>'DATOS MENSUALES'!E492</f>
        <v>0.563167260765</v>
      </c>
      <c r="I18" s="1">
        <f>'DATOS MENSUALES'!E493</f>
        <v>0.260560979328</v>
      </c>
      <c r="J18" s="1">
        <f>'DATOS MENSUALES'!E494</f>
        <v>0.133460478018</v>
      </c>
      <c r="K18" s="1">
        <f>'DATOS MENSUALES'!E495</f>
        <v>0.075371795667</v>
      </c>
      <c r="L18" s="1">
        <f>'DATOS MENSUALES'!E496</f>
        <v>0.0555355185</v>
      </c>
      <c r="M18" s="1">
        <f>'DATOS MENSUALES'!E497</f>
        <v>0.05457399336</v>
      </c>
      <c r="N18" s="1">
        <f aca="true" t="shared" si="11" ref="N18:N41">SUM(B18:M18)</f>
        <v>2.1742122578820005</v>
      </c>
      <c r="O18" s="10"/>
      <c r="P18" s="60">
        <f aca="true" t="shared" si="12" ref="P18:P43">(B18-B$6)^3</f>
        <v>-1.2209983381200244E-07</v>
      </c>
      <c r="Q18" s="60">
        <f aca="true" t="shared" si="13" ref="Q18:AB33">(C18-C$6)^3</f>
        <v>0.0015835013119006745</v>
      </c>
      <c r="R18" s="60">
        <f t="shared" si="13"/>
        <v>-0.006287164244410912</v>
      </c>
      <c r="S18" s="60">
        <f t="shared" si="13"/>
        <v>-0.013587951443710273</v>
      </c>
      <c r="T18" s="60">
        <f t="shared" si="13"/>
        <v>-0.005113349092020493</v>
      </c>
      <c r="U18" s="60">
        <f t="shared" si="13"/>
        <v>-0.0014940818454252899</v>
      </c>
      <c r="V18" s="60">
        <f t="shared" si="13"/>
        <v>0.0025313187101113272</v>
      </c>
      <c r="W18" s="60">
        <f t="shared" si="13"/>
        <v>-0.00014978677691004908</v>
      </c>
      <c r="X18" s="60">
        <f t="shared" si="13"/>
        <v>-0.00017564420193088198</v>
      </c>
      <c r="Y18" s="60">
        <f t="shared" si="13"/>
        <v>-5.049162535783323E-05</v>
      </c>
      <c r="Z18" s="60">
        <f t="shared" si="13"/>
        <v>-1.6340452715760128E-07</v>
      </c>
      <c r="AA18" s="60">
        <f t="shared" si="13"/>
        <v>1.0534693107832626E-07</v>
      </c>
      <c r="AB18" s="60">
        <f t="shared" si="13"/>
        <v>-0.2255628254142344</v>
      </c>
    </row>
    <row r="19" spans="1:28" ht="12.75">
      <c r="A19" s="12" t="s">
        <v>69</v>
      </c>
      <c r="B19" s="1">
        <f>'DATOS MENSUALES'!E498</f>
        <v>0.03670588416</v>
      </c>
      <c r="C19" s="1">
        <f>'DATOS MENSUALES'!E499</f>
        <v>0.024653205465</v>
      </c>
      <c r="D19" s="1">
        <f>'DATOS MENSUALES'!E500</f>
        <v>1.553234720505</v>
      </c>
      <c r="E19" s="1">
        <f>'DATOS MENSUALES'!E501</f>
        <v>0.177471916875</v>
      </c>
      <c r="F19" s="1">
        <f>'DATOS MENSUALES'!E502</f>
        <v>0.102037382784</v>
      </c>
      <c r="G19" s="1">
        <f>'DATOS MENSUALES'!E503</f>
        <v>0.067588260335</v>
      </c>
      <c r="H19" s="1">
        <f>'DATOS MENSUALES'!E504</f>
        <v>0.04704414762</v>
      </c>
      <c r="I19" s="1">
        <f>'DATOS MENSUALES'!E505</f>
        <v>0.070459827696</v>
      </c>
      <c r="J19" s="1">
        <f>'DATOS MENSUALES'!E506</f>
        <v>0.04697130893</v>
      </c>
      <c r="K19" s="1">
        <f>'DATOS MENSUALES'!E507</f>
        <v>0.024845480055</v>
      </c>
      <c r="L19" s="1">
        <f>'DATOS MENSUALES'!E508</f>
        <v>0.02354255932</v>
      </c>
      <c r="M19" s="1">
        <f>'DATOS MENSUALES'!E509</f>
        <v>0.031404725359</v>
      </c>
      <c r="N19" s="1">
        <f t="shared" si="11"/>
        <v>2.2059594191040004</v>
      </c>
      <c r="O19" s="10"/>
      <c r="P19" s="60">
        <f t="shared" si="12"/>
        <v>-0.0027749827669500075</v>
      </c>
      <c r="Q19" s="60">
        <f t="shared" si="13"/>
        <v>-0.010360399746004398</v>
      </c>
      <c r="R19" s="60">
        <f t="shared" si="13"/>
        <v>1.8047493971451487</v>
      </c>
      <c r="S19" s="60">
        <f t="shared" si="13"/>
        <v>-0.0023864196302465605</v>
      </c>
      <c r="T19" s="60">
        <f t="shared" si="13"/>
        <v>-0.004039874700182113</v>
      </c>
      <c r="U19" s="60">
        <f t="shared" si="13"/>
        <v>-0.012834479339077073</v>
      </c>
      <c r="V19" s="60">
        <f t="shared" si="13"/>
        <v>-0.05480178034025477</v>
      </c>
      <c r="W19" s="60">
        <f t="shared" si="13"/>
        <v>-0.014385943450808888</v>
      </c>
      <c r="X19" s="60">
        <f t="shared" si="13"/>
        <v>-0.002893163449185113</v>
      </c>
      <c r="Y19" s="60">
        <f t="shared" si="13"/>
        <v>-0.0006696228945426357</v>
      </c>
      <c r="Z19" s="60">
        <f t="shared" si="13"/>
        <v>-5.2565930970006715E-05</v>
      </c>
      <c r="AA19" s="60">
        <f t="shared" si="13"/>
        <v>-6.27673397174309E-06</v>
      </c>
      <c r="AB19" s="60">
        <f t="shared" si="13"/>
        <v>-0.19207981770528818</v>
      </c>
    </row>
    <row r="20" spans="1:28" ht="12.75">
      <c r="A20" s="12" t="s">
        <v>70</v>
      </c>
      <c r="B20" s="1">
        <f>'DATOS MENSUALES'!E510</f>
        <v>0.034787372936</v>
      </c>
      <c r="C20" s="1">
        <f>'DATOS MENSUALES'!E511</f>
        <v>0.11552603055</v>
      </c>
      <c r="D20" s="1">
        <f>'DATOS MENSUALES'!E512</f>
        <v>0.111149806335</v>
      </c>
      <c r="E20" s="1">
        <f>'DATOS MENSUALES'!E513</f>
        <v>0.086825036168</v>
      </c>
      <c r="F20" s="1">
        <f>'DATOS MENSUALES'!E514</f>
        <v>0.085123010714</v>
      </c>
      <c r="G20" s="1">
        <f>'DATOS MENSUALES'!E515</f>
        <v>0.102586438332</v>
      </c>
      <c r="H20" s="1">
        <f>'DATOS MENSUALES'!E516</f>
        <v>0.365146208512</v>
      </c>
      <c r="I20" s="1">
        <f>'DATOS MENSUALES'!E517</f>
        <v>0.19605435332</v>
      </c>
      <c r="J20" s="1">
        <f>'DATOS MENSUALES'!E518</f>
        <v>0.1153988125</v>
      </c>
      <c r="K20" s="1">
        <f>'DATOS MENSUALES'!E519</f>
        <v>0.094447513954</v>
      </c>
      <c r="L20" s="1">
        <f>'DATOS MENSUALES'!E520</f>
        <v>0.150181512422</v>
      </c>
      <c r="M20" s="1">
        <f>'DATOS MENSUALES'!E521</f>
        <v>0.08555252301</v>
      </c>
      <c r="N20" s="1">
        <f t="shared" si="11"/>
        <v>1.5427786187530002</v>
      </c>
      <c r="O20" s="10"/>
      <c r="P20" s="60">
        <f t="shared" si="12"/>
        <v>-0.0028901975367587496</v>
      </c>
      <c r="Q20" s="60">
        <f t="shared" si="13"/>
        <v>-0.0020545998217673662</v>
      </c>
      <c r="R20" s="60">
        <f t="shared" si="13"/>
        <v>-0.01132628673337165</v>
      </c>
      <c r="S20" s="60">
        <f t="shared" si="13"/>
        <v>-0.01128169412046511</v>
      </c>
      <c r="T20" s="60">
        <f t="shared" si="13"/>
        <v>-0.005468539739411008</v>
      </c>
      <c r="U20" s="60">
        <f t="shared" si="13"/>
        <v>-0.007896421147193269</v>
      </c>
      <c r="V20" s="60">
        <f t="shared" si="13"/>
        <v>-0.00023529392064571293</v>
      </c>
      <c r="W20" s="60">
        <f t="shared" si="13"/>
        <v>-0.0016269759087744933</v>
      </c>
      <c r="X20" s="60">
        <f t="shared" si="13"/>
        <v>-0.00040628721247745</v>
      </c>
      <c r="Y20" s="60">
        <f t="shared" si="13"/>
        <v>-5.720882084038714E-06</v>
      </c>
      <c r="Z20" s="60">
        <f t="shared" si="13"/>
        <v>0.000709229304465372</v>
      </c>
      <c r="AA20" s="60">
        <f t="shared" si="13"/>
        <v>4.550469898023748E-05</v>
      </c>
      <c r="AB20" s="60">
        <f t="shared" si="13"/>
        <v>-1.9073647261276594</v>
      </c>
    </row>
    <row r="21" spans="1:28" ht="12.75">
      <c r="A21" s="12" t="s">
        <v>71</v>
      </c>
      <c r="B21" s="1">
        <f>'DATOS MENSUALES'!E522</f>
        <v>0.041169501913</v>
      </c>
      <c r="C21" s="1">
        <f>'DATOS MENSUALES'!E523</f>
        <v>0.080860790032</v>
      </c>
      <c r="D21" s="1">
        <f>'DATOS MENSUALES'!E524</f>
        <v>0.241696626847</v>
      </c>
      <c r="E21" s="1">
        <f>'DATOS MENSUALES'!E525</f>
        <v>0.09954677038</v>
      </c>
      <c r="F21" s="1">
        <f>'DATOS MENSUALES'!E526</f>
        <v>0.100409087696</v>
      </c>
      <c r="G21" s="1">
        <f>'DATOS MENSUALES'!E527</f>
        <v>0.23007033406</v>
      </c>
      <c r="H21" s="1">
        <f>'DATOS MENSUALES'!E528</f>
        <v>0.15733448172</v>
      </c>
      <c r="I21" s="1">
        <f>'DATOS MENSUALES'!E529</f>
        <v>0.34630398176</v>
      </c>
      <c r="J21" s="1">
        <f>'DATOS MENSUALES'!E530</f>
        <v>0.253800939864</v>
      </c>
      <c r="K21" s="1">
        <f>'DATOS MENSUALES'!E531</f>
        <v>0.119080497536</v>
      </c>
      <c r="L21" s="1">
        <f>'DATOS MENSUALES'!E532</f>
        <v>0.052691102656</v>
      </c>
      <c r="M21" s="1">
        <f>'DATOS MENSUALES'!E533</f>
        <v>0.025546512186</v>
      </c>
      <c r="N21" s="1">
        <f t="shared" si="11"/>
        <v>1.74851062665</v>
      </c>
      <c r="O21" s="10"/>
      <c r="P21" s="60">
        <f t="shared" si="12"/>
        <v>-0.002518860571678913</v>
      </c>
      <c r="Q21" s="60">
        <f t="shared" si="13"/>
        <v>-0.0042352977819951655</v>
      </c>
      <c r="R21" s="60">
        <f t="shared" si="13"/>
        <v>-0.0008313464158721749</v>
      </c>
      <c r="S21" s="60">
        <f t="shared" si="13"/>
        <v>-0.009468754013422245</v>
      </c>
      <c r="T21" s="60">
        <f t="shared" si="13"/>
        <v>-0.0041650539043713375</v>
      </c>
      <c r="U21" s="60">
        <f t="shared" si="13"/>
        <v>-0.0003678188183316942</v>
      </c>
      <c r="V21" s="60">
        <f t="shared" si="13"/>
        <v>-0.019584204328645962</v>
      </c>
      <c r="W21" s="60">
        <f t="shared" si="13"/>
        <v>3.4758522262425874E-05</v>
      </c>
      <c r="X21" s="60">
        <f t="shared" si="13"/>
        <v>0.00026631266577168447</v>
      </c>
      <c r="Y21" s="60">
        <f t="shared" si="13"/>
        <v>3.0727853357210904E-07</v>
      </c>
      <c r="Z21" s="60">
        <f t="shared" si="13"/>
        <v>-5.741642230189317E-07</v>
      </c>
      <c r="AA21" s="60">
        <f t="shared" si="13"/>
        <v>-1.4357051963906914E-05</v>
      </c>
      <c r="AB21" s="60">
        <f t="shared" si="13"/>
        <v>-1.106882440282168</v>
      </c>
    </row>
    <row r="22" spans="1:28" ht="12.75">
      <c r="A22" s="12" t="s">
        <v>72</v>
      </c>
      <c r="B22" s="1">
        <f>'DATOS MENSUALES'!E534</f>
        <v>0.05447923503</v>
      </c>
      <c r="C22" s="1">
        <f>'DATOS MENSUALES'!E535</f>
        <v>0.746052275736</v>
      </c>
      <c r="D22" s="1">
        <f>'DATOS MENSUALES'!E536</f>
        <v>0.1574654548</v>
      </c>
      <c r="E22" s="1">
        <f>'DATOS MENSUALES'!E537</f>
        <v>0.167801936175</v>
      </c>
      <c r="F22" s="1">
        <f>'DATOS MENSUALES'!E538</f>
        <v>0.794068203471</v>
      </c>
      <c r="G22" s="1">
        <f>'DATOS MENSUALES'!E539</f>
        <v>0.561454891382</v>
      </c>
      <c r="H22" s="1">
        <f>'DATOS MENSUALES'!E540</f>
        <v>0.781732622706</v>
      </c>
      <c r="I22" s="1">
        <f>'DATOS MENSUALES'!E541</f>
        <v>0.447316325496</v>
      </c>
      <c r="J22" s="1">
        <f>'DATOS MENSUALES'!E542</f>
        <v>0.230627301297</v>
      </c>
      <c r="K22" s="1">
        <f>'DATOS MENSUALES'!E543</f>
        <v>0.11261358801</v>
      </c>
      <c r="L22" s="1">
        <f>'DATOS MENSUALES'!E544</f>
        <v>0.06263516644</v>
      </c>
      <c r="M22" s="1">
        <f>'DATOS MENSUALES'!E545</f>
        <v>0.03759859818</v>
      </c>
      <c r="N22" s="1">
        <f t="shared" si="11"/>
        <v>4.153845598723</v>
      </c>
      <c r="O22" s="10"/>
      <c r="P22" s="60">
        <f t="shared" si="12"/>
        <v>-0.0018496154468449558</v>
      </c>
      <c r="Q22" s="60">
        <f t="shared" si="13"/>
        <v>0.12756577803362737</v>
      </c>
      <c r="R22" s="60">
        <f t="shared" si="13"/>
        <v>-0.00566449448419554</v>
      </c>
      <c r="S22" s="60">
        <f t="shared" si="13"/>
        <v>-0.0029428691189324055</v>
      </c>
      <c r="T22" s="60">
        <f t="shared" si="13"/>
        <v>0.15121922757571174</v>
      </c>
      <c r="U22" s="60">
        <f t="shared" si="13"/>
        <v>0.017522386099232887</v>
      </c>
      <c r="V22" s="60">
        <f t="shared" si="13"/>
        <v>0.04468242929319568</v>
      </c>
      <c r="W22" s="60">
        <f t="shared" si="13"/>
        <v>0.002387171094420231</v>
      </c>
      <c r="X22" s="60">
        <f t="shared" si="13"/>
        <v>6.975047901503337E-05</v>
      </c>
      <c r="Y22" s="60">
        <f t="shared" si="13"/>
        <v>2.221807428590131E-11</v>
      </c>
      <c r="Z22" s="60">
        <f t="shared" si="13"/>
        <v>4.35132143610917E-09</v>
      </c>
      <c r="AA22" s="60">
        <f t="shared" si="13"/>
        <v>-1.8393962740598077E-06</v>
      </c>
      <c r="AB22" s="60">
        <f t="shared" si="13"/>
        <v>2.576460157587992</v>
      </c>
    </row>
    <row r="23" spans="1:28" ht="12.75">
      <c r="A23" s="12" t="s">
        <v>73</v>
      </c>
      <c r="B23" s="1">
        <f>'DATOS MENSUALES'!E546</f>
        <v>0.019908484015</v>
      </c>
      <c r="C23" s="1">
        <f>'DATOS MENSUALES'!E547</f>
        <v>0.078579786339</v>
      </c>
      <c r="D23" s="1">
        <f>'DATOS MENSUALES'!E548</f>
        <v>0.326109619214</v>
      </c>
      <c r="E23" s="1">
        <f>'DATOS MENSUALES'!E549</f>
        <v>0.243124973148</v>
      </c>
      <c r="F23" s="1">
        <f>'DATOS MENSUALES'!E550</f>
        <v>0.576495104724</v>
      </c>
      <c r="G23" s="1">
        <f>'DATOS MENSUALES'!E551</f>
        <v>0.401699343212</v>
      </c>
      <c r="H23" s="1">
        <f>'DATOS MENSUALES'!E552</f>
        <v>0.673024217909</v>
      </c>
      <c r="I23" s="1">
        <f>'DATOS MENSUALES'!E553</f>
        <v>0.374735360809</v>
      </c>
      <c r="J23" s="1">
        <f>'DATOS MENSUALES'!E554</f>
        <v>0.182193020816</v>
      </c>
      <c r="K23" s="1">
        <f>'DATOS MENSUALES'!E555</f>
        <v>0.078854317864</v>
      </c>
      <c r="L23" s="1">
        <f>'DATOS MENSUALES'!E556</f>
        <v>0.04557044394</v>
      </c>
      <c r="M23" s="1">
        <f>'DATOS MENSUALES'!E557</f>
        <v>0.086652639006</v>
      </c>
      <c r="N23" s="1">
        <f t="shared" si="11"/>
        <v>3.086947310996</v>
      </c>
      <c r="O23" s="10"/>
      <c r="P23" s="60">
        <f t="shared" si="12"/>
        <v>-0.0038937785777955155</v>
      </c>
      <c r="Q23" s="60">
        <f t="shared" si="13"/>
        <v>-0.004416965715201476</v>
      </c>
      <c r="R23" s="60">
        <f t="shared" si="13"/>
        <v>-8.891006385964754E-07</v>
      </c>
      <c r="S23" s="60">
        <f t="shared" si="13"/>
        <v>-0.000314161907181686</v>
      </c>
      <c r="T23" s="60">
        <f t="shared" si="13"/>
        <v>0.031313028773200975</v>
      </c>
      <c r="U23" s="60">
        <f t="shared" si="13"/>
        <v>0.0009993945487253792</v>
      </c>
      <c r="V23" s="60">
        <f t="shared" si="13"/>
        <v>0.014912773363308537</v>
      </c>
      <c r="W23" s="60">
        <f t="shared" si="13"/>
        <v>0.0002277257252271284</v>
      </c>
      <c r="X23" s="60">
        <f t="shared" si="13"/>
        <v>-3.8431268347932893E-07</v>
      </c>
      <c r="Y23" s="60">
        <f t="shared" si="13"/>
        <v>-3.752183735146589E-05</v>
      </c>
      <c r="Z23" s="60">
        <f t="shared" si="13"/>
        <v>-3.675182523903675E-06</v>
      </c>
      <c r="AA23" s="60">
        <f t="shared" si="13"/>
        <v>4.9842247544477424E-05</v>
      </c>
      <c r="AB23" s="60">
        <f t="shared" si="13"/>
        <v>0.028096718765164206</v>
      </c>
    </row>
    <row r="24" spans="1:28" ht="12.75">
      <c r="A24" s="12" t="s">
        <v>74</v>
      </c>
      <c r="B24" s="1">
        <f>'DATOS MENSUALES'!E558</f>
        <v>0.077685876989</v>
      </c>
      <c r="C24" s="1">
        <f>'DATOS MENSUALES'!E559</f>
        <v>0.046727998464</v>
      </c>
      <c r="D24" s="1">
        <f>'DATOS MENSUALES'!E560</f>
        <v>0.05383340731</v>
      </c>
      <c r="E24" s="1">
        <f>'DATOS MENSUALES'!E561</f>
        <v>0.17294069592</v>
      </c>
      <c r="F24" s="1">
        <f>'DATOS MENSUALES'!E562</f>
        <v>0.433804989228</v>
      </c>
      <c r="G24" s="1">
        <f>'DATOS MENSUALES'!E563</f>
        <v>0.32127637986</v>
      </c>
      <c r="H24" s="1">
        <f>'DATOS MENSUALES'!E564</f>
        <v>0.489117445586</v>
      </c>
      <c r="I24" s="1">
        <f>'DATOS MENSUALES'!E565</f>
        <v>0.245964054484</v>
      </c>
      <c r="J24" s="1">
        <f>'DATOS MENSUALES'!E566</f>
        <v>0.148557670898</v>
      </c>
      <c r="K24" s="1">
        <f>'DATOS MENSUALES'!E567</f>
        <v>0.442991436912</v>
      </c>
      <c r="L24" s="1">
        <f>'DATOS MENSUALES'!E568</f>
        <v>0.154923233831</v>
      </c>
      <c r="M24" s="1">
        <f>'DATOS MENSUALES'!E569</f>
        <v>0.103376056014</v>
      </c>
      <c r="N24" s="1">
        <f t="shared" si="11"/>
        <v>2.691199245496</v>
      </c>
      <c r="O24" s="10"/>
      <c r="P24" s="60">
        <f t="shared" si="12"/>
        <v>-0.0009864106506975799</v>
      </c>
      <c r="Q24" s="60">
        <f t="shared" si="13"/>
        <v>-0.007521055039308602</v>
      </c>
      <c r="R24" s="60">
        <f t="shared" si="13"/>
        <v>-0.022400005527288276</v>
      </c>
      <c r="S24" s="60">
        <f t="shared" si="13"/>
        <v>-0.002637498675882884</v>
      </c>
      <c r="T24" s="60">
        <f t="shared" si="13"/>
        <v>0.005133110969417436</v>
      </c>
      <c r="U24" s="60">
        <f t="shared" si="13"/>
        <v>7.4799168805939314E-06</v>
      </c>
      <c r="V24" s="60">
        <f t="shared" si="13"/>
        <v>0.00024105367780711455</v>
      </c>
      <c r="W24" s="60">
        <f t="shared" si="13"/>
        <v>-0.0003103528865804853</v>
      </c>
      <c r="X24" s="60">
        <f t="shared" si="13"/>
        <v>-6.844706318227064E-05</v>
      </c>
      <c r="Y24" s="60">
        <f t="shared" si="13"/>
        <v>0.036152717530923015</v>
      </c>
      <c r="Z24" s="60">
        <f t="shared" si="13"/>
        <v>0.0008284822216611412</v>
      </c>
      <c r="AA24" s="60">
        <f t="shared" si="13"/>
        <v>0.00015334468719511567</v>
      </c>
      <c r="AB24" s="60">
        <f t="shared" si="13"/>
        <v>-0.0007721030296851663</v>
      </c>
    </row>
    <row r="25" spans="1:28" ht="12.75">
      <c r="A25" s="12" t="s">
        <v>75</v>
      </c>
      <c r="B25" s="1">
        <f>'DATOS MENSUALES'!E570</f>
        <v>0.57063167616</v>
      </c>
      <c r="C25" s="1">
        <f>'DATOS MENSUALES'!E571</f>
        <v>0.220122003304</v>
      </c>
      <c r="D25" s="1">
        <f>'DATOS MENSUALES'!E572</f>
        <v>0.50860230257</v>
      </c>
      <c r="E25" s="1">
        <f>'DATOS MENSUALES'!E573</f>
        <v>1.120627729833</v>
      </c>
      <c r="F25" s="1">
        <f>'DATOS MENSUALES'!E574</f>
        <v>0.672824119848</v>
      </c>
      <c r="G25" s="1">
        <f>'DATOS MENSUALES'!E575</f>
        <v>0.392652705852</v>
      </c>
      <c r="H25" s="1">
        <f>'DATOS MENSUALES'!E576</f>
        <v>2.30881001976</v>
      </c>
      <c r="I25" s="1">
        <f>'DATOS MENSUALES'!E577</f>
        <v>1.338880305282</v>
      </c>
      <c r="J25" s="1">
        <f>'DATOS MENSUALES'!E578</f>
        <v>1.333097945785</v>
      </c>
      <c r="K25" s="1">
        <f>'DATOS MENSUALES'!E579</f>
        <v>0.526373671812</v>
      </c>
      <c r="L25" s="1">
        <f>'DATOS MENSUALES'!E580</f>
        <v>0.229678560644</v>
      </c>
      <c r="M25" s="1">
        <f>'DATOS MENSUALES'!E581</f>
        <v>0.103694321025</v>
      </c>
      <c r="N25" s="1">
        <f t="shared" si="11"/>
        <v>9.325995361874998</v>
      </c>
      <c r="O25" s="10"/>
      <c r="P25" s="60">
        <f t="shared" si="12"/>
        <v>0.0608843768338959</v>
      </c>
      <c r="Q25" s="60">
        <f t="shared" si="13"/>
        <v>-1.1439870988488493E-05</v>
      </c>
      <c r="R25" s="60">
        <f t="shared" si="13"/>
        <v>0.005166674126620758</v>
      </c>
      <c r="S25" s="60">
        <f t="shared" si="13"/>
        <v>0.5305011650356203</v>
      </c>
      <c r="T25" s="60">
        <f t="shared" si="13"/>
        <v>0.0696908379342841</v>
      </c>
      <c r="U25" s="60">
        <f t="shared" si="13"/>
        <v>0.0007519121313824632</v>
      </c>
      <c r="V25" s="60">
        <f t="shared" si="13"/>
        <v>6.665136330320979</v>
      </c>
      <c r="W25" s="60">
        <f t="shared" si="13"/>
        <v>1.0775576532801987</v>
      </c>
      <c r="X25" s="60">
        <f t="shared" si="13"/>
        <v>1.4957592967700013</v>
      </c>
      <c r="Y25" s="60">
        <f t="shared" si="13"/>
        <v>0.07097913606944703</v>
      </c>
      <c r="Z25" s="60">
        <f t="shared" si="13"/>
        <v>0.004799098454432585</v>
      </c>
      <c r="AA25" s="60">
        <f t="shared" si="13"/>
        <v>0.00015609639580218656</v>
      </c>
      <c r="AB25" s="60">
        <f t="shared" si="13"/>
        <v>280.1186008367012</v>
      </c>
    </row>
    <row r="26" spans="1:28" ht="12.75">
      <c r="A26" s="12" t="s">
        <v>76</v>
      </c>
      <c r="B26" s="1">
        <f>'DATOS MENSUALES'!E582</f>
        <v>0.206106799002</v>
      </c>
      <c r="C26" s="1">
        <f>'DATOS MENSUALES'!E583</f>
        <v>0.089804023081</v>
      </c>
      <c r="D26" s="1">
        <f>'DATOS MENSUALES'!E584</f>
        <v>0.0455325462</v>
      </c>
      <c r="E26" s="1">
        <f>'DATOS MENSUALES'!E585</f>
        <v>0.021513873138</v>
      </c>
      <c r="F26" s="1">
        <f>'DATOS MENSUALES'!E586</f>
        <v>0.129837701115</v>
      </c>
      <c r="G26" s="1">
        <f>'DATOS MENSUALES'!E587</f>
        <v>0.082499709073</v>
      </c>
      <c r="H26" s="1">
        <f>'DATOS MENSUALES'!E588</f>
        <v>0.363215858791</v>
      </c>
      <c r="I26" s="1">
        <f>'DATOS MENSUALES'!E589</f>
        <v>0.477217338972</v>
      </c>
      <c r="J26" s="1">
        <f>'DATOS MENSUALES'!E590</f>
        <v>0.150749567342</v>
      </c>
      <c r="K26" s="1">
        <f>'DATOS MENSUALES'!E591</f>
        <v>0.09130554476</v>
      </c>
      <c r="L26" s="1">
        <f>'DATOS MENSUALES'!E592</f>
        <v>0.06026817528</v>
      </c>
      <c r="M26" s="1">
        <f>'DATOS MENSUALES'!E593</f>
        <v>0.043479294048</v>
      </c>
      <c r="N26" s="1">
        <f t="shared" si="11"/>
        <v>1.7615304308020001</v>
      </c>
      <c r="O26" s="10"/>
      <c r="P26" s="60">
        <f t="shared" si="12"/>
        <v>2.4077403381661505E-05</v>
      </c>
      <c r="Q26" s="60">
        <f t="shared" si="13"/>
        <v>-0.003571078432630456</v>
      </c>
      <c r="R26" s="60">
        <f t="shared" si="13"/>
        <v>-0.02443768426981188</v>
      </c>
      <c r="S26" s="60">
        <f t="shared" si="13"/>
        <v>-0.024286111776329177</v>
      </c>
      <c r="T26" s="60">
        <f t="shared" si="13"/>
        <v>-0.0022721426303977553</v>
      </c>
      <c r="U26" s="60">
        <f t="shared" si="13"/>
        <v>-0.010535119107300985</v>
      </c>
      <c r="V26" s="60">
        <f t="shared" si="13"/>
        <v>-0.00025806270210333926</v>
      </c>
      <c r="W26" s="60">
        <f t="shared" si="13"/>
        <v>0.004374623124399851</v>
      </c>
      <c r="X26" s="60">
        <f t="shared" si="13"/>
        <v>-5.802311584109242E-05</v>
      </c>
      <c r="Y26" s="60">
        <f t="shared" si="13"/>
        <v>-9.296656221349823E-06</v>
      </c>
      <c r="Z26" s="60">
        <f t="shared" si="13"/>
        <v>-3.9611638171020137E-10</v>
      </c>
      <c r="AA26" s="60">
        <f t="shared" si="13"/>
        <v>-2.586958723151211E-07</v>
      </c>
      <c r="AB26" s="60">
        <f t="shared" si="13"/>
        <v>-1.0656110590465067</v>
      </c>
    </row>
    <row r="27" spans="1:28" ht="12.75">
      <c r="A27" s="12" t="s">
        <v>77</v>
      </c>
      <c r="B27" s="1">
        <f>'DATOS MENSUALES'!E594</f>
        <v>0.03070841948</v>
      </c>
      <c r="C27" s="1">
        <f>'DATOS MENSUALES'!E595</f>
        <v>0.289138684128</v>
      </c>
      <c r="D27" s="1">
        <f>'DATOS MENSUALES'!E596</f>
        <v>1.05175491302</v>
      </c>
      <c r="E27" s="1">
        <f>'DATOS MENSUALES'!E597</f>
        <v>0.366911013408</v>
      </c>
      <c r="F27" s="1">
        <f>'DATOS MENSUALES'!E598</f>
        <v>0.201191434224</v>
      </c>
      <c r="G27" s="1">
        <f>'DATOS MENSUALES'!E599</f>
        <v>0.09929348546</v>
      </c>
      <c r="H27" s="1">
        <f>'DATOS MENSUALES'!E600</f>
        <v>0.098157560046</v>
      </c>
      <c r="I27" s="1">
        <f>'DATOS MENSUALES'!E601</f>
        <v>0.11489228091</v>
      </c>
      <c r="J27" s="1">
        <f>'DATOS MENSUALES'!E602</f>
        <v>0.146638923277</v>
      </c>
      <c r="K27" s="1">
        <f>'DATOS MENSUALES'!E603</f>
        <v>0.073094675726</v>
      </c>
      <c r="L27" s="1">
        <f>'DATOS MENSUALES'!E604</f>
        <v>0.05149768756</v>
      </c>
      <c r="M27" s="1">
        <f>'DATOS MENSUALES'!E605</f>
        <v>0.040535520058</v>
      </c>
      <c r="N27" s="1">
        <f t="shared" si="11"/>
        <v>2.5638145972969992</v>
      </c>
      <c r="O27" s="10"/>
      <c r="P27" s="60">
        <f t="shared" si="12"/>
        <v>-0.0031456628605264353</v>
      </c>
      <c r="Q27" s="60">
        <f t="shared" si="13"/>
        <v>0.00010044283101223302</v>
      </c>
      <c r="R27" s="60">
        <f t="shared" si="13"/>
        <v>0.3671071190537828</v>
      </c>
      <c r="S27" s="60">
        <f t="shared" si="13"/>
        <v>0.00017379264344373772</v>
      </c>
      <c r="T27" s="60">
        <f t="shared" si="13"/>
        <v>-0.00021720954847991088</v>
      </c>
      <c r="U27" s="60">
        <f t="shared" si="13"/>
        <v>-0.008294670915539882</v>
      </c>
      <c r="V27" s="60">
        <f t="shared" si="13"/>
        <v>-0.035521877788517134</v>
      </c>
      <c r="W27" s="60">
        <f t="shared" si="13"/>
        <v>-0.007854069110485121</v>
      </c>
      <c r="X27" s="60">
        <f t="shared" si="13"/>
        <v>-7.853775671310964E-05</v>
      </c>
      <c r="Y27" s="60">
        <f t="shared" si="13"/>
        <v>-6.0410644346746565E-05</v>
      </c>
      <c r="Z27" s="60">
        <f t="shared" si="13"/>
        <v>-8.587028197565432E-07</v>
      </c>
      <c r="AA27" s="60">
        <f t="shared" si="13"/>
        <v>-8.084086915394069E-07</v>
      </c>
      <c r="AB27" s="60">
        <f t="shared" si="13"/>
        <v>-0.010521394323081915</v>
      </c>
    </row>
    <row r="28" spans="1:28" ht="12.75">
      <c r="A28" s="12" t="s">
        <v>78</v>
      </c>
      <c r="B28" s="1">
        <f>'DATOS MENSUALES'!E606</f>
        <v>0.218551044096</v>
      </c>
      <c r="C28" s="1">
        <f>'DATOS MENSUALES'!E607</f>
        <v>0.222116389515</v>
      </c>
      <c r="D28" s="1">
        <f>'DATOS MENSUALES'!E608</f>
        <v>0.229070767886</v>
      </c>
      <c r="E28" s="1">
        <f>'DATOS MENSUALES'!E609</f>
        <v>0.157085699613</v>
      </c>
      <c r="F28" s="1">
        <f>'DATOS MENSUALES'!E610</f>
        <v>0.403701734084</v>
      </c>
      <c r="G28" s="1">
        <f>'DATOS MENSUALES'!E611</f>
        <v>0.81888367626</v>
      </c>
      <c r="H28" s="1">
        <f>'DATOS MENSUALES'!E612</f>
        <v>1.231407925168</v>
      </c>
      <c r="I28" s="1">
        <f>'DATOS MENSUALES'!E613</f>
        <v>0.490817737906</v>
      </c>
      <c r="J28" s="1">
        <f>'DATOS MENSUALES'!E614</f>
        <v>0.213576069146</v>
      </c>
      <c r="K28" s="1">
        <f>'DATOS MENSUALES'!E615</f>
        <v>0.090885105902</v>
      </c>
      <c r="L28" s="1">
        <f>'DATOS MENSUALES'!E616</f>
        <v>0.046580264306</v>
      </c>
      <c r="M28" s="1">
        <f>'DATOS MENSUALES'!E617</f>
        <v>0.09414746685</v>
      </c>
      <c r="N28" s="1">
        <f t="shared" si="11"/>
        <v>4.216823880732</v>
      </c>
      <c r="O28" s="10"/>
      <c r="P28" s="60">
        <f t="shared" si="12"/>
        <v>7.054847867542902E-05</v>
      </c>
      <c r="Q28" s="60">
        <f t="shared" si="13"/>
        <v>-8.663112888024983E-06</v>
      </c>
      <c r="R28" s="60">
        <f t="shared" si="13"/>
        <v>-0.0012132182065072393</v>
      </c>
      <c r="S28" s="60">
        <f t="shared" si="13"/>
        <v>-0.003653672740627117</v>
      </c>
      <c r="T28" s="60">
        <f t="shared" si="13"/>
        <v>0.0028874625677617577</v>
      </c>
      <c r="U28" s="60">
        <f t="shared" si="13"/>
        <v>0.13832007906958205</v>
      </c>
      <c r="V28" s="60">
        <f t="shared" si="13"/>
        <v>0.5207390632846662</v>
      </c>
      <c r="W28" s="60">
        <f t="shared" si="13"/>
        <v>0.00555925054819173</v>
      </c>
      <c r="X28" s="60">
        <f t="shared" si="13"/>
        <v>1.401947599484291E-05</v>
      </c>
      <c r="Y28" s="60">
        <f t="shared" si="13"/>
        <v>-9.865548686013434E-06</v>
      </c>
      <c r="Z28" s="60">
        <f t="shared" si="13"/>
        <v>-2.9998934486334115E-06</v>
      </c>
      <c r="AA28" s="60">
        <f t="shared" si="13"/>
        <v>8.691686469998064E-05</v>
      </c>
      <c r="AB28" s="60">
        <f t="shared" si="13"/>
        <v>2.948103281118182</v>
      </c>
    </row>
    <row r="29" spans="1:28" ht="12.75">
      <c r="A29" s="12" t="s">
        <v>79</v>
      </c>
      <c r="B29" s="1">
        <f>'DATOS MENSUALES'!E618</f>
        <v>0.16556630753</v>
      </c>
      <c r="C29" s="1">
        <f>'DATOS MENSUALES'!E619</f>
        <v>0.27600601359</v>
      </c>
      <c r="D29" s="1">
        <f>'DATOS MENSUALES'!E620</f>
        <v>0.090359667214</v>
      </c>
      <c r="E29" s="1">
        <f>'DATOS MENSUALES'!E621</f>
        <v>0.016246259834</v>
      </c>
      <c r="F29" s="1">
        <f>'DATOS MENSUALES'!E622</f>
        <v>0.01385890324</v>
      </c>
      <c r="G29" s="1">
        <f>'DATOS MENSUALES'!E623</f>
        <v>0.027294052653</v>
      </c>
      <c r="H29" s="1">
        <f>'DATOS MENSUALES'!E624</f>
        <v>0.031729718862</v>
      </c>
      <c r="I29" s="1">
        <f>'DATOS MENSUALES'!E625</f>
        <v>0.049572343977</v>
      </c>
      <c r="J29" s="1">
        <f>'DATOS MENSUALES'!E626</f>
        <v>0.10397409066</v>
      </c>
      <c r="K29" s="1">
        <f>'DATOS MENSUALES'!E627</f>
        <v>0.039104476736</v>
      </c>
      <c r="L29" s="1">
        <f>'DATOS MENSUALES'!E628</f>
        <v>0.026947067464</v>
      </c>
      <c r="M29" s="1">
        <f>'DATOS MENSUALES'!E629</f>
        <v>0.018934753741</v>
      </c>
      <c r="N29" s="1">
        <f t="shared" si="11"/>
        <v>0.8595936555010001</v>
      </c>
      <c r="O29" s="10"/>
      <c r="P29" s="60">
        <f t="shared" si="12"/>
        <v>-1.5870880473745044E-06</v>
      </c>
      <c r="Q29" s="60">
        <f t="shared" si="13"/>
        <v>3.709806461751439E-05</v>
      </c>
      <c r="R29" s="60">
        <f t="shared" si="13"/>
        <v>-0.014772079042053379</v>
      </c>
      <c r="S29" s="60">
        <f t="shared" si="13"/>
        <v>-0.025635642931044304</v>
      </c>
      <c r="T29" s="60">
        <f t="shared" si="13"/>
        <v>-0.015150691530994253</v>
      </c>
      <c r="U29" s="60">
        <f t="shared" si="13"/>
        <v>-0.020666802069458326</v>
      </c>
      <c r="V29" s="60">
        <f t="shared" si="13"/>
        <v>-0.06170117359879975</v>
      </c>
      <c r="W29" s="60">
        <f t="shared" si="13"/>
        <v>-0.01841990241073839</v>
      </c>
      <c r="X29" s="60">
        <f t="shared" si="13"/>
        <v>-0.0006247936057395125</v>
      </c>
      <c r="Y29" s="60">
        <f t="shared" si="13"/>
        <v>-0.00039267318373712346</v>
      </c>
      <c r="Z29" s="60">
        <f t="shared" si="13"/>
        <v>-3.949686418692092E-05</v>
      </c>
      <c r="AA29" s="60">
        <f t="shared" si="13"/>
        <v>-2.9550502789627844E-05</v>
      </c>
      <c r="AB29" s="60">
        <f t="shared" si="13"/>
        <v>-7.114951314870956</v>
      </c>
    </row>
    <row r="30" spans="1:28" ht="12.75">
      <c r="A30" s="12" t="s">
        <v>80</v>
      </c>
      <c r="B30" s="1">
        <f>'DATOS MENSUALES'!E630</f>
        <v>0.19738054046</v>
      </c>
      <c r="C30" s="1">
        <f>'DATOS MENSUALES'!E631</f>
        <v>0.046774511603</v>
      </c>
      <c r="D30" s="1">
        <f>'DATOS MENSUALES'!E632</f>
        <v>0.158148249348</v>
      </c>
      <c r="E30" s="1">
        <f>'DATOS MENSUALES'!E633</f>
        <v>0.026084337845</v>
      </c>
      <c r="F30" s="1">
        <f>'DATOS MENSUALES'!E634</f>
        <v>0.015485647311</v>
      </c>
      <c r="G30" s="1">
        <f>'DATOS MENSUALES'!E635</f>
        <v>0.016598662095</v>
      </c>
      <c r="H30" s="1">
        <f>'DATOS MENSUALES'!E636</f>
        <v>0.02470077309</v>
      </c>
      <c r="I30" s="1">
        <f>'DATOS MENSUALES'!E637</f>
        <v>0.189753250688</v>
      </c>
      <c r="J30" s="1">
        <f>'DATOS MENSUALES'!E638</f>
        <v>0.050517093312</v>
      </c>
      <c r="K30" s="1">
        <f>'DATOS MENSUALES'!E639</f>
        <v>0.024085617047</v>
      </c>
      <c r="L30" s="1">
        <f>'DATOS MENSUALES'!E640</f>
        <v>0.012030618425</v>
      </c>
      <c r="M30" s="1">
        <f>'DATOS MENSUALES'!E641</f>
        <v>0.011296382104</v>
      </c>
      <c r="N30" s="1">
        <f t="shared" si="11"/>
        <v>0.7728556833279999</v>
      </c>
      <c r="O30" s="10"/>
      <c r="P30" s="60">
        <f t="shared" si="12"/>
        <v>8.180999296880832E-06</v>
      </c>
      <c r="Q30" s="60">
        <f t="shared" si="13"/>
        <v>-0.007515699790630683</v>
      </c>
      <c r="R30" s="60">
        <f t="shared" si="13"/>
        <v>-0.0055996528152414664</v>
      </c>
      <c r="S30" s="60">
        <f t="shared" si="13"/>
        <v>-0.02315428139145028</v>
      </c>
      <c r="T30" s="60">
        <f t="shared" si="13"/>
        <v>-0.014853841431738447</v>
      </c>
      <c r="U30" s="60">
        <f t="shared" si="13"/>
        <v>-0.023178589734284966</v>
      </c>
      <c r="V30" s="60">
        <f t="shared" si="13"/>
        <v>-0.06505270043476195</v>
      </c>
      <c r="W30" s="60">
        <f t="shared" si="13"/>
        <v>-0.0019027274223082286</v>
      </c>
      <c r="X30" s="60">
        <f t="shared" si="13"/>
        <v>-0.002682512350111242</v>
      </c>
      <c r="Y30" s="60">
        <f t="shared" si="13"/>
        <v>-0.0006872227863728149</v>
      </c>
      <c r="Z30" s="60">
        <f t="shared" si="13"/>
        <v>-0.0001174472213801802</v>
      </c>
      <c r="AA30" s="60">
        <f t="shared" si="13"/>
        <v>-5.731032868324279E-05</v>
      </c>
      <c r="AB30" s="60">
        <f t="shared" si="13"/>
        <v>-8.121613029157604</v>
      </c>
    </row>
    <row r="31" spans="1:28" ht="12.75">
      <c r="A31" s="12" t="s">
        <v>81</v>
      </c>
      <c r="B31" s="1">
        <f>'DATOS MENSUALES'!E642</f>
        <v>0.28087664176</v>
      </c>
      <c r="C31" s="1">
        <f>'DATOS MENSUALES'!E643</f>
        <v>0.046084872388</v>
      </c>
      <c r="D31" s="1">
        <f>'DATOS MENSUALES'!E644</f>
        <v>0.03566723072</v>
      </c>
      <c r="E31" s="1">
        <f>'DATOS MENSUALES'!E645</f>
        <v>0.527718144798</v>
      </c>
      <c r="F31" s="1">
        <f>'DATOS MENSUALES'!E646</f>
        <v>0.629826291584</v>
      </c>
      <c r="G31" s="1">
        <f>'DATOS MENSUALES'!E647</f>
        <v>0.304287023954</v>
      </c>
      <c r="H31" s="1">
        <f>'DATOS MENSUALES'!E648</f>
        <v>0.146109492642</v>
      </c>
      <c r="I31" s="1">
        <f>'DATOS MENSUALES'!E649</f>
        <v>0.295642853316</v>
      </c>
      <c r="J31" s="1">
        <f>'DATOS MENSUALES'!E650</f>
        <v>0.146943557339</v>
      </c>
      <c r="K31" s="1">
        <f>'DATOS MENSUALES'!E651</f>
        <v>0.088394477508</v>
      </c>
      <c r="L31" s="1">
        <f>'DATOS MENSUALES'!E652</f>
        <v>0.061465213248</v>
      </c>
      <c r="M31" s="1">
        <f>'DATOS MENSUALES'!E653</f>
        <v>0.056500665</v>
      </c>
      <c r="N31" s="1">
        <f t="shared" si="11"/>
        <v>2.619516464257</v>
      </c>
      <c r="O31" s="10"/>
      <c r="P31" s="60">
        <f t="shared" si="12"/>
        <v>0.001113410358594574</v>
      </c>
      <c r="Q31" s="60">
        <f t="shared" si="13"/>
        <v>-0.007595361744478746</v>
      </c>
      <c r="R31" s="60">
        <f t="shared" si="13"/>
        <v>-0.0270157032891941</v>
      </c>
      <c r="S31" s="60">
        <f t="shared" si="13"/>
        <v>0.01016369050574946</v>
      </c>
      <c r="T31" s="60">
        <f t="shared" si="13"/>
        <v>0.05004884311147892</v>
      </c>
      <c r="U31" s="60">
        <f t="shared" si="13"/>
        <v>1.6925004719755347E-08</v>
      </c>
      <c r="V31" s="60">
        <f t="shared" si="13"/>
        <v>-0.022134191499030932</v>
      </c>
      <c r="W31" s="60">
        <f t="shared" si="13"/>
        <v>-5.857178488279471E-06</v>
      </c>
      <c r="X31" s="60">
        <f t="shared" si="13"/>
        <v>-7.687360719013002E-05</v>
      </c>
      <c r="Y31" s="60">
        <f t="shared" si="13"/>
        <v>-1.371711263557706E-05</v>
      </c>
      <c r="Z31" s="60">
        <f t="shared" si="13"/>
        <v>9.901122831975441E-11</v>
      </c>
      <c r="AA31" s="60">
        <f t="shared" si="13"/>
        <v>2.940207017112996E-07</v>
      </c>
      <c r="AB31" s="60">
        <f t="shared" si="13"/>
        <v>-0.004364527741679038</v>
      </c>
    </row>
    <row r="32" spans="1:28" ht="12.75">
      <c r="A32" s="12" t="s">
        <v>82</v>
      </c>
      <c r="B32" s="1">
        <f>'DATOS MENSUALES'!E654</f>
        <v>0.572154042066</v>
      </c>
      <c r="C32" s="1">
        <f>'DATOS MENSUALES'!E655</f>
        <v>0.264401609436</v>
      </c>
      <c r="D32" s="1">
        <f>'DATOS MENSUALES'!E656</f>
        <v>0.254094253056</v>
      </c>
      <c r="E32" s="1">
        <f>'DATOS MENSUALES'!E657</f>
        <v>0.050973762219</v>
      </c>
      <c r="F32" s="1">
        <f>'DATOS MENSUALES'!E658</f>
        <v>0.084796627872</v>
      </c>
      <c r="G32" s="1">
        <f>'DATOS MENSUALES'!E659</f>
        <v>0.046264777064</v>
      </c>
      <c r="H32" s="1">
        <f>'DATOS MENSUALES'!E660</f>
        <v>0.027046559547</v>
      </c>
      <c r="I32" s="1">
        <f>'DATOS MENSUALES'!E661</f>
        <v>0.039867967566</v>
      </c>
      <c r="J32" s="1">
        <f>'DATOS MENSUALES'!E662</f>
        <v>0.019899861836</v>
      </c>
      <c r="K32" s="1">
        <f>'DATOS MENSUALES'!E663</f>
        <v>0.012818073504</v>
      </c>
      <c r="L32" s="1">
        <f>'DATOS MENSUALES'!E664</f>
        <v>0.009855003864</v>
      </c>
      <c r="M32" s="1">
        <f>'DATOS MENSUALES'!E665</f>
        <v>0.011049958533</v>
      </c>
      <c r="N32" s="1">
        <f t="shared" si="11"/>
        <v>1.393222496563</v>
      </c>
      <c r="O32" s="10"/>
      <c r="P32" s="60">
        <f t="shared" si="12"/>
        <v>0.061593938935257816</v>
      </c>
      <c r="Q32" s="60">
        <f t="shared" si="13"/>
        <v>1.0285175047081247E-05</v>
      </c>
      <c r="R32" s="60">
        <f t="shared" si="13"/>
        <v>-0.0005439605106598793</v>
      </c>
      <c r="S32" s="60">
        <f t="shared" si="13"/>
        <v>-0.01760272939497737</v>
      </c>
      <c r="T32" s="60">
        <f t="shared" si="13"/>
        <v>-0.005498988325257337</v>
      </c>
      <c r="U32" s="60">
        <f t="shared" si="13"/>
        <v>-0.01667024402856647</v>
      </c>
      <c r="V32" s="60">
        <f t="shared" si="13"/>
        <v>-0.0639210358429459</v>
      </c>
      <c r="W32" s="60">
        <f t="shared" si="13"/>
        <v>-0.020525980476713945</v>
      </c>
      <c r="X32" s="60">
        <f t="shared" si="13"/>
        <v>-0.0048752623434290465</v>
      </c>
      <c r="Y32" s="60">
        <f t="shared" si="13"/>
        <v>-0.0009855022645877758</v>
      </c>
      <c r="Z32" s="60">
        <f t="shared" si="13"/>
        <v>-0.0001338059446098555</v>
      </c>
      <c r="AA32" s="60">
        <f t="shared" si="13"/>
        <v>-5.8416268809256116E-05</v>
      </c>
      <c r="AB32" s="60">
        <f t="shared" si="13"/>
        <v>-2.683977138491059</v>
      </c>
    </row>
    <row r="33" spans="1:28" ht="12.75">
      <c r="A33" s="12" t="s">
        <v>83</v>
      </c>
      <c r="B33" s="1">
        <f>'DATOS MENSUALES'!E666</f>
        <v>0.005894804253</v>
      </c>
      <c r="C33" s="1">
        <f>'DATOS MENSUALES'!E667</f>
        <v>0.06986650884</v>
      </c>
      <c r="D33" s="1">
        <f>'DATOS MENSUALES'!E668</f>
        <v>0.421589056196</v>
      </c>
      <c r="E33" s="1">
        <f>'DATOS MENSUALES'!E669</f>
        <v>0.087525258112</v>
      </c>
      <c r="F33" s="1">
        <f>'DATOS MENSUALES'!E670</f>
        <v>0.044107833714</v>
      </c>
      <c r="G33" s="1">
        <f>'DATOS MENSUALES'!E671</f>
        <v>0.041682714894</v>
      </c>
      <c r="H33" s="1">
        <f>'DATOS MENSUALES'!E672</f>
        <v>0.030168777275</v>
      </c>
      <c r="I33" s="1">
        <f>'DATOS MENSUALES'!E673</f>
        <v>0.029893499724</v>
      </c>
      <c r="J33" s="1">
        <f>'DATOS MENSUALES'!E674</f>
        <v>0.013854169795</v>
      </c>
      <c r="K33" s="1">
        <f>'DATOS MENSUALES'!E675</f>
        <v>0.006479007815</v>
      </c>
      <c r="L33" s="1">
        <f>'DATOS MENSUALES'!E676</f>
        <v>0.00325181742</v>
      </c>
      <c r="M33" s="1">
        <f>'DATOS MENSUALES'!E677</f>
        <v>0.00226302387</v>
      </c>
      <c r="N33" s="1">
        <f t="shared" si="11"/>
        <v>0.7565764719079999</v>
      </c>
      <c r="O33" s="10"/>
      <c r="P33" s="60">
        <f t="shared" si="12"/>
        <v>-0.005029746250578765</v>
      </c>
      <c r="Q33" s="60">
        <f t="shared" si="13"/>
        <v>-0.005158694114335712</v>
      </c>
      <c r="R33" s="60">
        <f t="shared" si="13"/>
        <v>0.0006330360445190749</v>
      </c>
      <c r="S33" s="60">
        <f t="shared" si="13"/>
        <v>-0.011176356563085285</v>
      </c>
      <c r="T33" s="60">
        <f t="shared" si="13"/>
        <v>-0.010245939643348287</v>
      </c>
      <c r="U33" s="60">
        <f t="shared" si="13"/>
        <v>-0.017583466956958786</v>
      </c>
      <c r="V33" s="60">
        <f t="shared" si="13"/>
        <v>-0.0624352669467098</v>
      </c>
      <c r="W33" s="60">
        <f t="shared" si="13"/>
        <v>-0.022851957517518336</v>
      </c>
      <c r="X33" s="60">
        <f t="shared" si="13"/>
        <v>-0.005415550096999676</v>
      </c>
      <c r="Y33" s="60">
        <f t="shared" si="13"/>
        <v>-0.0011860830356451024</v>
      </c>
      <c r="Z33" s="60">
        <f t="shared" si="13"/>
        <v>-0.00019260758186750852</v>
      </c>
      <c r="AA33" s="60">
        <f t="shared" si="13"/>
        <v>-0.00010776920873360834</v>
      </c>
      <c r="AB33" s="60">
        <f t="shared" si="13"/>
        <v>-8.320540755370752</v>
      </c>
    </row>
    <row r="34" spans="1:28" s="24" customFormat="1" ht="12.75">
      <c r="A34" s="21" t="s">
        <v>84</v>
      </c>
      <c r="B34" s="22">
        <f>'DATOS MENSUALES'!E678</f>
        <v>0.001616707582</v>
      </c>
      <c r="C34" s="22">
        <f>'DATOS MENSUALES'!E679</f>
        <v>0.012149283762</v>
      </c>
      <c r="D34" s="22">
        <f>'DATOS MENSUALES'!E680</f>
        <v>0.049578294046</v>
      </c>
      <c r="E34" s="22">
        <f>'DATOS MENSUALES'!E681</f>
        <v>1.163402884014</v>
      </c>
      <c r="F34" s="22">
        <f>'DATOS MENSUALES'!E682</f>
        <v>0.400145760223</v>
      </c>
      <c r="G34" s="22">
        <f>'DATOS MENSUALES'!E683</f>
        <v>0.182171139648</v>
      </c>
      <c r="H34" s="22">
        <f>'DATOS MENSUALES'!E684</f>
        <v>0.147633587085</v>
      </c>
      <c r="I34" s="22">
        <f>'DATOS MENSUALES'!E685</f>
        <v>0.619192519749</v>
      </c>
      <c r="J34" s="22">
        <f>'DATOS MENSUALES'!E686</f>
        <v>0.238131827241</v>
      </c>
      <c r="K34" s="22">
        <f>'DATOS MENSUALES'!E687</f>
        <v>0.310896291735</v>
      </c>
      <c r="L34" s="22">
        <f>'DATOS MENSUALES'!E688</f>
        <v>0.143770185891</v>
      </c>
      <c r="M34" s="22">
        <f>'DATOS MENSUALES'!E689</f>
        <v>0.076175779792</v>
      </c>
      <c r="N34" s="22">
        <f t="shared" si="11"/>
        <v>3.344864260768</v>
      </c>
      <c r="O34" s="23"/>
      <c r="P34" s="60">
        <f t="shared" si="12"/>
        <v>-0.005415995837239612</v>
      </c>
      <c r="Q34" s="60">
        <f aca="true" t="shared" si="14" ref="Q34:Q43">(C34-C$6)^3</f>
        <v>-0.012247335259593052</v>
      </c>
      <c r="R34" s="60">
        <f aca="true" t="shared" si="15" ref="R34:R43">(D34-D$6)^3</f>
        <v>-0.023429767639082187</v>
      </c>
      <c r="S34" s="60">
        <f aca="true" t="shared" si="16" ref="S34:S43">(E34-E$6)^3</f>
        <v>0.6191180568845177</v>
      </c>
      <c r="T34" s="60">
        <f aca="true" t="shared" si="17" ref="T34:T43">(F34-F$6)^3</f>
        <v>0.0026765024330861493</v>
      </c>
      <c r="U34" s="60">
        <f aca="true" t="shared" si="18" ref="U34:U43">(G34-G$6)^3</f>
        <v>-0.0017085637504919932</v>
      </c>
      <c r="V34" s="60">
        <f aca="true" t="shared" si="19" ref="V34:V43">(H34-H$6)^3</f>
        <v>-0.021775696860577707</v>
      </c>
      <c r="W34" s="60">
        <f aca="true" t="shared" si="20" ref="W34:W43">(I34-I$6)^3</f>
        <v>0.028519055625689054</v>
      </c>
      <c r="X34" s="60">
        <f aca="true" t="shared" si="21" ref="X34:X43">(J34-J$6)^3</f>
        <v>0.0001152762696420645</v>
      </c>
      <c r="Y34" s="60">
        <f aca="true" t="shared" si="22" ref="Y34:Y43">(K34-K$6)^3</f>
        <v>0.00782889424193999</v>
      </c>
      <c r="Z34" s="60">
        <f aca="true" t="shared" si="23" ref="Z34:Z43">(L34-L$6)^3</f>
        <v>0.000566997355870654</v>
      </c>
      <c r="AA34" s="60">
        <f aca="true" t="shared" si="24" ref="AA34:AA43">(M34-M$6)^3</f>
        <v>1.824268829955506E-05</v>
      </c>
      <c r="AB34" s="60">
        <f aca="true" t="shared" si="25" ref="AB34:AB43">(N34-N$6)^3</f>
        <v>0.1774333504683001</v>
      </c>
    </row>
    <row r="35" spans="1:28" s="24" customFormat="1" ht="12.75">
      <c r="A35" s="21" t="s">
        <v>85</v>
      </c>
      <c r="B35" s="22">
        <f>'DATOS MENSUALES'!E690</f>
        <v>0.0562724953</v>
      </c>
      <c r="C35" s="22">
        <f>'DATOS MENSUALES'!E691</f>
        <v>1.067857313865</v>
      </c>
      <c r="D35" s="22">
        <f>'DATOS MENSUALES'!E692</f>
        <v>1.143023623155</v>
      </c>
      <c r="E35" s="22">
        <f>'DATOS MENSUALES'!E693</f>
        <v>0.683253609253</v>
      </c>
      <c r="F35" s="22">
        <f>'DATOS MENSUALES'!E694</f>
        <v>0.298392577728</v>
      </c>
      <c r="G35" s="22">
        <f>'DATOS MENSUALES'!E695</f>
        <v>0.195910481227</v>
      </c>
      <c r="H35" s="22">
        <f>'DATOS MENSUALES'!E696</f>
        <v>0.833465594575</v>
      </c>
      <c r="I35" s="22">
        <f>'DATOS MENSUALES'!E697</f>
        <v>0.925705276926</v>
      </c>
      <c r="J35" s="22">
        <f>'DATOS MENSUALES'!E698</f>
        <v>0.457676681258</v>
      </c>
      <c r="K35" s="22">
        <f>'DATOS MENSUALES'!E699</f>
        <v>0.205581324337</v>
      </c>
      <c r="L35" s="22">
        <f>'DATOS MENSUALES'!E700</f>
        <v>0.10125739664</v>
      </c>
      <c r="M35" s="22">
        <f>'DATOS MENSUALES'!E701</f>
        <v>0.12401371444</v>
      </c>
      <c r="N35" s="22">
        <f t="shared" si="11"/>
        <v>6.092410088704001</v>
      </c>
      <c r="O35" s="23"/>
      <c r="P35" s="60">
        <f t="shared" si="12"/>
        <v>-0.0017697316157142286</v>
      </c>
      <c r="Q35" s="60">
        <f t="shared" si="14"/>
        <v>0.5619300883745458</v>
      </c>
      <c r="R35" s="60">
        <f t="shared" si="15"/>
        <v>0.5261408504742842</v>
      </c>
      <c r="S35" s="60">
        <f t="shared" si="16"/>
        <v>0.05154036149537538</v>
      </c>
      <c r="T35" s="60">
        <f t="shared" si="17"/>
        <v>5.1020874871279096E-05</v>
      </c>
      <c r="U35" s="60">
        <f t="shared" si="18"/>
        <v>-0.0011845909703752443</v>
      </c>
      <c r="V35" s="60">
        <f t="shared" si="19"/>
        <v>0.0672124315549067</v>
      </c>
      <c r="W35" s="60">
        <f t="shared" si="20"/>
        <v>0.2292620070737432</v>
      </c>
      <c r="X35" s="60">
        <f t="shared" si="21"/>
        <v>0.019294808425422416</v>
      </c>
      <c r="Y35" s="60">
        <f t="shared" si="22"/>
        <v>0.0008108315443617087</v>
      </c>
      <c r="Z35" s="60">
        <f t="shared" si="23"/>
        <v>6.523088319104138E-05</v>
      </c>
      <c r="AA35" s="60">
        <f t="shared" si="24"/>
        <v>0.0004079011534226682</v>
      </c>
      <c r="AB35" s="60">
        <f t="shared" si="25"/>
        <v>36.24730349588608</v>
      </c>
    </row>
    <row r="36" spans="1:28" s="24" customFormat="1" ht="12.75">
      <c r="A36" s="21" t="s">
        <v>86</v>
      </c>
      <c r="B36" s="22">
        <f>'DATOS MENSUALES'!E702</f>
        <v>0.0644701808</v>
      </c>
      <c r="C36" s="22">
        <f>'DATOS MENSUALES'!E703</f>
        <v>0.058783585499</v>
      </c>
      <c r="D36" s="22">
        <f>'DATOS MENSUALES'!E704</f>
        <v>0.052259703448</v>
      </c>
      <c r="E36" s="22">
        <f>'DATOS MENSUALES'!E705</f>
        <v>0.145904864868</v>
      </c>
      <c r="F36" s="22">
        <f>'DATOS MENSUALES'!E706</f>
        <v>0.107663227476</v>
      </c>
      <c r="G36" s="22">
        <f>'DATOS MENSUALES'!E707</f>
        <v>0.11249740512</v>
      </c>
      <c r="H36" s="22">
        <f>'DATOS MENSUALES'!E708</f>
        <v>0.35491147601</v>
      </c>
      <c r="I36" s="22">
        <f>'DATOS MENSUALES'!E709</f>
        <v>0.257023435828</v>
      </c>
      <c r="J36" s="22">
        <f>'DATOS MENSUALES'!E710</f>
        <v>0.208639424928</v>
      </c>
      <c r="K36" s="22">
        <f>'DATOS MENSUALES'!E711</f>
        <v>0.130674353719</v>
      </c>
      <c r="L36" s="22">
        <f>'DATOS MENSUALES'!E712</f>
        <v>0.065457804178</v>
      </c>
      <c r="M36" s="22">
        <f>'DATOS MENSUALES'!E713</f>
        <v>0.116159064242</v>
      </c>
      <c r="N36" s="22">
        <f t="shared" si="11"/>
        <v>1.6744445261160001</v>
      </c>
      <c r="O36" s="23"/>
      <c r="P36" s="60">
        <f t="shared" si="12"/>
        <v>-0.00143374764006372</v>
      </c>
      <c r="Q36" s="60">
        <f t="shared" si="14"/>
        <v>-0.006216390274646118</v>
      </c>
      <c r="R36" s="60">
        <f t="shared" si="15"/>
        <v>-0.022777257865326386</v>
      </c>
      <c r="S36" s="60">
        <f t="shared" si="16"/>
        <v>-0.004508531580136571</v>
      </c>
      <c r="T36" s="60">
        <f t="shared" si="17"/>
        <v>-0.003626710093672677</v>
      </c>
      <c r="U36" s="60">
        <f t="shared" si="18"/>
        <v>-0.006775100447055819</v>
      </c>
      <c r="V36" s="60">
        <f t="shared" si="19"/>
        <v>-0.00037278951540068356</v>
      </c>
      <c r="W36" s="60">
        <f t="shared" si="20"/>
        <v>-0.00018175705522517144</v>
      </c>
      <c r="X36" s="60">
        <f t="shared" si="21"/>
        <v>7.051323282087788E-06</v>
      </c>
      <c r="Y36" s="60">
        <f t="shared" si="22"/>
        <v>6.1706714965539265E-06</v>
      </c>
      <c r="Z36" s="60">
        <f t="shared" si="23"/>
        <v>8.843129352812283E-08</v>
      </c>
      <c r="AA36" s="60">
        <f t="shared" si="24"/>
        <v>0.0002915391636489133</v>
      </c>
      <c r="AB36" s="60">
        <f t="shared" si="25"/>
        <v>-1.3620743263918844</v>
      </c>
    </row>
    <row r="37" spans="1:28" s="24" customFormat="1" ht="12.75">
      <c r="A37" s="21" t="s">
        <v>87</v>
      </c>
      <c r="B37" s="22">
        <f>'DATOS MENSUALES'!E714</f>
        <v>0.594711915363</v>
      </c>
      <c r="C37" s="22">
        <f>'DATOS MENSUALES'!E715</f>
        <v>0.22139519749</v>
      </c>
      <c r="D37" s="22">
        <f>'DATOS MENSUALES'!E716</f>
        <v>0.31567051264</v>
      </c>
      <c r="E37" s="22">
        <f>'DATOS MENSUALES'!E717</f>
        <v>0.245480342632</v>
      </c>
      <c r="F37" s="22">
        <f>'DATOS MENSUALES'!E718</f>
        <v>0.079718226208</v>
      </c>
      <c r="G37" s="22">
        <f>'DATOS MENSUALES'!E719</f>
        <v>0.096285063168</v>
      </c>
      <c r="H37" s="22">
        <f>'DATOS MENSUALES'!E720</f>
        <v>0.9310102275</v>
      </c>
      <c r="I37" s="22">
        <f>'DATOS MENSUALES'!E721</f>
        <v>0.307769909034</v>
      </c>
      <c r="J37" s="22">
        <f>'DATOS MENSUALES'!E722</f>
        <v>0.1485969383</v>
      </c>
      <c r="K37" s="22">
        <f>'DATOS MENSUALES'!E723</f>
        <v>0.074709898375</v>
      </c>
      <c r="L37" s="22">
        <f>'DATOS MENSUALES'!E724</f>
        <v>0.042398753928</v>
      </c>
      <c r="M37" s="22">
        <f>'DATOS MENSUALES'!E725</f>
        <v>0.030312164608</v>
      </c>
      <c r="N37" s="22">
        <f t="shared" si="11"/>
        <v>3.088059149246</v>
      </c>
      <c r="O37" s="23"/>
      <c r="P37" s="60">
        <f t="shared" si="12"/>
        <v>0.0727629684020857</v>
      </c>
      <c r="Q37" s="60">
        <f t="shared" si="14"/>
        <v>-9.608150683787291E-06</v>
      </c>
      <c r="R37" s="60">
        <f t="shared" si="15"/>
        <v>-8.066021355638214E-06</v>
      </c>
      <c r="S37" s="60">
        <f t="shared" si="16"/>
        <v>-0.000282625288175889</v>
      </c>
      <c r="T37" s="60">
        <f t="shared" si="17"/>
        <v>-0.005987422073417023</v>
      </c>
      <c r="U37" s="60">
        <f t="shared" si="18"/>
        <v>-0.008670016448958427</v>
      </c>
      <c r="V37" s="60">
        <f t="shared" si="19"/>
        <v>0.1281218171951847</v>
      </c>
      <c r="W37" s="60">
        <f t="shared" si="20"/>
        <v>-2.0525484601155588E-07</v>
      </c>
      <c r="X37" s="60">
        <f t="shared" si="21"/>
        <v>-6.825013569651917E-05</v>
      </c>
      <c r="Y37" s="60">
        <f t="shared" si="22"/>
        <v>-5.3253129041796474E-05</v>
      </c>
      <c r="Z37" s="60">
        <f t="shared" si="23"/>
        <v>-6.438837433720297E-06</v>
      </c>
      <c r="AA37" s="60">
        <f t="shared" si="24"/>
        <v>-7.4593897964830704E-06</v>
      </c>
      <c r="AB37" s="60">
        <f t="shared" si="25"/>
        <v>0.028406118993740317</v>
      </c>
    </row>
    <row r="38" spans="1:28" s="24" customFormat="1" ht="12.75">
      <c r="A38" s="21" t="s">
        <v>88</v>
      </c>
      <c r="B38" s="22">
        <f>'DATOS MENSUALES'!E726</f>
        <v>0.048798701902</v>
      </c>
      <c r="C38" s="22">
        <f>'DATOS MENSUALES'!E727</f>
        <v>1.211922241644</v>
      </c>
      <c r="D38" s="22">
        <f>'DATOS MENSUALES'!E728</f>
        <v>1.11041056608</v>
      </c>
      <c r="E38" s="22">
        <f>'DATOS MENSUALES'!E729</f>
        <v>1.484401498293</v>
      </c>
      <c r="F38" s="22">
        <f>'DATOS MENSUALES'!E730</f>
        <v>0.541514435273</v>
      </c>
      <c r="G38" s="22">
        <f>'DATOS MENSUALES'!E731</f>
        <v>1.52319151118</v>
      </c>
      <c r="H38" s="22">
        <f>'DATOS MENSUALES'!E732</f>
        <v>0.425621338485</v>
      </c>
      <c r="I38" s="22">
        <f>'DATOS MENSUALES'!E733</f>
        <v>0.221811386115</v>
      </c>
      <c r="J38" s="22">
        <f>'DATOS MENSUALES'!E734</f>
        <v>0.103231922212</v>
      </c>
      <c r="K38" s="22">
        <f>'DATOS MENSUALES'!E735</f>
        <v>0.059604179712</v>
      </c>
      <c r="L38" s="22">
        <f>'DATOS MENSUALES'!E736</f>
        <v>0.038883304614</v>
      </c>
      <c r="M38" s="22">
        <f>'DATOS MENSUALES'!E737</f>
        <v>0.024194733836</v>
      </c>
      <c r="N38" s="22">
        <f t="shared" si="11"/>
        <v>6.793585819346</v>
      </c>
      <c r="O38" s="23"/>
      <c r="P38" s="60">
        <f t="shared" si="12"/>
        <v>-0.0021184638041248684</v>
      </c>
      <c r="Q38" s="60">
        <f t="shared" si="14"/>
        <v>0.9106079467884578</v>
      </c>
      <c r="R38" s="60">
        <f t="shared" si="15"/>
        <v>0.4649173504609973</v>
      </c>
      <c r="S38" s="60">
        <f t="shared" si="16"/>
        <v>1.615186854764935</v>
      </c>
      <c r="T38" s="60">
        <f t="shared" si="17"/>
        <v>0.022001715067654307</v>
      </c>
      <c r="U38" s="60">
        <f t="shared" si="18"/>
        <v>1.822428628276926</v>
      </c>
      <c r="V38" s="60">
        <f t="shared" si="19"/>
        <v>-2.0034481357041423E-09</v>
      </c>
      <c r="W38" s="60">
        <f t="shared" si="20"/>
        <v>-0.0007750710347172481</v>
      </c>
      <c r="X38" s="60">
        <f t="shared" si="21"/>
        <v>-0.0006412075501985591</v>
      </c>
      <c r="Y38" s="60">
        <f t="shared" si="22"/>
        <v>-0.0001465989478418163</v>
      </c>
      <c r="Z38" s="60">
        <f t="shared" si="23"/>
        <v>-1.0822142103694242E-05</v>
      </c>
      <c r="AA38" s="60">
        <f t="shared" si="24"/>
        <v>-1.6888298684414924E-05</v>
      </c>
      <c r="AB38" s="60">
        <f t="shared" si="25"/>
        <v>64.51240017661762</v>
      </c>
    </row>
    <row r="39" spans="1:28" s="24" customFormat="1" ht="12.75">
      <c r="A39" s="21" t="s">
        <v>89</v>
      </c>
      <c r="B39" s="22">
        <f>'DATOS MENSUALES'!E738</f>
        <v>0.11515905345</v>
      </c>
      <c r="C39" s="22">
        <f>'DATOS MENSUALES'!E739</f>
        <v>0.040142092851</v>
      </c>
      <c r="D39" s="22">
        <f>'DATOS MENSUALES'!E740</f>
        <v>0.023420201895</v>
      </c>
      <c r="E39" s="22">
        <f>'DATOS MENSUALES'!E741</f>
        <v>0.0270588248</v>
      </c>
      <c r="F39" s="22">
        <f>'DATOS MENSUALES'!E742</f>
        <v>0.026535935574</v>
      </c>
      <c r="G39" s="22">
        <f>'DATOS MENSUALES'!E743</f>
        <v>0.03856344588</v>
      </c>
      <c r="H39" s="22">
        <f>'DATOS MENSUALES'!E744</f>
        <v>0.029855266008</v>
      </c>
      <c r="I39" s="22">
        <f>'DATOS MENSUALES'!E745</f>
        <v>0.054202235528</v>
      </c>
      <c r="J39" s="22">
        <f>'DATOS MENSUALES'!E746</f>
        <v>0.030206202052</v>
      </c>
      <c r="K39" s="22">
        <f>'DATOS MENSUALES'!E747</f>
        <v>0.02020368013</v>
      </c>
      <c r="L39" s="22">
        <f>'DATOS MENSUALES'!E748</f>
        <v>0.019223779914</v>
      </c>
      <c r="M39" s="22">
        <f>'DATOS MENSUALES'!E749</f>
        <v>0.0178731693</v>
      </c>
      <c r="N39" s="22">
        <f t="shared" si="11"/>
        <v>0.44244388738199997</v>
      </c>
      <c r="O39" s="23"/>
      <c r="P39" s="60">
        <f t="shared" si="12"/>
        <v>-0.00023915669911554044</v>
      </c>
      <c r="Q39" s="60">
        <f t="shared" si="14"/>
        <v>-0.00830527751607916</v>
      </c>
      <c r="R39" s="60">
        <f t="shared" si="15"/>
        <v>-0.03046053690911306</v>
      </c>
      <c r="S39" s="60">
        <f t="shared" si="16"/>
        <v>-0.02291759908610032</v>
      </c>
      <c r="T39" s="60">
        <f t="shared" si="17"/>
        <v>-0.012939358189093593</v>
      </c>
      <c r="U39" s="60">
        <f t="shared" si="18"/>
        <v>-0.018223854564428363</v>
      </c>
      <c r="V39" s="60">
        <f t="shared" si="19"/>
        <v>-0.0625834064515401</v>
      </c>
      <c r="W39" s="60">
        <f t="shared" si="20"/>
        <v>-0.01746802490149412</v>
      </c>
      <c r="X39" s="60">
        <f t="shared" si="21"/>
        <v>-0.0040392229804930985</v>
      </c>
      <c r="Y39" s="60">
        <f t="shared" si="22"/>
        <v>-0.0007819625904889394</v>
      </c>
      <c r="Z39" s="60">
        <f t="shared" si="23"/>
        <v>-7.292361281804097E-05</v>
      </c>
      <c r="AA39" s="60">
        <f t="shared" si="24"/>
        <v>-3.270027799520215E-05</v>
      </c>
      <c r="AB39" s="60">
        <f t="shared" si="25"/>
        <v>-12.82104177115249</v>
      </c>
    </row>
    <row r="40" spans="1:28" s="24" customFormat="1" ht="12.75">
      <c r="A40" s="21" t="s">
        <v>90</v>
      </c>
      <c r="B40" s="22">
        <f>'DATOS MENSUALES'!E750</f>
        <v>0.158900599044</v>
      </c>
      <c r="C40" s="22">
        <f>'DATOS MENSUALES'!E751</f>
        <v>0.321205897104</v>
      </c>
      <c r="D40" s="22">
        <f>'DATOS MENSUALES'!E752</f>
        <v>0.295227292032</v>
      </c>
      <c r="E40" s="22">
        <f>'DATOS MENSUALES'!E753</f>
        <v>0.346203548676</v>
      </c>
      <c r="F40" s="22">
        <f>'DATOS MENSUALES'!E754</f>
        <v>0.234642517818</v>
      </c>
      <c r="G40" s="22">
        <f>'DATOS MENSUALES'!E755</f>
        <v>0.174569588172</v>
      </c>
      <c r="H40" s="22">
        <f>'DATOS MENSUALES'!E756</f>
        <v>0.1381314766</v>
      </c>
      <c r="I40" s="22">
        <f>'DATOS MENSUALES'!E757</f>
        <v>0.082649437044</v>
      </c>
      <c r="J40" s="22">
        <f>'DATOS MENSUALES'!E758</f>
        <v>0.033895601952</v>
      </c>
      <c r="K40" s="22">
        <f>'DATOS MENSUALES'!E759</f>
        <v>0.016871998764</v>
      </c>
      <c r="L40" s="22">
        <f>'DATOS MENSUALES'!E760</f>
        <v>0.011964199059</v>
      </c>
      <c r="M40" s="22">
        <f>'DATOS MENSUALES'!E761</f>
        <v>0.034461038172</v>
      </c>
      <c r="N40" s="22">
        <f t="shared" si="11"/>
        <v>1.8487231944370002</v>
      </c>
      <c r="O40" s="23"/>
      <c r="P40" s="60">
        <f t="shared" si="12"/>
        <v>-6.158910497717669E-06</v>
      </c>
      <c r="Q40" s="60">
        <f t="shared" si="14"/>
        <v>0.00048468959641792596</v>
      </c>
      <c r="R40" s="60">
        <f t="shared" si="15"/>
        <v>-6.642071572325207E-05</v>
      </c>
      <c r="S40" s="60">
        <f t="shared" si="16"/>
        <v>4.323634955398868E-05</v>
      </c>
      <c r="T40" s="60">
        <f t="shared" si="17"/>
        <v>-1.895024381954064E-05</v>
      </c>
      <c r="U40" s="60">
        <f t="shared" si="18"/>
        <v>-0.0020556467557370267</v>
      </c>
      <c r="V40" s="60">
        <f t="shared" si="19"/>
        <v>-0.024075109133371624</v>
      </c>
      <c r="W40" s="60">
        <f t="shared" si="20"/>
        <v>-0.012329478118569904</v>
      </c>
      <c r="X40" s="60">
        <f t="shared" si="21"/>
        <v>-0.003764954623325091</v>
      </c>
      <c r="Y40" s="60">
        <f t="shared" si="22"/>
        <v>-0.0008699025476337339</v>
      </c>
      <c r="Z40" s="60">
        <f t="shared" si="23"/>
        <v>-0.0001179257413135461</v>
      </c>
      <c r="AA40" s="60">
        <f t="shared" si="24"/>
        <v>-3.6452042689213513E-06</v>
      </c>
      <c r="AB40" s="60">
        <f t="shared" si="25"/>
        <v>-0.8153458798272687</v>
      </c>
    </row>
    <row r="41" spans="1:28" s="24" customFormat="1" ht="12.75">
      <c r="A41" s="21" t="s">
        <v>91</v>
      </c>
      <c r="B41" s="22">
        <f>'DATOS MENSUALES'!E762</f>
        <v>0.208099428888</v>
      </c>
      <c r="C41" s="22">
        <f>'DATOS MENSUALES'!E763</f>
        <v>0.081578039234</v>
      </c>
      <c r="D41" s="22">
        <f>'DATOS MENSUALES'!E764</f>
        <v>0.055947414724</v>
      </c>
      <c r="E41" s="22">
        <f>'DATOS MENSUALES'!E765</f>
        <v>0.477207139732</v>
      </c>
      <c r="F41" s="22">
        <f>'DATOS MENSUALES'!E766</f>
        <v>0.55135454783</v>
      </c>
      <c r="G41" s="22">
        <f>'DATOS MENSUALES'!E767</f>
        <v>0.756458000208</v>
      </c>
      <c r="H41" s="22">
        <f>'DATOS MENSUALES'!E768</f>
        <v>0.603491790824</v>
      </c>
      <c r="I41" s="22">
        <f>'DATOS MENSUALES'!E769</f>
        <v>0.551085037638</v>
      </c>
      <c r="J41" s="22">
        <f>'DATOS MENSUALES'!E770</f>
        <v>0.231308272778</v>
      </c>
      <c r="K41" s="22">
        <f>'DATOS MENSUALES'!E771</f>
        <v>0.10755156276</v>
      </c>
      <c r="L41" s="22">
        <f>'DATOS MENSUALES'!E772</f>
        <v>0.06247532896</v>
      </c>
      <c r="M41" s="22">
        <f>'DATOS MENSUALES'!E773</f>
        <v>0.032558564635</v>
      </c>
      <c r="N41" s="22">
        <f t="shared" si="11"/>
        <v>3.719115128211</v>
      </c>
      <c r="O41" s="23"/>
      <c r="P41" s="60">
        <f t="shared" si="12"/>
        <v>2.941377079187797E-05</v>
      </c>
      <c r="Q41" s="60">
        <f t="shared" si="14"/>
        <v>-0.004179220460252904</v>
      </c>
      <c r="R41" s="60">
        <f t="shared" si="15"/>
        <v>-0.021899818781484545</v>
      </c>
      <c r="S41" s="60">
        <f t="shared" si="16"/>
        <v>0.004582703729870189</v>
      </c>
      <c r="T41" s="60">
        <f t="shared" si="17"/>
        <v>0.024401952038011075</v>
      </c>
      <c r="U41" s="60">
        <f t="shared" si="18"/>
        <v>0.09403403935271538</v>
      </c>
      <c r="V41" s="60">
        <f t="shared" si="19"/>
        <v>0.005508640776203521</v>
      </c>
      <c r="W41" s="60">
        <f t="shared" si="20"/>
        <v>0.013382328752437734</v>
      </c>
      <c r="X41" s="60">
        <f t="shared" si="21"/>
        <v>7.326969846834716E-05</v>
      </c>
      <c r="Y41" s="60">
        <f t="shared" si="22"/>
        <v>-1.0927695293765268E-07</v>
      </c>
      <c r="Z41" s="60">
        <f t="shared" si="23"/>
        <v>3.194316784530515E-09</v>
      </c>
      <c r="AA41" s="60">
        <f t="shared" si="24"/>
        <v>-5.171025848069202E-06</v>
      </c>
      <c r="AB41" s="60">
        <f t="shared" si="25"/>
        <v>0.8204883893232638</v>
      </c>
    </row>
    <row r="42" spans="1:28" s="24" customFormat="1" ht="12.75">
      <c r="A42" s="21" t="s">
        <v>92</v>
      </c>
      <c r="B42" s="22">
        <f>'DATOS MENSUALES'!E774</f>
        <v>0.332019893118</v>
      </c>
      <c r="C42" s="22">
        <f>'DATOS MENSUALES'!E775</f>
        <v>0.067509803136</v>
      </c>
      <c r="D42" s="22">
        <f>'DATOS MENSUALES'!E776</f>
        <v>0.06579077688</v>
      </c>
      <c r="E42" s="22">
        <f>'DATOS MENSUALES'!E777</f>
        <v>0.035372326964</v>
      </c>
      <c r="F42" s="22">
        <f>'DATOS MENSUALES'!E778</f>
        <v>0.024903726734</v>
      </c>
      <c r="G42" s="22">
        <f>'DATOS MENSUALES'!E779</f>
        <v>0.04708669539</v>
      </c>
      <c r="H42" s="22">
        <f>'DATOS MENSUALES'!E780</f>
        <v>0.062733198528</v>
      </c>
      <c r="I42" s="22">
        <f>'DATOS MENSUALES'!E781</f>
        <v>0.04722102476</v>
      </c>
      <c r="J42" s="22">
        <f>'DATOS MENSUALES'!E782</f>
        <v>0.035742355362</v>
      </c>
      <c r="K42" s="22">
        <f>'DATOS MENSUALES'!E783</f>
        <v>0.02631551822</v>
      </c>
      <c r="L42" s="22">
        <f>'DATOS MENSUALES'!E784</f>
        <v>0.018989116482</v>
      </c>
      <c r="M42" s="22">
        <f>'DATOS MENSUALES'!E785</f>
        <v>0.01189430469</v>
      </c>
      <c r="N42" s="22">
        <f>SUM(B42:M42)</f>
        <v>0.7755787402639999</v>
      </c>
      <c r="O42" s="23"/>
      <c r="P42" s="60">
        <f t="shared" si="12"/>
        <v>0.0037086923218767566</v>
      </c>
      <c r="Q42" s="60">
        <f t="shared" si="14"/>
        <v>-0.005372669162931695</v>
      </c>
      <c r="R42" s="60">
        <f t="shared" si="15"/>
        <v>-0.01966870111783159</v>
      </c>
      <c r="S42" s="60">
        <f t="shared" si="16"/>
        <v>-0.02096365686337239</v>
      </c>
      <c r="T42" s="60">
        <f t="shared" si="17"/>
        <v>-0.013211119764242397</v>
      </c>
      <c r="U42" s="60">
        <f t="shared" si="18"/>
        <v>-0.016509853096640624</v>
      </c>
      <c r="V42" s="60">
        <f t="shared" si="19"/>
        <v>-0.048287708291430816</v>
      </c>
      <c r="W42" s="60">
        <f t="shared" si="20"/>
        <v>-0.018916287390185627</v>
      </c>
      <c r="X42" s="60">
        <f t="shared" si="21"/>
        <v>-0.003632458166300724</v>
      </c>
      <c r="Y42" s="60">
        <f t="shared" si="22"/>
        <v>-0.0006364320067244815</v>
      </c>
      <c r="Z42" s="60">
        <f t="shared" si="23"/>
        <v>-7.415932080686619E-05</v>
      </c>
      <c r="AA42" s="60">
        <f t="shared" si="24"/>
        <v>-5.4685089643807584E-05</v>
      </c>
      <c r="AB42" s="60">
        <f t="shared" si="25"/>
        <v>-8.088650714482075</v>
      </c>
    </row>
    <row r="43" spans="1:28" s="24" customFormat="1" ht="12.75">
      <c r="A43" s="21" t="s">
        <v>93</v>
      </c>
      <c r="B43" s="22">
        <f>'DATOS MENSUALES'!E786</f>
        <v>0.343076201664</v>
      </c>
      <c r="C43" s="22">
        <f>'DATOS MENSUALES'!E787</f>
        <v>0.250544094422</v>
      </c>
      <c r="D43" s="22">
        <f>'DATOS MENSUALES'!E788</f>
        <v>0.228063446644</v>
      </c>
      <c r="E43" s="22">
        <f>'DATOS MENSUALES'!E789</f>
        <v>0.085581112182</v>
      </c>
      <c r="F43" s="22">
        <f>'DATOS MENSUALES'!E790</f>
        <v>0.152421612777</v>
      </c>
      <c r="G43" s="22">
        <f>'DATOS MENSUALES'!E791</f>
        <v>1.016443119665</v>
      </c>
      <c r="H43" s="22">
        <f>'DATOS MENSUALES'!E792</f>
        <v>0.234164537126</v>
      </c>
      <c r="I43" s="22">
        <f>'DATOS MENSUALES'!E793</f>
        <v>0.120793994104</v>
      </c>
      <c r="J43" s="22">
        <f>'DATOS MENSUALES'!E794</f>
        <v>0.148360326408</v>
      </c>
      <c r="K43" s="22">
        <f>'DATOS MENSUALES'!E795</f>
        <v>0.067489904768</v>
      </c>
      <c r="L43" s="22">
        <f>'DATOS MENSUALES'!E796</f>
        <v>0.034993505736</v>
      </c>
      <c r="M43" s="22">
        <f>'DATOS MENSUALES'!E797</f>
        <v>0.02187987242</v>
      </c>
      <c r="N43" s="22">
        <f>SUM(B43:M43)</f>
        <v>2.703811727916</v>
      </c>
      <c r="O43" s="23"/>
      <c r="P43" s="60">
        <f t="shared" si="12"/>
        <v>0.0045615249930567245</v>
      </c>
      <c r="Q43" s="60">
        <f t="shared" si="14"/>
        <v>4.911153585171782E-07</v>
      </c>
      <c r="R43" s="60">
        <f t="shared" si="15"/>
        <v>-0.001247919355310303</v>
      </c>
      <c r="S43" s="60">
        <f t="shared" si="16"/>
        <v>-0.011470451731826328</v>
      </c>
      <c r="T43" s="60">
        <f t="shared" si="17"/>
        <v>-0.0012908137455393777</v>
      </c>
      <c r="U43" s="60">
        <f t="shared" si="18"/>
        <v>0.3651021167814112</v>
      </c>
      <c r="V43" s="60">
        <f t="shared" si="19"/>
        <v>-0.007157528647363343</v>
      </c>
      <c r="W43" s="60">
        <f t="shared" si="20"/>
        <v>-0.007175067070572902</v>
      </c>
      <c r="X43" s="60">
        <f t="shared" si="21"/>
        <v>-6.944249071551314E-05</v>
      </c>
      <c r="Y43" s="60">
        <f t="shared" si="22"/>
        <v>-9.017187335976511E-05</v>
      </c>
      <c r="Z43" s="60">
        <f t="shared" si="23"/>
        <v>-1.7594427820267254E-05</v>
      </c>
      <c r="AA43" s="60">
        <f t="shared" si="24"/>
        <v>-2.1884418312791974E-05</v>
      </c>
      <c r="AB43" s="60">
        <f t="shared" si="25"/>
        <v>-0.0004954291100079864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0.17068291414044554</v>
      </c>
      <c r="Q44" s="61">
        <f aca="true" t="shared" si="26" ref="Q44:AB44">SUM(Q18:Q43)</f>
        <v>1.5135405652965692</v>
      </c>
      <c r="R44" s="61">
        <f t="shared" si="26"/>
        <v>2.92906345426088</v>
      </c>
      <c r="S44" s="61">
        <f t="shared" si="26"/>
        <v>2.6230388531521</v>
      </c>
      <c r="T44" s="61">
        <f t="shared" si="26"/>
        <v>0.2553236966894922</v>
      </c>
      <c r="U44" s="61">
        <f t="shared" si="26"/>
        <v>2.2645167331060363</v>
      </c>
      <c r="V44" s="61">
        <f t="shared" si="26"/>
        <v>6.899188029870813</v>
      </c>
      <c r="W44" s="61">
        <f t="shared" si="26"/>
        <v>1.2164251297816333</v>
      </c>
      <c r="X44" s="61">
        <f t="shared" si="26"/>
        <v>1.4860287700453854</v>
      </c>
      <c r="Y44" s="61">
        <f t="shared" si="26"/>
        <v>0.109091498515308</v>
      </c>
      <c r="Z44" s="61">
        <f t="shared" si="26"/>
        <v>0.006125074926594312</v>
      </c>
      <c r="AA44" s="61">
        <f t="shared" si="26"/>
        <v>0.0007907669668869342</v>
      </c>
      <c r="AB44" s="61">
        <f t="shared" si="26"/>
        <v>333.61544327293717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2009-04-14T10:03:57Z</dcterms:modified>
  <cp:category/>
  <cp:version/>
  <cp:contentType/>
  <cp:contentStatus/>
</cp:coreProperties>
</file>