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<sst xmlns="http://schemas.openxmlformats.org/spreadsheetml/2006/main" count="1362" uniqueCount="135">
  <si>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412</t>
  </si>
  <si>
    <t xml:space="preserve"> Río Tormes desde la presa del embalse de La Almendra hasta el río Duero en el embalse (o albufeira) de Aldeadávila.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</si>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</sst>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436762"/>
        <c:axId val="48930859"/>
      </c:lineChart>
      <c:dateAx>
        <c:axId val="5436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930859"/>
        <c:crosses val="autoZero"/>
        <c:auto val="0"/>
        <c:majorUnit val="1"/>
        <c:majorTimeUnit val="years"/>
        <c:noMultiLvlLbl val="0"/>
      </c:dateAx>
      <c:valAx>
        <c:axId val="48930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6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5344468"/>
        <c:axId val="3882485"/>
      </c:lineChart>
      <c:catAx>
        <c:axId val="15344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2485"/>
        <c:crosses val="autoZero"/>
        <c:auto val="1"/>
        <c:lblOffset val="100"/>
        <c:noMultiLvlLbl val="0"/>
      </c:catAx>
      <c:valAx>
        <c:axId val="38824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3444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4942366"/>
        <c:axId val="46045839"/>
      </c:lineChart>
      <c:catAx>
        <c:axId val="34942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45839"/>
        <c:crosses val="autoZero"/>
        <c:auto val="1"/>
        <c:lblOffset val="100"/>
        <c:noMultiLvlLbl val="0"/>
      </c:catAx>
      <c:valAx>
        <c:axId val="460458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9423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7724548"/>
        <c:axId val="3976613"/>
      </c:lineChart>
      <c:catAx>
        <c:axId val="37724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6613"/>
        <c:crosses val="autoZero"/>
        <c:auto val="1"/>
        <c:lblOffset val="100"/>
        <c:noMultiLvlLbl val="0"/>
      </c:catAx>
      <c:valAx>
        <c:axId val="397661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24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5789518"/>
        <c:axId val="53670207"/>
      </c:lineChart>
      <c:dateAx>
        <c:axId val="35789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670207"/>
        <c:crosses val="autoZero"/>
        <c:auto val="0"/>
        <c:majorUnit val="1"/>
        <c:majorTimeUnit val="years"/>
        <c:noMultiLvlLbl val="0"/>
      </c:dateAx>
      <c:valAx>
        <c:axId val="53670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89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3269816"/>
        <c:axId val="52319481"/>
      </c:barChart>
      <c:catAx>
        <c:axId val="13269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19481"/>
        <c:crosses val="autoZero"/>
        <c:auto val="1"/>
        <c:lblOffset val="100"/>
        <c:tickLblSkip val="1"/>
        <c:noMultiLvlLbl val="0"/>
      </c:catAx>
      <c:valAx>
        <c:axId val="52319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269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113282"/>
        <c:axId val="10019539"/>
      </c:barChart>
      <c:catAx>
        <c:axId val="1113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019539"/>
        <c:crosses val="autoZero"/>
        <c:auto val="1"/>
        <c:lblOffset val="100"/>
        <c:tickLblSkip val="1"/>
        <c:noMultiLvlLbl val="0"/>
      </c:catAx>
      <c:valAx>
        <c:axId val="10019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13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3066988"/>
        <c:axId val="6276301"/>
      </c:barChart>
      <c:catAx>
        <c:axId val="23066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6301"/>
        <c:crosses val="autoZero"/>
        <c:auto val="1"/>
        <c:lblOffset val="100"/>
        <c:tickLblSkip val="1"/>
        <c:noMultiLvlLbl val="0"/>
      </c:catAx>
      <c:valAx>
        <c:axId val="6276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066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6486710"/>
        <c:axId val="38618343"/>
      </c:barChart>
      <c:catAx>
        <c:axId val="56486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18343"/>
        <c:crosses val="autoZero"/>
        <c:auto val="1"/>
        <c:lblOffset val="100"/>
        <c:tickLblSkip val="1"/>
        <c:noMultiLvlLbl val="0"/>
      </c:catAx>
      <c:valAx>
        <c:axId val="38618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486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2020768"/>
        <c:axId val="41078049"/>
      </c:lineChart>
      <c:catAx>
        <c:axId val="12020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78049"/>
        <c:crosses val="autoZero"/>
        <c:auto val="1"/>
        <c:lblOffset val="100"/>
        <c:noMultiLvlLbl val="0"/>
      </c:catAx>
      <c:valAx>
        <c:axId val="410780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0207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4158122"/>
        <c:axId val="38987643"/>
      </c:lineChart>
      <c:catAx>
        <c:axId val="34158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87643"/>
        <c:crosses val="autoZero"/>
        <c:auto val="1"/>
        <c:lblOffset val="100"/>
        <c:noMultiLvlLbl val="0"/>
      </c:catAx>
      <c:valAx>
        <c:axId val="389876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1581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59</v>
      </c>
      <c r="C2" s="5">
        <v>1940</v>
      </c>
      <c r="D2" s="5">
        <v>10</v>
      </c>
      <c r="E2" s="28">
        <v>1.474</v>
      </c>
      <c r="F2" s="28">
        <v>84.25194189999998</v>
      </c>
      <c r="H2" t="s">
        <v>130</v>
      </c>
      <c r="I2" t="s">
        <v>133</v>
      </c>
    </row>
    <row r="3" spans="1:9" ht="12.75">
      <c r="A3" s="30" t="s">
        <v>0</v>
      </c>
      <c r="B3" s="30">
        <v>59</v>
      </c>
      <c r="C3" s="5">
        <v>1940</v>
      </c>
      <c r="D3" s="5">
        <v>11</v>
      </c>
      <c r="E3" s="28">
        <v>3.533</v>
      </c>
      <c r="F3" s="28">
        <v>155.75602969999997</v>
      </c>
      <c r="H3" t="s">
        <v>131</v>
      </c>
      <c r="I3" t="s">
        <v>132</v>
      </c>
    </row>
    <row r="4" spans="1:14" ht="12.75">
      <c r="A4" s="30" t="s">
        <v>0</v>
      </c>
      <c r="B4" s="30">
        <v>59</v>
      </c>
      <c r="C4" s="5">
        <v>1940</v>
      </c>
      <c r="D4" s="5">
        <v>12</v>
      </c>
      <c r="E4" s="28">
        <v>2.778</v>
      </c>
      <c r="F4" s="28">
        <v>86.04015479999995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59</v>
      </c>
      <c r="C5" s="5">
        <v>1941</v>
      </c>
      <c r="D5" s="5">
        <v>1</v>
      </c>
      <c r="E5" s="28">
        <v>9.155</v>
      </c>
      <c r="F5" s="28">
        <v>388.7869197999999</v>
      </c>
      <c r="J5" s="35" t="s">
        <v>99</v>
      </c>
      <c r="K5" s="35" t="s">
        <v>100</v>
      </c>
    </row>
    <row r="6" spans="1:12" ht="12.75">
      <c r="A6" s="30" t="s">
        <v>0</v>
      </c>
      <c r="B6" s="30">
        <v>59</v>
      </c>
      <c r="C6" s="5">
        <v>1941</v>
      </c>
      <c r="D6" s="5">
        <v>2</v>
      </c>
      <c r="E6" s="28">
        <v>8.232</v>
      </c>
      <c r="F6" s="28">
        <v>477.05400000000014</v>
      </c>
      <c r="I6" s="26"/>
      <c r="J6" s="36">
        <f>AVERAGE(E2:E793)*12</f>
        <v>15.211121212121206</v>
      </c>
      <c r="K6" s="36">
        <f>AVERAGE(F2:F793)*12</f>
        <v>1280.4672833742416</v>
      </c>
      <c r="L6" t="s">
        <v>104</v>
      </c>
    </row>
    <row r="7" spans="1:12" ht="12.75">
      <c r="A7" s="30" t="s">
        <v>0</v>
      </c>
      <c r="B7" s="30">
        <v>59</v>
      </c>
      <c r="C7" s="5">
        <v>1941</v>
      </c>
      <c r="D7" s="5">
        <v>3</v>
      </c>
      <c r="E7" s="28">
        <v>6.293</v>
      </c>
      <c r="F7" s="28">
        <v>357.90260600000005</v>
      </c>
      <c r="J7" s="36">
        <f>AVERAGE(E482:E793)*12</f>
        <v>12.233423076923078</v>
      </c>
      <c r="K7" s="36">
        <f>AVERAGE(F482:F793)*12</f>
        <v>1208.2114556846154</v>
      </c>
      <c r="L7" t="s">
        <v>105</v>
      </c>
    </row>
    <row r="8" spans="1:6" ht="12.75">
      <c r="A8" s="30" t="s">
        <v>0</v>
      </c>
      <c r="B8" s="30">
        <v>59</v>
      </c>
      <c r="C8" s="5">
        <v>1941</v>
      </c>
      <c r="D8" s="5">
        <v>4</v>
      </c>
      <c r="E8" s="28">
        <v>2.884</v>
      </c>
      <c r="F8" s="28">
        <v>306.6657140000001</v>
      </c>
    </row>
    <row r="9" spans="1:6" ht="12.75">
      <c r="A9" s="30" t="s">
        <v>0</v>
      </c>
      <c r="B9" s="30">
        <v>59</v>
      </c>
      <c r="C9" s="5">
        <v>1941</v>
      </c>
      <c r="D9" s="5">
        <v>5</v>
      </c>
      <c r="E9" s="28">
        <v>3.269</v>
      </c>
      <c r="F9" s="28">
        <v>357.53700000000003</v>
      </c>
    </row>
    <row r="10" spans="1:6" ht="12.75">
      <c r="A10" s="30" t="s">
        <v>0</v>
      </c>
      <c r="B10" s="30">
        <v>59</v>
      </c>
      <c r="C10" s="5">
        <v>1941</v>
      </c>
      <c r="D10" s="5">
        <v>6</v>
      </c>
      <c r="E10" s="28">
        <v>1.351</v>
      </c>
      <c r="F10" s="28">
        <v>229.0040000000001</v>
      </c>
    </row>
    <row r="11" spans="1:11" ht="12.75">
      <c r="A11" s="30" t="s">
        <v>0</v>
      </c>
      <c r="B11" s="30">
        <v>59</v>
      </c>
      <c r="C11" s="5">
        <v>1941</v>
      </c>
      <c r="D11" s="5">
        <v>7</v>
      </c>
      <c r="E11" s="28">
        <v>1.258</v>
      </c>
      <c r="F11" s="28">
        <v>125.0268483</v>
      </c>
      <c r="K11" s="34"/>
    </row>
    <row r="12" spans="1:6" ht="12.75">
      <c r="A12" s="30" t="s">
        <v>0</v>
      </c>
      <c r="B12" s="30">
        <v>59</v>
      </c>
      <c r="C12" s="5">
        <v>1941</v>
      </c>
      <c r="D12" s="5">
        <v>8</v>
      </c>
      <c r="E12" s="28">
        <v>1.125</v>
      </c>
      <c r="F12" s="28">
        <v>72.5542736</v>
      </c>
    </row>
    <row r="13" spans="1:6" ht="12.75">
      <c r="A13" s="30" t="s">
        <v>0</v>
      </c>
      <c r="B13" s="30">
        <v>59</v>
      </c>
      <c r="C13" s="5">
        <v>1941</v>
      </c>
      <c r="D13" s="5">
        <v>9</v>
      </c>
      <c r="E13" s="28">
        <v>1.031</v>
      </c>
      <c r="F13" s="28">
        <v>59.57599999999999</v>
      </c>
    </row>
    <row r="14" spans="1:6" ht="12.75">
      <c r="A14" s="30" t="s">
        <v>0</v>
      </c>
      <c r="B14" s="30">
        <v>59</v>
      </c>
      <c r="C14" s="5">
        <v>1941</v>
      </c>
      <c r="D14" s="5">
        <v>10</v>
      </c>
      <c r="E14" s="28">
        <v>0.934</v>
      </c>
      <c r="F14" s="28">
        <v>51.9575652</v>
      </c>
    </row>
    <row r="15" spans="1:6" ht="12.75">
      <c r="A15" s="30" t="s">
        <v>0</v>
      </c>
      <c r="B15" s="30">
        <v>59</v>
      </c>
      <c r="C15" s="5">
        <v>1941</v>
      </c>
      <c r="D15" s="5">
        <v>11</v>
      </c>
      <c r="E15" s="28">
        <v>3.403</v>
      </c>
      <c r="F15" s="28">
        <v>135.02359169999997</v>
      </c>
    </row>
    <row r="16" spans="1:6" ht="12.75">
      <c r="A16" s="30" t="s">
        <v>0</v>
      </c>
      <c r="B16" s="30">
        <v>59</v>
      </c>
      <c r="C16" s="5">
        <v>1941</v>
      </c>
      <c r="D16" s="5">
        <v>12</v>
      </c>
      <c r="E16" s="28">
        <v>1.147</v>
      </c>
      <c r="F16" s="28">
        <v>64.58490479999998</v>
      </c>
    </row>
    <row r="17" spans="1:6" ht="12.75">
      <c r="A17" s="30" t="s">
        <v>0</v>
      </c>
      <c r="B17" s="30">
        <v>59</v>
      </c>
      <c r="C17" s="5">
        <v>1942</v>
      </c>
      <c r="D17" s="5">
        <v>1</v>
      </c>
      <c r="E17" s="28">
        <v>1.447</v>
      </c>
      <c r="F17" s="28">
        <v>61.60017220000001</v>
      </c>
    </row>
    <row r="18" spans="1:6" ht="12.75">
      <c r="A18" s="30" t="s">
        <v>0</v>
      </c>
      <c r="B18" s="30">
        <v>59</v>
      </c>
      <c r="C18" s="5">
        <v>1942</v>
      </c>
      <c r="D18" s="5">
        <v>2</v>
      </c>
      <c r="E18" s="28">
        <v>1.241</v>
      </c>
      <c r="F18" s="28">
        <v>55.522000000000006</v>
      </c>
    </row>
    <row r="19" spans="1:6" ht="12.75">
      <c r="A19" s="30" t="s">
        <v>0</v>
      </c>
      <c r="B19" s="30">
        <v>59</v>
      </c>
      <c r="C19" s="5">
        <v>1942</v>
      </c>
      <c r="D19" s="5">
        <v>3</v>
      </c>
      <c r="E19" s="28">
        <v>7.308</v>
      </c>
      <c r="F19" s="28">
        <v>209.6951952</v>
      </c>
    </row>
    <row r="20" spans="1:6" ht="12.75">
      <c r="A20" s="30" t="s">
        <v>0</v>
      </c>
      <c r="B20" s="30">
        <v>59</v>
      </c>
      <c r="C20" s="5">
        <v>1942</v>
      </c>
      <c r="D20" s="5">
        <v>4</v>
      </c>
      <c r="E20" s="28">
        <v>3.349</v>
      </c>
      <c r="F20" s="28">
        <v>151.1645949</v>
      </c>
    </row>
    <row r="21" spans="1:6" ht="12.75">
      <c r="A21" s="30" t="s">
        <v>0</v>
      </c>
      <c r="B21" s="30">
        <v>59</v>
      </c>
      <c r="C21" s="5">
        <v>1942</v>
      </c>
      <c r="D21" s="5">
        <v>5</v>
      </c>
      <c r="E21" s="28">
        <v>1.217</v>
      </c>
      <c r="F21" s="28">
        <v>128.685</v>
      </c>
    </row>
    <row r="22" spans="1:6" ht="12.75">
      <c r="A22" s="30" t="s">
        <v>0</v>
      </c>
      <c r="B22" s="30">
        <v>59</v>
      </c>
      <c r="C22" s="5">
        <v>1942</v>
      </c>
      <c r="D22" s="5">
        <v>6</v>
      </c>
      <c r="E22" s="28">
        <v>0.837</v>
      </c>
      <c r="F22" s="28">
        <v>70.5519369</v>
      </c>
    </row>
    <row r="23" spans="1:6" ht="12.75">
      <c r="A23" s="30" t="s">
        <v>0</v>
      </c>
      <c r="B23" s="30">
        <v>59</v>
      </c>
      <c r="C23" s="5">
        <v>1942</v>
      </c>
      <c r="D23" s="5">
        <v>7</v>
      </c>
      <c r="E23" s="28">
        <v>0.765</v>
      </c>
      <c r="F23" s="28">
        <v>42.42945699999999</v>
      </c>
    </row>
    <row r="24" spans="1:6" ht="12.75">
      <c r="A24" s="30" t="s">
        <v>0</v>
      </c>
      <c r="B24" s="30">
        <v>59</v>
      </c>
      <c r="C24" s="5">
        <v>1942</v>
      </c>
      <c r="D24" s="5">
        <v>8</v>
      </c>
      <c r="E24" s="28">
        <v>0.704</v>
      </c>
      <c r="F24" s="28">
        <v>35.698352899999996</v>
      </c>
    </row>
    <row r="25" spans="1:6" ht="12.75">
      <c r="A25" s="30" t="s">
        <v>0</v>
      </c>
      <c r="B25" s="30">
        <v>59</v>
      </c>
      <c r="C25" s="5">
        <v>1942</v>
      </c>
      <c r="D25" s="5">
        <v>9</v>
      </c>
      <c r="E25" s="28">
        <v>0.65</v>
      </c>
      <c r="F25" s="28">
        <v>39.63231779999999</v>
      </c>
    </row>
    <row r="26" spans="1:6" ht="12.75">
      <c r="A26" s="30" t="s">
        <v>0</v>
      </c>
      <c r="B26" s="30">
        <v>59</v>
      </c>
      <c r="C26" s="5">
        <v>1942</v>
      </c>
      <c r="D26" s="5">
        <v>10</v>
      </c>
      <c r="E26" s="28">
        <v>0.635</v>
      </c>
      <c r="F26" s="28">
        <v>96.4330352</v>
      </c>
    </row>
    <row r="27" spans="1:6" ht="12.75">
      <c r="A27" s="30" t="s">
        <v>0</v>
      </c>
      <c r="B27" s="30">
        <v>59</v>
      </c>
      <c r="C27" s="5">
        <v>1942</v>
      </c>
      <c r="D27" s="5">
        <v>11</v>
      </c>
      <c r="E27" s="28">
        <v>0.557</v>
      </c>
      <c r="F27" s="28">
        <v>158.5695746</v>
      </c>
    </row>
    <row r="28" spans="1:6" ht="12.75">
      <c r="A28" s="30" t="s">
        <v>0</v>
      </c>
      <c r="B28" s="30">
        <v>59</v>
      </c>
      <c r="C28" s="5">
        <v>1942</v>
      </c>
      <c r="D28" s="5">
        <v>12</v>
      </c>
      <c r="E28" s="28">
        <v>0.833</v>
      </c>
      <c r="F28" s="28">
        <v>137.525</v>
      </c>
    </row>
    <row r="29" spans="1:6" ht="12.75">
      <c r="A29" s="30" t="s">
        <v>0</v>
      </c>
      <c r="B29" s="30">
        <v>59</v>
      </c>
      <c r="C29" s="5">
        <v>1943</v>
      </c>
      <c r="D29" s="5">
        <v>1</v>
      </c>
      <c r="E29" s="28">
        <v>3.138</v>
      </c>
      <c r="F29" s="28">
        <v>246.69787939999998</v>
      </c>
    </row>
    <row r="30" spans="1:6" ht="12.75">
      <c r="A30" s="30" t="s">
        <v>0</v>
      </c>
      <c r="B30" s="30">
        <v>59</v>
      </c>
      <c r="C30" s="5">
        <v>1943</v>
      </c>
      <c r="D30" s="5">
        <v>2</v>
      </c>
      <c r="E30" s="28">
        <v>0.707</v>
      </c>
      <c r="F30" s="28">
        <v>129.85002309999996</v>
      </c>
    </row>
    <row r="31" spans="1:6" ht="12.75">
      <c r="A31" s="30" t="s">
        <v>0</v>
      </c>
      <c r="B31" s="30">
        <v>59</v>
      </c>
      <c r="C31" s="5">
        <v>1943</v>
      </c>
      <c r="D31" s="5">
        <v>3</v>
      </c>
      <c r="E31" s="28">
        <v>1.342</v>
      </c>
      <c r="F31" s="28">
        <v>167.29964739999994</v>
      </c>
    </row>
    <row r="32" spans="1:6" ht="12.75">
      <c r="A32" s="30" t="s">
        <v>0</v>
      </c>
      <c r="B32" s="30">
        <v>59</v>
      </c>
      <c r="C32" s="5">
        <v>1943</v>
      </c>
      <c r="D32" s="5">
        <v>4</v>
      </c>
      <c r="E32" s="28">
        <v>0.785</v>
      </c>
      <c r="F32" s="28">
        <v>177.093541</v>
      </c>
    </row>
    <row r="33" spans="1:6" ht="12.75">
      <c r="A33" s="30" t="s">
        <v>0</v>
      </c>
      <c r="B33" s="30">
        <v>59</v>
      </c>
      <c r="C33" s="5">
        <v>1943</v>
      </c>
      <c r="D33" s="5">
        <v>5</v>
      </c>
      <c r="E33" s="28">
        <v>0.695</v>
      </c>
      <c r="F33" s="28">
        <v>172.86299999999997</v>
      </c>
    </row>
    <row r="34" spans="1:6" ht="12.75">
      <c r="A34" s="30" t="s">
        <v>0</v>
      </c>
      <c r="B34" s="30">
        <v>59</v>
      </c>
      <c r="C34" s="5">
        <v>1943</v>
      </c>
      <c r="D34" s="5">
        <v>6</v>
      </c>
      <c r="E34" s="28">
        <v>0.635</v>
      </c>
      <c r="F34" s="28">
        <v>81.805</v>
      </c>
    </row>
    <row r="35" spans="1:6" ht="12.75">
      <c r="A35" s="30" t="s">
        <v>0</v>
      </c>
      <c r="B35" s="30">
        <v>59</v>
      </c>
      <c r="C35" s="5">
        <v>1943</v>
      </c>
      <c r="D35" s="5">
        <v>7</v>
      </c>
      <c r="E35" s="28">
        <v>0.582</v>
      </c>
      <c r="F35" s="28">
        <v>46.55699999999998</v>
      </c>
    </row>
    <row r="36" spans="1:6" ht="12.75">
      <c r="A36" s="30" t="s">
        <v>0</v>
      </c>
      <c r="B36" s="30">
        <v>59</v>
      </c>
      <c r="C36" s="5">
        <v>1943</v>
      </c>
      <c r="D36" s="5">
        <v>8</v>
      </c>
      <c r="E36" s="28">
        <v>0.537</v>
      </c>
      <c r="F36" s="28">
        <v>34.6359954</v>
      </c>
    </row>
    <row r="37" spans="1:6" ht="12.75">
      <c r="A37" s="30" t="s">
        <v>0</v>
      </c>
      <c r="B37" s="30">
        <v>59</v>
      </c>
      <c r="C37" s="5">
        <v>1943</v>
      </c>
      <c r="D37" s="5">
        <v>9</v>
      </c>
      <c r="E37" s="28">
        <v>0.519</v>
      </c>
      <c r="F37" s="28">
        <v>73.1125449</v>
      </c>
    </row>
    <row r="38" spans="1:6" ht="12.75">
      <c r="A38" s="30" t="s">
        <v>0</v>
      </c>
      <c r="B38" s="30">
        <v>59</v>
      </c>
      <c r="C38" s="5">
        <v>1943</v>
      </c>
      <c r="D38" s="5">
        <v>10</v>
      </c>
      <c r="E38" s="28">
        <v>0.689</v>
      </c>
      <c r="F38" s="28">
        <v>83.8420441</v>
      </c>
    </row>
    <row r="39" spans="1:6" ht="12.75">
      <c r="A39" s="30" t="s">
        <v>0</v>
      </c>
      <c r="B39" s="30">
        <v>59</v>
      </c>
      <c r="C39" s="5">
        <v>1943</v>
      </c>
      <c r="D39" s="5">
        <v>11</v>
      </c>
      <c r="E39" s="28">
        <v>0.45</v>
      </c>
      <c r="F39" s="28">
        <v>90.33611209999997</v>
      </c>
    </row>
    <row r="40" spans="1:6" ht="12.75">
      <c r="A40" s="30" t="s">
        <v>0</v>
      </c>
      <c r="B40" s="30">
        <v>59</v>
      </c>
      <c r="C40" s="5">
        <v>1943</v>
      </c>
      <c r="D40" s="5">
        <v>12</v>
      </c>
      <c r="E40" s="28">
        <v>0.538</v>
      </c>
      <c r="F40" s="28">
        <v>71.18922339999997</v>
      </c>
    </row>
    <row r="41" spans="1:6" ht="12.75">
      <c r="A41" s="30" t="s">
        <v>0</v>
      </c>
      <c r="B41" s="30">
        <v>59</v>
      </c>
      <c r="C41" s="5">
        <v>1944</v>
      </c>
      <c r="D41" s="5">
        <v>1</v>
      </c>
      <c r="E41" s="28">
        <v>0.399</v>
      </c>
      <c r="F41" s="28">
        <v>60.519971600000005</v>
      </c>
    </row>
    <row r="42" spans="1:6" ht="12.75">
      <c r="A42" s="30" t="s">
        <v>0</v>
      </c>
      <c r="B42" s="30">
        <v>59</v>
      </c>
      <c r="C42" s="5">
        <v>1944</v>
      </c>
      <c r="D42" s="5">
        <v>2</v>
      </c>
      <c r="E42" s="28">
        <v>0.386</v>
      </c>
      <c r="F42" s="28">
        <v>44.010999999999996</v>
      </c>
    </row>
    <row r="43" spans="1:6" ht="12.75">
      <c r="A43" s="30" t="s">
        <v>0</v>
      </c>
      <c r="B43" s="30">
        <v>59</v>
      </c>
      <c r="C43" s="5">
        <v>1944</v>
      </c>
      <c r="D43" s="5">
        <v>3</v>
      </c>
      <c r="E43" s="28">
        <v>0.347</v>
      </c>
      <c r="F43" s="28">
        <v>38.90955950000001</v>
      </c>
    </row>
    <row r="44" spans="1:6" ht="12.75">
      <c r="A44" s="30" t="s">
        <v>0</v>
      </c>
      <c r="B44" s="30">
        <v>59</v>
      </c>
      <c r="C44" s="5">
        <v>1944</v>
      </c>
      <c r="D44" s="5">
        <v>4</v>
      </c>
      <c r="E44" s="28">
        <v>0.812</v>
      </c>
      <c r="F44" s="28">
        <v>176.375</v>
      </c>
    </row>
    <row r="45" spans="1:6" ht="12.75">
      <c r="A45" s="30" t="s">
        <v>0</v>
      </c>
      <c r="B45" s="30">
        <v>59</v>
      </c>
      <c r="C45" s="5">
        <v>1944</v>
      </c>
      <c r="D45" s="5">
        <v>5</v>
      </c>
      <c r="E45" s="28">
        <v>0.338</v>
      </c>
      <c r="F45" s="28">
        <v>76.1329043</v>
      </c>
    </row>
    <row r="46" spans="1:6" ht="12.75">
      <c r="A46" s="30" t="s">
        <v>0</v>
      </c>
      <c r="B46" s="30">
        <v>59</v>
      </c>
      <c r="C46" s="5">
        <v>1944</v>
      </c>
      <c r="D46" s="5">
        <v>6</v>
      </c>
      <c r="E46" s="28">
        <v>0.314</v>
      </c>
      <c r="F46" s="28">
        <v>56.235644500000014</v>
      </c>
    </row>
    <row r="47" spans="1:6" ht="12.75">
      <c r="A47" s="30" t="s">
        <v>0</v>
      </c>
      <c r="B47" s="30">
        <v>59</v>
      </c>
      <c r="C47" s="5">
        <v>1944</v>
      </c>
      <c r="D47" s="5">
        <v>7</v>
      </c>
      <c r="E47" s="28">
        <v>0.293</v>
      </c>
      <c r="F47" s="28">
        <v>41.1962336</v>
      </c>
    </row>
    <row r="48" spans="1:6" ht="12.75">
      <c r="A48" s="30" t="s">
        <v>0</v>
      </c>
      <c r="B48" s="30">
        <v>59</v>
      </c>
      <c r="C48" s="5">
        <v>1944</v>
      </c>
      <c r="D48" s="5">
        <v>8</v>
      </c>
      <c r="E48" s="28">
        <v>0.277</v>
      </c>
      <c r="F48" s="28">
        <v>27.8468827</v>
      </c>
    </row>
    <row r="49" spans="1:6" ht="12.75">
      <c r="A49" s="30" t="s">
        <v>0</v>
      </c>
      <c r="B49" s="30">
        <v>59</v>
      </c>
      <c r="C49" s="5">
        <v>1944</v>
      </c>
      <c r="D49" s="5">
        <v>9</v>
      </c>
      <c r="E49" s="28">
        <v>0.261</v>
      </c>
      <c r="F49" s="28">
        <v>28.4143343</v>
      </c>
    </row>
    <row r="50" spans="1:6" ht="12.75">
      <c r="A50" s="30" t="s">
        <v>0</v>
      </c>
      <c r="B50" s="30">
        <v>59</v>
      </c>
      <c r="C50" s="5">
        <v>1944</v>
      </c>
      <c r="D50" s="5">
        <v>10</v>
      </c>
      <c r="E50" s="28">
        <v>0.246</v>
      </c>
      <c r="F50" s="28">
        <v>29.291259500000002</v>
      </c>
    </row>
    <row r="51" spans="1:6" ht="12.75">
      <c r="A51" s="30" t="s">
        <v>0</v>
      </c>
      <c r="B51" s="30">
        <v>59</v>
      </c>
      <c r="C51" s="5">
        <v>1944</v>
      </c>
      <c r="D51" s="5">
        <v>11</v>
      </c>
      <c r="E51" s="28">
        <v>0.252</v>
      </c>
      <c r="F51" s="28">
        <v>37.2459722</v>
      </c>
    </row>
    <row r="52" spans="1:6" ht="12.75">
      <c r="A52" s="30" t="s">
        <v>0</v>
      </c>
      <c r="B52" s="30">
        <v>59</v>
      </c>
      <c r="C52" s="5">
        <v>1944</v>
      </c>
      <c r="D52" s="5">
        <v>12</v>
      </c>
      <c r="E52" s="28">
        <v>0.23</v>
      </c>
      <c r="F52" s="28">
        <v>48.34846809999999</v>
      </c>
    </row>
    <row r="53" spans="1:6" ht="12.75">
      <c r="A53" s="30" t="s">
        <v>0</v>
      </c>
      <c r="B53" s="30">
        <v>59</v>
      </c>
      <c r="C53" s="5">
        <v>1945</v>
      </c>
      <c r="D53" s="5">
        <v>1</v>
      </c>
      <c r="E53" s="28">
        <v>0.286</v>
      </c>
      <c r="F53" s="28">
        <v>45.0590433</v>
      </c>
    </row>
    <row r="54" spans="1:6" ht="12.75">
      <c r="A54" s="30" t="s">
        <v>0</v>
      </c>
      <c r="B54" s="30">
        <v>59</v>
      </c>
      <c r="C54" s="5">
        <v>1945</v>
      </c>
      <c r="D54" s="5">
        <v>2</v>
      </c>
      <c r="E54" s="28">
        <v>0.209</v>
      </c>
      <c r="F54" s="28">
        <v>43.488</v>
      </c>
    </row>
    <row r="55" spans="1:6" ht="12.75">
      <c r="A55" s="30" t="s">
        <v>0</v>
      </c>
      <c r="B55" s="30">
        <v>59</v>
      </c>
      <c r="C55" s="5">
        <v>1945</v>
      </c>
      <c r="D55" s="5">
        <v>3</v>
      </c>
      <c r="E55" s="28">
        <v>0.201</v>
      </c>
      <c r="F55" s="28">
        <v>37.0832286</v>
      </c>
    </row>
    <row r="56" spans="1:6" ht="12.75">
      <c r="A56" s="30" t="s">
        <v>0</v>
      </c>
      <c r="B56" s="30">
        <v>59</v>
      </c>
      <c r="C56" s="5">
        <v>1945</v>
      </c>
      <c r="D56" s="5">
        <v>4</v>
      </c>
      <c r="E56" s="28">
        <v>0.192</v>
      </c>
      <c r="F56" s="28">
        <v>64.54838149999999</v>
      </c>
    </row>
    <row r="57" spans="1:6" ht="12.75">
      <c r="A57" s="30" t="s">
        <v>0</v>
      </c>
      <c r="B57" s="30">
        <v>59</v>
      </c>
      <c r="C57" s="5">
        <v>1945</v>
      </c>
      <c r="D57" s="5">
        <v>5</v>
      </c>
      <c r="E57" s="28">
        <v>0.184</v>
      </c>
      <c r="F57" s="28">
        <v>38.12324180000001</v>
      </c>
    </row>
    <row r="58" spans="1:6" ht="12.75">
      <c r="A58" s="30" t="s">
        <v>0</v>
      </c>
      <c r="B58" s="30">
        <v>59</v>
      </c>
      <c r="C58" s="5">
        <v>1945</v>
      </c>
      <c r="D58" s="5">
        <v>6</v>
      </c>
      <c r="E58" s="28">
        <v>0.175</v>
      </c>
      <c r="F58" s="28">
        <v>30.375652300000002</v>
      </c>
    </row>
    <row r="59" spans="1:6" ht="12.75">
      <c r="A59" s="30" t="s">
        <v>0</v>
      </c>
      <c r="B59" s="30">
        <v>59</v>
      </c>
      <c r="C59" s="5">
        <v>1945</v>
      </c>
      <c r="D59" s="5">
        <v>7</v>
      </c>
      <c r="E59" s="28">
        <v>0.168</v>
      </c>
      <c r="F59" s="28">
        <v>23.4209009</v>
      </c>
    </row>
    <row r="60" spans="1:6" ht="12.75">
      <c r="A60" s="30" t="s">
        <v>0</v>
      </c>
      <c r="B60" s="30">
        <v>59</v>
      </c>
      <c r="C60" s="5">
        <v>1945</v>
      </c>
      <c r="D60" s="5">
        <v>8</v>
      </c>
      <c r="E60" s="28">
        <v>0.16</v>
      </c>
      <c r="F60" s="28">
        <v>21.994931399999995</v>
      </c>
    </row>
    <row r="61" spans="1:6" ht="12.75">
      <c r="A61" s="30" t="s">
        <v>0</v>
      </c>
      <c r="B61" s="30">
        <v>59</v>
      </c>
      <c r="C61" s="5">
        <v>1945</v>
      </c>
      <c r="D61" s="5">
        <v>9</v>
      </c>
      <c r="E61" s="28">
        <v>0.152</v>
      </c>
      <c r="F61" s="28">
        <v>20.830643499999994</v>
      </c>
    </row>
    <row r="62" spans="1:6" ht="12.75">
      <c r="A62" s="30" t="s">
        <v>0</v>
      </c>
      <c r="B62" s="30">
        <v>59</v>
      </c>
      <c r="C62" s="5">
        <v>1945</v>
      </c>
      <c r="D62" s="5">
        <v>10</v>
      </c>
      <c r="E62" s="28">
        <v>0.158</v>
      </c>
      <c r="F62" s="28">
        <v>25.429038199999994</v>
      </c>
    </row>
    <row r="63" spans="1:6" ht="12.75">
      <c r="A63" s="30" t="s">
        <v>0</v>
      </c>
      <c r="B63" s="30">
        <v>59</v>
      </c>
      <c r="C63" s="5">
        <v>1945</v>
      </c>
      <c r="D63" s="5">
        <v>11</v>
      </c>
      <c r="E63" s="28">
        <v>0.267</v>
      </c>
      <c r="F63" s="28">
        <v>192.2193486</v>
      </c>
    </row>
    <row r="64" spans="1:6" ht="12.75">
      <c r="A64" s="30" t="s">
        <v>0</v>
      </c>
      <c r="B64" s="30">
        <v>59</v>
      </c>
      <c r="C64" s="5">
        <v>1945</v>
      </c>
      <c r="D64" s="5">
        <v>12</v>
      </c>
      <c r="E64" s="28">
        <v>3.443</v>
      </c>
      <c r="F64" s="28">
        <v>331.52951099999996</v>
      </c>
    </row>
    <row r="65" spans="1:6" ht="12.75">
      <c r="A65" s="30" t="s">
        <v>0</v>
      </c>
      <c r="B65" s="30">
        <v>59</v>
      </c>
      <c r="C65" s="5">
        <v>1946</v>
      </c>
      <c r="D65" s="5">
        <v>1</v>
      </c>
      <c r="E65" s="28">
        <v>0.479</v>
      </c>
      <c r="F65" s="28">
        <v>121.86770549999996</v>
      </c>
    </row>
    <row r="66" spans="1:6" ht="12.75">
      <c r="A66" s="30" t="s">
        <v>0</v>
      </c>
      <c r="B66" s="30">
        <v>59</v>
      </c>
      <c r="C66" s="5">
        <v>1946</v>
      </c>
      <c r="D66" s="5">
        <v>2</v>
      </c>
      <c r="E66" s="28">
        <v>0.472</v>
      </c>
      <c r="F66" s="28">
        <v>79.91205049999996</v>
      </c>
    </row>
    <row r="67" spans="1:6" ht="12.75">
      <c r="A67" s="30" t="s">
        <v>0</v>
      </c>
      <c r="B67" s="30">
        <v>59</v>
      </c>
      <c r="C67" s="5">
        <v>1946</v>
      </c>
      <c r="D67" s="5">
        <v>3</v>
      </c>
      <c r="E67" s="28">
        <v>1.893</v>
      </c>
      <c r="F67" s="28">
        <v>145.0815791</v>
      </c>
    </row>
    <row r="68" spans="1:6" ht="12.75">
      <c r="A68" s="30" t="s">
        <v>0</v>
      </c>
      <c r="B68" s="30">
        <v>59</v>
      </c>
      <c r="C68" s="5">
        <v>1946</v>
      </c>
      <c r="D68" s="5">
        <v>4</v>
      </c>
      <c r="E68" s="28">
        <v>2.618</v>
      </c>
      <c r="F68" s="28">
        <v>446.51275340000007</v>
      </c>
    </row>
    <row r="69" spans="1:6" ht="12.75">
      <c r="A69" s="30" t="s">
        <v>0</v>
      </c>
      <c r="B69" s="30">
        <v>59</v>
      </c>
      <c r="C69" s="5">
        <v>1946</v>
      </c>
      <c r="D69" s="5">
        <v>5</v>
      </c>
      <c r="E69" s="28">
        <v>2.742</v>
      </c>
      <c r="F69" s="28">
        <v>422.75800000000004</v>
      </c>
    </row>
    <row r="70" spans="1:6" ht="12.75">
      <c r="A70" s="30" t="s">
        <v>0</v>
      </c>
      <c r="B70" s="30">
        <v>59</v>
      </c>
      <c r="C70" s="5">
        <v>1946</v>
      </c>
      <c r="D70" s="5">
        <v>6</v>
      </c>
      <c r="E70" s="28">
        <v>0.911</v>
      </c>
      <c r="F70" s="28">
        <v>227.56745140000007</v>
      </c>
    </row>
    <row r="71" spans="1:6" ht="12.75">
      <c r="A71" s="30" t="s">
        <v>0</v>
      </c>
      <c r="B71" s="30">
        <v>59</v>
      </c>
      <c r="C71" s="5">
        <v>1946</v>
      </c>
      <c r="D71" s="5">
        <v>7</v>
      </c>
      <c r="E71" s="28">
        <v>0.816</v>
      </c>
      <c r="F71" s="28">
        <v>106.0695783</v>
      </c>
    </row>
    <row r="72" spans="1:6" ht="12.75">
      <c r="A72" s="30" t="s">
        <v>0</v>
      </c>
      <c r="B72" s="30">
        <v>59</v>
      </c>
      <c r="C72" s="5">
        <v>1946</v>
      </c>
      <c r="D72" s="5">
        <v>8</v>
      </c>
      <c r="E72" s="28">
        <v>0.749</v>
      </c>
      <c r="F72" s="28">
        <v>62.72543590000001</v>
      </c>
    </row>
    <row r="73" spans="1:6" ht="12.75">
      <c r="A73" s="30" t="s">
        <v>0</v>
      </c>
      <c r="B73" s="30">
        <v>59</v>
      </c>
      <c r="C73" s="5">
        <v>1946</v>
      </c>
      <c r="D73" s="5">
        <v>9</v>
      </c>
      <c r="E73" s="28">
        <v>0.686</v>
      </c>
      <c r="F73" s="28">
        <v>52.236999999999995</v>
      </c>
    </row>
    <row r="74" spans="1:6" ht="12.75">
      <c r="A74" s="30" t="s">
        <v>0</v>
      </c>
      <c r="B74" s="30">
        <v>59</v>
      </c>
      <c r="C74" s="5">
        <v>1946</v>
      </c>
      <c r="D74" s="5">
        <v>10</v>
      </c>
      <c r="E74" s="28">
        <v>0.64</v>
      </c>
      <c r="F74" s="28">
        <v>44.923106099999984</v>
      </c>
    </row>
    <row r="75" spans="1:6" ht="12.75">
      <c r="A75" s="30" t="s">
        <v>0</v>
      </c>
      <c r="B75" s="30">
        <v>59</v>
      </c>
      <c r="C75" s="5">
        <v>1946</v>
      </c>
      <c r="D75" s="5">
        <v>11</v>
      </c>
      <c r="E75" s="28">
        <v>0.63</v>
      </c>
      <c r="F75" s="28">
        <v>56.804980799999996</v>
      </c>
    </row>
    <row r="76" spans="1:6" ht="12.75">
      <c r="A76" s="30" t="s">
        <v>0</v>
      </c>
      <c r="B76" s="30">
        <v>59</v>
      </c>
      <c r="C76" s="5">
        <v>1946</v>
      </c>
      <c r="D76" s="5">
        <v>12</v>
      </c>
      <c r="E76" s="28">
        <v>0.563</v>
      </c>
      <c r="F76" s="28">
        <v>50.52669269999998</v>
      </c>
    </row>
    <row r="77" spans="1:6" ht="12.75">
      <c r="A77" s="30" t="s">
        <v>0</v>
      </c>
      <c r="B77" s="30">
        <v>59</v>
      </c>
      <c r="C77" s="5">
        <v>1947</v>
      </c>
      <c r="D77" s="5">
        <v>1</v>
      </c>
      <c r="E77" s="28">
        <v>0.648</v>
      </c>
      <c r="F77" s="28">
        <v>41.114741800000004</v>
      </c>
    </row>
    <row r="78" spans="1:6" ht="12.75">
      <c r="A78" s="30" t="s">
        <v>0</v>
      </c>
      <c r="B78" s="30">
        <v>59</v>
      </c>
      <c r="C78" s="5">
        <v>1947</v>
      </c>
      <c r="D78" s="5">
        <v>2</v>
      </c>
      <c r="E78" s="28">
        <v>3.695</v>
      </c>
      <c r="F78" s="28">
        <v>401.7255748000001</v>
      </c>
    </row>
    <row r="79" spans="1:6" ht="12.75">
      <c r="A79" s="30" t="s">
        <v>0</v>
      </c>
      <c r="B79" s="30">
        <v>59</v>
      </c>
      <c r="C79" s="5">
        <v>1947</v>
      </c>
      <c r="D79" s="5">
        <v>3</v>
      </c>
      <c r="E79" s="28">
        <v>7.318</v>
      </c>
      <c r="F79" s="28">
        <v>508.4453709999998</v>
      </c>
    </row>
    <row r="80" spans="1:6" ht="12.75">
      <c r="A80" s="30" t="s">
        <v>0</v>
      </c>
      <c r="B80" s="30">
        <v>59</v>
      </c>
      <c r="C80" s="5">
        <v>1947</v>
      </c>
      <c r="D80" s="5">
        <v>4</v>
      </c>
      <c r="E80" s="28">
        <v>0.963</v>
      </c>
      <c r="F80" s="28">
        <v>163.62553970000005</v>
      </c>
    </row>
    <row r="81" spans="1:6" ht="12.75">
      <c r="A81" s="30" t="s">
        <v>0</v>
      </c>
      <c r="B81" s="30">
        <v>59</v>
      </c>
      <c r="C81" s="5">
        <v>1947</v>
      </c>
      <c r="D81" s="5">
        <v>5</v>
      </c>
      <c r="E81" s="28">
        <v>0.961</v>
      </c>
      <c r="F81" s="28">
        <v>111.102</v>
      </c>
    </row>
    <row r="82" spans="1:6" ht="12.75">
      <c r="A82" s="30" t="s">
        <v>0</v>
      </c>
      <c r="B82" s="30">
        <v>59</v>
      </c>
      <c r="C82" s="5">
        <v>1947</v>
      </c>
      <c r="D82" s="5">
        <v>6</v>
      </c>
      <c r="E82" s="28">
        <v>0.786</v>
      </c>
      <c r="F82" s="28">
        <v>75.179</v>
      </c>
    </row>
    <row r="83" spans="1:6" ht="12.75">
      <c r="A83" s="30" t="s">
        <v>0</v>
      </c>
      <c r="B83" s="30">
        <v>59</v>
      </c>
      <c r="C83" s="5">
        <v>1947</v>
      </c>
      <c r="D83" s="5">
        <v>7</v>
      </c>
      <c r="E83" s="28">
        <v>0.718</v>
      </c>
      <c r="F83" s="28">
        <v>52.90186859999999</v>
      </c>
    </row>
    <row r="84" spans="1:6" ht="12.75">
      <c r="A84" s="30" t="s">
        <v>0</v>
      </c>
      <c r="B84" s="30">
        <v>59</v>
      </c>
      <c r="C84" s="5">
        <v>1947</v>
      </c>
      <c r="D84" s="5">
        <v>8</v>
      </c>
      <c r="E84" s="28">
        <v>0.66</v>
      </c>
      <c r="F84" s="28">
        <v>42.821481899999995</v>
      </c>
    </row>
    <row r="85" spans="1:6" ht="12.75">
      <c r="A85" s="30" t="s">
        <v>0</v>
      </c>
      <c r="B85" s="30">
        <v>59</v>
      </c>
      <c r="C85" s="5">
        <v>1947</v>
      </c>
      <c r="D85" s="5">
        <v>9</v>
      </c>
      <c r="E85" s="28">
        <v>0.609</v>
      </c>
      <c r="F85" s="28">
        <v>55.985</v>
      </c>
    </row>
    <row r="86" spans="1:6" ht="12.75">
      <c r="A86" s="30" t="s">
        <v>0</v>
      </c>
      <c r="B86" s="30">
        <v>59</v>
      </c>
      <c r="C86" s="5">
        <v>1947</v>
      </c>
      <c r="D86" s="5">
        <v>10</v>
      </c>
      <c r="E86" s="28">
        <v>0.645</v>
      </c>
      <c r="F86" s="28">
        <v>43.366</v>
      </c>
    </row>
    <row r="87" spans="1:6" ht="12.75">
      <c r="A87" s="30" t="s">
        <v>0</v>
      </c>
      <c r="B87" s="30">
        <v>59</v>
      </c>
      <c r="C87" s="5">
        <v>1947</v>
      </c>
      <c r="D87" s="5">
        <v>11</v>
      </c>
      <c r="E87" s="28">
        <v>0.577</v>
      </c>
      <c r="F87" s="28">
        <v>45.92235620000001</v>
      </c>
    </row>
    <row r="88" spans="1:6" ht="12.75">
      <c r="A88" s="30" t="s">
        <v>0</v>
      </c>
      <c r="B88" s="30">
        <v>59</v>
      </c>
      <c r="C88" s="5">
        <v>1947</v>
      </c>
      <c r="D88" s="5">
        <v>12</v>
      </c>
      <c r="E88" s="28">
        <v>0.841</v>
      </c>
      <c r="F88" s="28">
        <v>63.38794340000001</v>
      </c>
    </row>
    <row r="89" spans="1:6" ht="12.75">
      <c r="A89" s="30" t="s">
        <v>0</v>
      </c>
      <c r="B89" s="30">
        <v>59</v>
      </c>
      <c r="C89" s="5">
        <v>1948</v>
      </c>
      <c r="D89" s="5">
        <v>1</v>
      </c>
      <c r="E89" s="28">
        <v>7.553</v>
      </c>
      <c r="F89" s="28">
        <v>390.98210209999996</v>
      </c>
    </row>
    <row r="90" spans="1:6" ht="12.75">
      <c r="A90" s="30" t="s">
        <v>0</v>
      </c>
      <c r="B90" s="30">
        <v>59</v>
      </c>
      <c r="C90" s="5">
        <v>1948</v>
      </c>
      <c r="D90" s="5">
        <v>2</v>
      </c>
      <c r="E90" s="28">
        <v>1.044</v>
      </c>
      <c r="F90" s="28">
        <v>173.77461280000003</v>
      </c>
    </row>
    <row r="91" spans="1:6" ht="12.75">
      <c r="A91" s="30" t="s">
        <v>0</v>
      </c>
      <c r="B91" s="30">
        <v>59</v>
      </c>
      <c r="C91" s="5">
        <v>1948</v>
      </c>
      <c r="D91" s="5">
        <v>3</v>
      </c>
      <c r="E91" s="28">
        <v>0.851</v>
      </c>
      <c r="F91" s="28">
        <v>131.4073586</v>
      </c>
    </row>
    <row r="92" spans="1:6" ht="12.75">
      <c r="A92" s="30" t="s">
        <v>0</v>
      </c>
      <c r="B92" s="30">
        <v>59</v>
      </c>
      <c r="C92" s="5">
        <v>1948</v>
      </c>
      <c r="D92" s="5">
        <v>4</v>
      </c>
      <c r="E92" s="28">
        <v>1.428</v>
      </c>
      <c r="F92" s="28">
        <v>101.70589239999998</v>
      </c>
    </row>
    <row r="93" spans="1:6" ht="12.75">
      <c r="A93" s="30" t="s">
        <v>0</v>
      </c>
      <c r="B93" s="30">
        <v>59</v>
      </c>
      <c r="C93" s="5">
        <v>1948</v>
      </c>
      <c r="D93" s="5">
        <v>5</v>
      </c>
      <c r="E93" s="28">
        <v>1.919</v>
      </c>
      <c r="F93" s="28">
        <v>292.0167484000001</v>
      </c>
    </row>
    <row r="94" spans="1:6" ht="12.75">
      <c r="A94" s="30" t="s">
        <v>0</v>
      </c>
      <c r="B94" s="30">
        <v>59</v>
      </c>
      <c r="C94" s="5">
        <v>1948</v>
      </c>
      <c r="D94" s="5">
        <v>6</v>
      </c>
      <c r="E94" s="28">
        <v>0.8</v>
      </c>
      <c r="F94" s="28">
        <v>86.65832119999999</v>
      </c>
    </row>
    <row r="95" spans="1:6" ht="12.75">
      <c r="A95" s="30" t="s">
        <v>0</v>
      </c>
      <c r="B95" s="30">
        <v>59</v>
      </c>
      <c r="C95" s="5">
        <v>1948</v>
      </c>
      <c r="D95" s="5">
        <v>7</v>
      </c>
      <c r="E95" s="28">
        <v>0.729</v>
      </c>
      <c r="F95" s="28">
        <v>50.61368010000001</v>
      </c>
    </row>
    <row r="96" spans="1:6" ht="12.75">
      <c r="A96" s="30" t="s">
        <v>0</v>
      </c>
      <c r="B96" s="30">
        <v>59</v>
      </c>
      <c r="C96" s="5">
        <v>1948</v>
      </c>
      <c r="D96" s="5">
        <v>8</v>
      </c>
      <c r="E96" s="28">
        <v>0.668</v>
      </c>
      <c r="F96" s="28">
        <v>41.13988419999999</v>
      </c>
    </row>
    <row r="97" spans="1:6" ht="12.75">
      <c r="A97" s="30" t="s">
        <v>0</v>
      </c>
      <c r="B97" s="30">
        <v>59</v>
      </c>
      <c r="C97" s="5">
        <v>1948</v>
      </c>
      <c r="D97" s="5">
        <v>9</v>
      </c>
      <c r="E97" s="28">
        <v>0.61</v>
      </c>
      <c r="F97" s="28">
        <v>36.3589002</v>
      </c>
    </row>
    <row r="98" spans="1:6" ht="12.75">
      <c r="A98" s="30" t="s">
        <v>0</v>
      </c>
      <c r="B98" s="30">
        <v>59</v>
      </c>
      <c r="C98" s="5">
        <v>1948</v>
      </c>
      <c r="D98" s="5">
        <v>10</v>
      </c>
      <c r="E98" s="28">
        <v>0.572</v>
      </c>
      <c r="F98" s="28">
        <v>37.545659699999995</v>
      </c>
    </row>
    <row r="99" spans="1:6" ht="12.75">
      <c r="A99" s="30" t="s">
        <v>0</v>
      </c>
      <c r="B99" s="30">
        <v>59</v>
      </c>
      <c r="C99" s="5">
        <v>1948</v>
      </c>
      <c r="D99" s="5">
        <v>11</v>
      </c>
      <c r="E99" s="28">
        <v>0.51</v>
      </c>
      <c r="F99" s="28">
        <v>37.811292400000006</v>
      </c>
    </row>
    <row r="100" spans="1:6" ht="12.75">
      <c r="A100" s="30" t="s">
        <v>0</v>
      </c>
      <c r="B100" s="30">
        <v>59</v>
      </c>
      <c r="C100" s="5">
        <v>1948</v>
      </c>
      <c r="D100" s="5">
        <v>12</v>
      </c>
      <c r="E100" s="28">
        <v>1.806</v>
      </c>
      <c r="F100" s="28">
        <v>105.0851323</v>
      </c>
    </row>
    <row r="101" spans="1:6" ht="12.75">
      <c r="A101" s="30" t="s">
        <v>0</v>
      </c>
      <c r="B101" s="30">
        <v>59</v>
      </c>
      <c r="C101" s="5">
        <v>1949</v>
      </c>
      <c r="D101" s="5">
        <v>1</v>
      </c>
      <c r="E101" s="28">
        <v>0.559</v>
      </c>
      <c r="F101" s="28">
        <v>67.2304979</v>
      </c>
    </row>
    <row r="102" spans="1:6" ht="12.75">
      <c r="A102" s="30" t="s">
        <v>0</v>
      </c>
      <c r="B102" s="30">
        <v>59</v>
      </c>
      <c r="C102" s="5">
        <v>1949</v>
      </c>
      <c r="D102" s="5">
        <v>2</v>
      </c>
      <c r="E102" s="28">
        <v>0.465</v>
      </c>
      <c r="F102" s="28">
        <v>47.822819100000004</v>
      </c>
    </row>
    <row r="103" spans="1:6" ht="12.75">
      <c r="A103" s="30" t="s">
        <v>0</v>
      </c>
      <c r="B103" s="30">
        <v>59</v>
      </c>
      <c r="C103" s="5">
        <v>1949</v>
      </c>
      <c r="D103" s="5">
        <v>3</v>
      </c>
      <c r="E103" s="28">
        <v>0.439</v>
      </c>
      <c r="F103" s="28">
        <v>51.69545899999999</v>
      </c>
    </row>
    <row r="104" spans="1:6" ht="12.75">
      <c r="A104" s="30" t="s">
        <v>0</v>
      </c>
      <c r="B104" s="30">
        <v>59</v>
      </c>
      <c r="C104" s="5">
        <v>1949</v>
      </c>
      <c r="D104" s="5">
        <v>4</v>
      </c>
      <c r="E104" s="28">
        <v>0.398</v>
      </c>
      <c r="F104" s="28">
        <v>95.28093959999998</v>
      </c>
    </row>
    <row r="105" spans="1:6" ht="12.75">
      <c r="A105" s="30" t="s">
        <v>0</v>
      </c>
      <c r="B105" s="30">
        <v>59</v>
      </c>
      <c r="C105" s="5">
        <v>1949</v>
      </c>
      <c r="D105" s="5">
        <v>5</v>
      </c>
      <c r="E105" s="28">
        <v>0.354</v>
      </c>
      <c r="F105" s="28">
        <v>75.63029560000001</v>
      </c>
    </row>
    <row r="106" spans="1:6" ht="12.75">
      <c r="A106" s="30" t="s">
        <v>0</v>
      </c>
      <c r="B106" s="30">
        <v>59</v>
      </c>
      <c r="C106" s="5">
        <v>1949</v>
      </c>
      <c r="D106" s="5">
        <v>6</v>
      </c>
      <c r="E106" s="28">
        <v>0.344</v>
      </c>
      <c r="F106" s="28">
        <v>45.31900000000001</v>
      </c>
    </row>
    <row r="107" spans="1:6" ht="12.75">
      <c r="A107" s="30" t="s">
        <v>0</v>
      </c>
      <c r="B107" s="30">
        <v>59</v>
      </c>
      <c r="C107" s="5">
        <v>1949</v>
      </c>
      <c r="D107" s="5">
        <v>7</v>
      </c>
      <c r="E107" s="28">
        <v>0.305</v>
      </c>
      <c r="F107" s="28">
        <v>32.308991</v>
      </c>
    </row>
    <row r="108" spans="1:6" ht="12.75">
      <c r="A108" s="30" t="s">
        <v>0</v>
      </c>
      <c r="B108" s="30">
        <v>59</v>
      </c>
      <c r="C108" s="5">
        <v>1949</v>
      </c>
      <c r="D108" s="5">
        <v>8</v>
      </c>
      <c r="E108" s="28">
        <v>0.287</v>
      </c>
      <c r="F108" s="28">
        <v>24.92982339999999</v>
      </c>
    </row>
    <row r="109" spans="1:6" ht="12.75">
      <c r="A109" s="30" t="s">
        <v>0</v>
      </c>
      <c r="B109" s="30">
        <v>59</v>
      </c>
      <c r="C109" s="5">
        <v>1949</v>
      </c>
      <c r="D109" s="5">
        <v>9</v>
      </c>
      <c r="E109" s="28">
        <v>0.452</v>
      </c>
      <c r="F109" s="28">
        <v>51.70961039999999</v>
      </c>
    </row>
    <row r="110" spans="1:6" ht="12.75">
      <c r="A110" s="30" t="s">
        <v>0</v>
      </c>
      <c r="B110" s="30">
        <v>59</v>
      </c>
      <c r="C110" s="5">
        <v>1949</v>
      </c>
      <c r="D110" s="5">
        <v>10</v>
      </c>
      <c r="E110" s="28">
        <v>0.294</v>
      </c>
      <c r="F110" s="28">
        <v>45.9156868</v>
      </c>
    </row>
    <row r="111" spans="1:6" ht="12.75">
      <c r="A111" s="30" t="s">
        <v>0</v>
      </c>
      <c r="B111" s="30">
        <v>59</v>
      </c>
      <c r="C111" s="5">
        <v>1949</v>
      </c>
      <c r="D111" s="5">
        <v>11</v>
      </c>
      <c r="E111" s="28">
        <v>0.493</v>
      </c>
      <c r="F111" s="28">
        <v>44.87880340000001</v>
      </c>
    </row>
    <row r="112" spans="1:6" ht="12.75">
      <c r="A112" s="30" t="s">
        <v>0</v>
      </c>
      <c r="B112" s="30">
        <v>59</v>
      </c>
      <c r="C112" s="5">
        <v>1949</v>
      </c>
      <c r="D112" s="5">
        <v>12</v>
      </c>
      <c r="E112" s="28">
        <v>0.544</v>
      </c>
      <c r="F112" s="28">
        <v>130.72340389999994</v>
      </c>
    </row>
    <row r="113" spans="1:6" ht="12.75">
      <c r="A113" s="30" t="s">
        <v>0</v>
      </c>
      <c r="B113" s="30">
        <v>59</v>
      </c>
      <c r="C113" s="5">
        <v>1950</v>
      </c>
      <c r="D113" s="5">
        <v>1</v>
      </c>
      <c r="E113" s="28">
        <v>0.292</v>
      </c>
      <c r="F113" s="28">
        <v>126.69924349999998</v>
      </c>
    </row>
    <row r="114" spans="1:6" ht="12.75">
      <c r="A114" s="30" t="s">
        <v>0</v>
      </c>
      <c r="B114" s="30">
        <v>59</v>
      </c>
      <c r="C114" s="5">
        <v>1950</v>
      </c>
      <c r="D114" s="5">
        <v>2</v>
      </c>
      <c r="E114" s="28">
        <v>0.556</v>
      </c>
      <c r="F114" s="28">
        <v>97.27336390000006</v>
      </c>
    </row>
    <row r="115" spans="1:6" ht="12.75">
      <c r="A115" s="30" t="s">
        <v>0</v>
      </c>
      <c r="B115" s="30">
        <v>59</v>
      </c>
      <c r="C115" s="5">
        <v>1950</v>
      </c>
      <c r="D115" s="5">
        <v>3</v>
      </c>
      <c r="E115" s="28">
        <v>0.419</v>
      </c>
      <c r="F115" s="28">
        <v>62.01687809999999</v>
      </c>
    </row>
    <row r="116" spans="1:6" ht="12.75">
      <c r="A116" s="30" t="s">
        <v>0</v>
      </c>
      <c r="B116" s="30">
        <v>59</v>
      </c>
      <c r="C116" s="5">
        <v>1950</v>
      </c>
      <c r="D116" s="5">
        <v>4</v>
      </c>
      <c r="E116" s="28">
        <v>0.248</v>
      </c>
      <c r="F116" s="28">
        <v>48.48616890000001</v>
      </c>
    </row>
    <row r="117" spans="1:6" ht="12.75">
      <c r="A117" s="30" t="s">
        <v>0</v>
      </c>
      <c r="B117" s="30">
        <v>59</v>
      </c>
      <c r="C117" s="5">
        <v>1950</v>
      </c>
      <c r="D117" s="5">
        <v>5</v>
      </c>
      <c r="E117" s="28">
        <v>0.747</v>
      </c>
      <c r="F117" s="28">
        <v>91.96713820000004</v>
      </c>
    </row>
    <row r="118" spans="1:6" ht="12.75">
      <c r="A118" s="30" t="s">
        <v>0</v>
      </c>
      <c r="B118" s="30">
        <v>59</v>
      </c>
      <c r="C118" s="5">
        <v>1950</v>
      </c>
      <c r="D118" s="5">
        <v>6</v>
      </c>
      <c r="E118" s="28">
        <v>0.284</v>
      </c>
      <c r="F118" s="28">
        <v>78.77</v>
      </c>
    </row>
    <row r="119" spans="1:6" ht="12.75">
      <c r="A119" s="30" t="s">
        <v>0</v>
      </c>
      <c r="B119" s="30">
        <v>59</v>
      </c>
      <c r="C119" s="5">
        <v>1950</v>
      </c>
      <c r="D119" s="5">
        <v>7</v>
      </c>
      <c r="E119" s="28">
        <v>0.241</v>
      </c>
      <c r="F119" s="28">
        <v>29.454594800000006</v>
      </c>
    </row>
    <row r="120" spans="1:6" ht="12.75">
      <c r="A120" s="30" t="s">
        <v>0</v>
      </c>
      <c r="B120" s="30">
        <v>59</v>
      </c>
      <c r="C120" s="5">
        <v>1950</v>
      </c>
      <c r="D120" s="5">
        <v>8</v>
      </c>
      <c r="E120" s="28">
        <v>0.228</v>
      </c>
      <c r="F120" s="28">
        <v>23.369088299999998</v>
      </c>
    </row>
    <row r="121" spans="1:6" ht="12.75">
      <c r="A121" s="30" t="s">
        <v>0</v>
      </c>
      <c r="B121" s="30">
        <v>59</v>
      </c>
      <c r="C121" s="5">
        <v>1950</v>
      </c>
      <c r="D121" s="5">
        <v>9</v>
      </c>
      <c r="E121" s="28">
        <v>0.211</v>
      </c>
      <c r="F121" s="28">
        <v>22.115</v>
      </c>
    </row>
    <row r="122" spans="1:6" ht="12.75">
      <c r="A122" s="30" t="s">
        <v>0</v>
      </c>
      <c r="B122" s="30">
        <v>59</v>
      </c>
      <c r="C122" s="5">
        <v>1950</v>
      </c>
      <c r="D122" s="5">
        <v>10</v>
      </c>
      <c r="E122" s="28">
        <v>0.199</v>
      </c>
      <c r="F122" s="28">
        <v>25.013070100000007</v>
      </c>
    </row>
    <row r="123" spans="1:6" ht="12.75">
      <c r="A123" s="30" t="s">
        <v>0</v>
      </c>
      <c r="B123" s="30">
        <v>59</v>
      </c>
      <c r="C123" s="5">
        <v>1950</v>
      </c>
      <c r="D123" s="5">
        <v>11</v>
      </c>
      <c r="E123" s="28">
        <v>0.328</v>
      </c>
      <c r="F123" s="28">
        <v>46.39589069999999</v>
      </c>
    </row>
    <row r="124" spans="1:6" ht="12.75">
      <c r="A124" s="30" t="s">
        <v>0</v>
      </c>
      <c r="B124" s="30">
        <v>59</v>
      </c>
      <c r="C124" s="5">
        <v>1950</v>
      </c>
      <c r="D124" s="5">
        <v>12</v>
      </c>
      <c r="E124" s="28">
        <v>0.348</v>
      </c>
      <c r="F124" s="28">
        <v>53.5271093</v>
      </c>
    </row>
    <row r="125" spans="1:6" ht="12.75">
      <c r="A125" s="30" t="s">
        <v>0</v>
      </c>
      <c r="B125" s="30">
        <v>59</v>
      </c>
      <c r="C125" s="5">
        <v>1951</v>
      </c>
      <c r="D125" s="5">
        <v>1</v>
      </c>
      <c r="E125" s="28">
        <v>0.66</v>
      </c>
      <c r="F125" s="28">
        <v>67.22604099999998</v>
      </c>
    </row>
    <row r="126" spans="1:6" ht="12.75">
      <c r="A126" s="30" t="s">
        <v>0</v>
      </c>
      <c r="B126" s="30">
        <v>59</v>
      </c>
      <c r="C126" s="5">
        <v>1951</v>
      </c>
      <c r="D126" s="5">
        <v>2</v>
      </c>
      <c r="E126" s="28">
        <v>2.452</v>
      </c>
      <c r="F126" s="28">
        <v>133.22478700000002</v>
      </c>
    </row>
    <row r="127" spans="1:6" ht="12.75">
      <c r="A127" s="30" t="s">
        <v>0</v>
      </c>
      <c r="B127" s="30">
        <v>59</v>
      </c>
      <c r="C127" s="5">
        <v>1951</v>
      </c>
      <c r="D127" s="5">
        <v>3</v>
      </c>
      <c r="E127" s="28">
        <v>4.243</v>
      </c>
      <c r="F127" s="28">
        <v>281.48299999999995</v>
      </c>
    </row>
    <row r="128" spans="1:6" ht="12.75">
      <c r="A128" s="30" t="s">
        <v>0</v>
      </c>
      <c r="B128" s="30">
        <v>59</v>
      </c>
      <c r="C128" s="5">
        <v>1951</v>
      </c>
      <c r="D128" s="5">
        <v>4</v>
      </c>
      <c r="E128" s="28">
        <v>0.796</v>
      </c>
      <c r="F128" s="28">
        <v>177.679</v>
      </c>
    </row>
    <row r="129" spans="1:6" ht="12.75">
      <c r="A129" s="30" t="s">
        <v>0</v>
      </c>
      <c r="B129" s="30">
        <v>59</v>
      </c>
      <c r="C129" s="5">
        <v>1951</v>
      </c>
      <c r="D129" s="5">
        <v>5</v>
      </c>
      <c r="E129" s="28">
        <v>1.58</v>
      </c>
      <c r="F129" s="28">
        <v>169.6446274</v>
      </c>
    </row>
    <row r="130" spans="1:6" ht="12.75">
      <c r="A130" s="30" t="s">
        <v>0</v>
      </c>
      <c r="B130" s="30">
        <v>59</v>
      </c>
      <c r="C130" s="5">
        <v>1951</v>
      </c>
      <c r="D130" s="5">
        <v>6</v>
      </c>
      <c r="E130" s="28">
        <v>0.679</v>
      </c>
      <c r="F130" s="28">
        <v>94.93499429999996</v>
      </c>
    </row>
    <row r="131" spans="1:6" ht="12.75">
      <c r="A131" s="30" t="s">
        <v>0</v>
      </c>
      <c r="B131" s="30">
        <v>59</v>
      </c>
      <c r="C131" s="5">
        <v>1951</v>
      </c>
      <c r="D131" s="5">
        <v>7</v>
      </c>
      <c r="E131" s="28">
        <v>0.608</v>
      </c>
      <c r="F131" s="28">
        <v>50.2387059</v>
      </c>
    </row>
    <row r="132" spans="1:6" ht="12.75">
      <c r="A132" s="30" t="s">
        <v>0</v>
      </c>
      <c r="B132" s="30">
        <v>59</v>
      </c>
      <c r="C132" s="5">
        <v>1951</v>
      </c>
      <c r="D132" s="5">
        <v>8</v>
      </c>
      <c r="E132" s="28">
        <v>0.557</v>
      </c>
      <c r="F132" s="28">
        <v>38.975210499999996</v>
      </c>
    </row>
    <row r="133" spans="1:6" ht="12.75">
      <c r="A133" s="30" t="s">
        <v>0</v>
      </c>
      <c r="B133" s="30">
        <v>59</v>
      </c>
      <c r="C133" s="5">
        <v>1951</v>
      </c>
      <c r="D133" s="5">
        <v>9</v>
      </c>
      <c r="E133" s="28">
        <v>0.577</v>
      </c>
      <c r="F133" s="28">
        <v>35.778140699999994</v>
      </c>
    </row>
    <row r="134" spans="1:6" ht="12.75">
      <c r="A134" s="30" t="s">
        <v>0</v>
      </c>
      <c r="B134" s="30">
        <v>59</v>
      </c>
      <c r="C134" s="5">
        <v>1951</v>
      </c>
      <c r="D134" s="5">
        <v>10</v>
      </c>
      <c r="E134" s="28">
        <v>0.508</v>
      </c>
      <c r="F134" s="28">
        <v>36.598</v>
      </c>
    </row>
    <row r="135" spans="1:6" ht="12.75">
      <c r="A135" s="30" t="s">
        <v>0</v>
      </c>
      <c r="B135" s="30">
        <v>59</v>
      </c>
      <c r="C135" s="5">
        <v>1951</v>
      </c>
      <c r="D135" s="5">
        <v>11</v>
      </c>
      <c r="E135" s="28">
        <v>4.023</v>
      </c>
      <c r="F135" s="28">
        <v>376.7385956</v>
      </c>
    </row>
    <row r="136" spans="1:6" ht="12.75">
      <c r="A136" s="30" t="s">
        <v>0</v>
      </c>
      <c r="B136" s="30">
        <v>59</v>
      </c>
      <c r="C136" s="5">
        <v>1951</v>
      </c>
      <c r="D136" s="5">
        <v>12</v>
      </c>
      <c r="E136" s="28">
        <v>0.793</v>
      </c>
      <c r="F136" s="28">
        <v>104.7857788</v>
      </c>
    </row>
    <row r="137" spans="1:6" ht="12.75">
      <c r="A137" s="30" t="s">
        <v>0</v>
      </c>
      <c r="B137" s="30">
        <v>59</v>
      </c>
      <c r="C137" s="5">
        <v>1952</v>
      </c>
      <c r="D137" s="5">
        <v>1</v>
      </c>
      <c r="E137" s="28">
        <v>0.861</v>
      </c>
      <c r="F137" s="28">
        <v>82.93899999999998</v>
      </c>
    </row>
    <row r="138" spans="1:6" ht="12.75">
      <c r="A138" s="30" t="s">
        <v>0</v>
      </c>
      <c r="B138" s="30">
        <v>59</v>
      </c>
      <c r="C138" s="5">
        <v>1952</v>
      </c>
      <c r="D138" s="5">
        <v>2</v>
      </c>
      <c r="E138" s="28">
        <v>0.617</v>
      </c>
      <c r="F138" s="28">
        <v>68.83699999999999</v>
      </c>
    </row>
    <row r="139" spans="1:6" ht="12.75">
      <c r="A139" s="30" t="s">
        <v>0</v>
      </c>
      <c r="B139" s="30">
        <v>59</v>
      </c>
      <c r="C139" s="5">
        <v>1952</v>
      </c>
      <c r="D139" s="5">
        <v>3</v>
      </c>
      <c r="E139" s="28">
        <v>3.045</v>
      </c>
      <c r="F139" s="28">
        <v>219.10603440000003</v>
      </c>
    </row>
    <row r="140" spans="1:6" ht="12.75">
      <c r="A140" s="30" t="s">
        <v>0</v>
      </c>
      <c r="B140" s="30">
        <v>59</v>
      </c>
      <c r="C140" s="5">
        <v>1952</v>
      </c>
      <c r="D140" s="5">
        <v>4</v>
      </c>
      <c r="E140" s="28">
        <v>0.908</v>
      </c>
      <c r="F140" s="28">
        <v>150.17932799999997</v>
      </c>
    </row>
    <row r="141" spans="1:6" ht="12.75">
      <c r="A141" s="30" t="s">
        <v>0</v>
      </c>
      <c r="B141" s="30">
        <v>59</v>
      </c>
      <c r="C141" s="5">
        <v>1952</v>
      </c>
      <c r="D141" s="5">
        <v>5</v>
      </c>
      <c r="E141" s="28">
        <v>1.239</v>
      </c>
      <c r="F141" s="28">
        <v>201.08599999999996</v>
      </c>
    </row>
    <row r="142" spans="1:6" ht="12.75">
      <c r="A142" s="30" t="s">
        <v>0</v>
      </c>
      <c r="B142" s="30">
        <v>59</v>
      </c>
      <c r="C142" s="5">
        <v>1952</v>
      </c>
      <c r="D142" s="5">
        <v>6</v>
      </c>
      <c r="E142" s="28">
        <v>0.669</v>
      </c>
      <c r="F142" s="28">
        <v>107.75458910000002</v>
      </c>
    </row>
    <row r="143" spans="1:6" ht="12.75">
      <c r="A143" s="30" t="s">
        <v>0</v>
      </c>
      <c r="B143" s="30">
        <v>59</v>
      </c>
      <c r="C143" s="5">
        <v>1952</v>
      </c>
      <c r="D143" s="5">
        <v>7</v>
      </c>
      <c r="E143" s="28">
        <v>0.602</v>
      </c>
      <c r="F143" s="28">
        <v>76.95010449999998</v>
      </c>
    </row>
    <row r="144" spans="1:6" ht="12.75">
      <c r="A144" s="30" t="s">
        <v>0</v>
      </c>
      <c r="B144" s="30">
        <v>59</v>
      </c>
      <c r="C144" s="5">
        <v>1952</v>
      </c>
      <c r="D144" s="5">
        <v>8</v>
      </c>
      <c r="E144" s="28">
        <v>0.555</v>
      </c>
      <c r="F144" s="28">
        <v>44.878695799999996</v>
      </c>
    </row>
    <row r="145" spans="1:6" ht="12.75">
      <c r="A145" s="30" t="s">
        <v>0</v>
      </c>
      <c r="B145" s="30">
        <v>59</v>
      </c>
      <c r="C145" s="5">
        <v>1952</v>
      </c>
      <c r="D145" s="5">
        <v>9</v>
      </c>
      <c r="E145" s="28">
        <v>0.569</v>
      </c>
      <c r="F145" s="28">
        <v>52.54583589999999</v>
      </c>
    </row>
    <row r="146" spans="1:6" ht="12.75">
      <c r="A146" s="30" t="s">
        <v>0</v>
      </c>
      <c r="B146" s="30">
        <v>59</v>
      </c>
      <c r="C146" s="5">
        <v>1952</v>
      </c>
      <c r="D146" s="5">
        <v>10</v>
      </c>
      <c r="E146" s="28">
        <v>0.556</v>
      </c>
      <c r="F146" s="28">
        <v>42.778</v>
      </c>
    </row>
    <row r="147" spans="1:6" ht="12.75">
      <c r="A147" s="30" t="s">
        <v>0</v>
      </c>
      <c r="B147" s="30">
        <v>59</v>
      </c>
      <c r="C147" s="5">
        <v>1952</v>
      </c>
      <c r="D147" s="5">
        <v>11</v>
      </c>
      <c r="E147" s="28">
        <v>0.761</v>
      </c>
      <c r="F147" s="28">
        <v>80.381</v>
      </c>
    </row>
    <row r="148" spans="1:6" ht="12.75">
      <c r="A148" s="30" t="s">
        <v>0</v>
      </c>
      <c r="B148" s="30">
        <v>59</v>
      </c>
      <c r="C148" s="5">
        <v>1952</v>
      </c>
      <c r="D148" s="5">
        <v>12</v>
      </c>
      <c r="E148" s="28">
        <v>1.106</v>
      </c>
      <c r="F148" s="28">
        <v>123.20352789999995</v>
      </c>
    </row>
    <row r="149" spans="1:6" ht="12.75">
      <c r="A149" s="30" t="s">
        <v>0</v>
      </c>
      <c r="B149" s="30">
        <v>59</v>
      </c>
      <c r="C149" s="5">
        <v>1953</v>
      </c>
      <c r="D149" s="5">
        <v>1</v>
      </c>
      <c r="E149" s="28">
        <v>0.635</v>
      </c>
      <c r="F149" s="28">
        <v>60.86705509999998</v>
      </c>
    </row>
    <row r="150" spans="1:6" ht="12.75">
      <c r="A150" s="30" t="s">
        <v>0</v>
      </c>
      <c r="B150" s="30">
        <v>59</v>
      </c>
      <c r="C150" s="5">
        <v>1953</v>
      </c>
      <c r="D150" s="5">
        <v>2</v>
      </c>
      <c r="E150" s="28">
        <v>0.481</v>
      </c>
      <c r="F150" s="28">
        <v>52.831951600000025</v>
      </c>
    </row>
    <row r="151" spans="1:6" ht="12.75">
      <c r="A151" s="30" t="s">
        <v>0</v>
      </c>
      <c r="B151" s="30">
        <v>59</v>
      </c>
      <c r="C151" s="5">
        <v>1953</v>
      </c>
      <c r="D151" s="5">
        <v>3</v>
      </c>
      <c r="E151" s="28">
        <v>0.368</v>
      </c>
      <c r="F151" s="28">
        <v>59.635</v>
      </c>
    </row>
    <row r="152" spans="1:6" ht="12.75">
      <c r="A152" s="30" t="s">
        <v>0</v>
      </c>
      <c r="B152" s="30">
        <v>59</v>
      </c>
      <c r="C152" s="5">
        <v>1953</v>
      </c>
      <c r="D152" s="5">
        <v>4</v>
      </c>
      <c r="E152" s="28">
        <v>1.136</v>
      </c>
      <c r="F152" s="28">
        <v>147.03</v>
      </c>
    </row>
    <row r="153" spans="1:6" ht="12.75">
      <c r="A153" s="30" t="s">
        <v>0</v>
      </c>
      <c r="B153" s="30">
        <v>59</v>
      </c>
      <c r="C153" s="5">
        <v>1953</v>
      </c>
      <c r="D153" s="5">
        <v>5</v>
      </c>
      <c r="E153" s="28">
        <v>0.387</v>
      </c>
      <c r="F153" s="28">
        <v>92.38568289999996</v>
      </c>
    </row>
    <row r="154" spans="1:6" ht="12.75">
      <c r="A154" s="30" t="s">
        <v>0</v>
      </c>
      <c r="B154" s="30">
        <v>59</v>
      </c>
      <c r="C154" s="5">
        <v>1953</v>
      </c>
      <c r="D154" s="5">
        <v>6</v>
      </c>
      <c r="E154" s="28">
        <v>0.347</v>
      </c>
      <c r="F154" s="28">
        <v>50.313763800000004</v>
      </c>
    </row>
    <row r="155" spans="1:6" ht="12.75">
      <c r="A155" s="30" t="s">
        <v>0</v>
      </c>
      <c r="B155" s="30">
        <v>59</v>
      </c>
      <c r="C155" s="5">
        <v>1953</v>
      </c>
      <c r="D155" s="5">
        <v>7</v>
      </c>
      <c r="E155" s="28">
        <v>0.323</v>
      </c>
      <c r="F155" s="28">
        <v>32.86027500000001</v>
      </c>
    </row>
    <row r="156" spans="1:6" ht="12.75">
      <c r="A156" s="30" t="s">
        <v>0</v>
      </c>
      <c r="B156" s="30">
        <v>59</v>
      </c>
      <c r="C156" s="5">
        <v>1953</v>
      </c>
      <c r="D156" s="5">
        <v>8</v>
      </c>
      <c r="E156" s="28">
        <v>0.303</v>
      </c>
      <c r="F156" s="28">
        <v>26.153445000000005</v>
      </c>
    </row>
    <row r="157" spans="1:6" ht="12.75">
      <c r="A157" s="30" t="s">
        <v>0</v>
      </c>
      <c r="B157" s="30">
        <v>59</v>
      </c>
      <c r="C157" s="5">
        <v>1953</v>
      </c>
      <c r="D157" s="5">
        <v>9</v>
      </c>
      <c r="E157" s="28">
        <v>0.291</v>
      </c>
      <c r="F157" s="28">
        <v>25.36535009999999</v>
      </c>
    </row>
    <row r="158" spans="1:6" ht="12.75">
      <c r="A158" s="30" t="s">
        <v>0</v>
      </c>
      <c r="B158" s="30">
        <v>59</v>
      </c>
      <c r="C158" s="5">
        <v>1953</v>
      </c>
      <c r="D158" s="5">
        <v>10</v>
      </c>
      <c r="E158" s="28">
        <v>1.504</v>
      </c>
      <c r="F158" s="28">
        <v>108.44200000000001</v>
      </c>
    </row>
    <row r="159" spans="1:6" ht="12.75">
      <c r="A159" s="30" t="s">
        <v>0</v>
      </c>
      <c r="B159" s="30">
        <v>59</v>
      </c>
      <c r="C159" s="5">
        <v>1953</v>
      </c>
      <c r="D159" s="5">
        <v>11</v>
      </c>
      <c r="E159" s="28">
        <v>0.345</v>
      </c>
      <c r="F159" s="28">
        <v>79.23753980000002</v>
      </c>
    </row>
    <row r="160" spans="1:6" ht="12.75">
      <c r="A160" s="30" t="s">
        <v>0</v>
      </c>
      <c r="B160" s="30">
        <v>59</v>
      </c>
      <c r="C160" s="5">
        <v>1953</v>
      </c>
      <c r="D160" s="5">
        <v>12</v>
      </c>
      <c r="E160" s="28">
        <v>0.614</v>
      </c>
      <c r="F160" s="28">
        <v>206.86477489999996</v>
      </c>
    </row>
    <row r="161" spans="1:6" ht="12.75">
      <c r="A161" s="30" t="s">
        <v>0</v>
      </c>
      <c r="B161" s="30">
        <v>59</v>
      </c>
      <c r="C161" s="5">
        <v>1954</v>
      </c>
      <c r="D161" s="5">
        <v>1</v>
      </c>
      <c r="E161" s="28">
        <v>0.405</v>
      </c>
      <c r="F161" s="28">
        <v>59.281</v>
      </c>
    </row>
    <row r="162" spans="1:6" ht="12.75">
      <c r="A162" s="30" t="s">
        <v>0</v>
      </c>
      <c r="B162" s="30">
        <v>59</v>
      </c>
      <c r="C162" s="5">
        <v>1954</v>
      </c>
      <c r="D162" s="5">
        <v>2</v>
      </c>
      <c r="E162" s="28">
        <v>0.413</v>
      </c>
      <c r="F162" s="28">
        <v>60.1300883</v>
      </c>
    </row>
    <row r="163" spans="1:6" ht="12.75">
      <c r="A163" s="30" t="s">
        <v>0</v>
      </c>
      <c r="B163" s="30">
        <v>59</v>
      </c>
      <c r="C163" s="5">
        <v>1954</v>
      </c>
      <c r="D163" s="5">
        <v>3</v>
      </c>
      <c r="E163" s="28">
        <v>0.932</v>
      </c>
      <c r="F163" s="28">
        <v>102.73600000000002</v>
      </c>
    </row>
    <row r="164" spans="1:6" ht="12.75">
      <c r="A164" s="30" t="s">
        <v>0</v>
      </c>
      <c r="B164" s="30">
        <v>59</v>
      </c>
      <c r="C164" s="5">
        <v>1954</v>
      </c>
      <c r="D164" s="5">
        <v>4</v>
      </c>
      <c r="E164" s="28">
        <v>0.414</v>
      </c>
      <c r="F164" s="28">
        <v>80.94430709999999</v>
      </c>
    </row>
    <row r="165" spans="1:6" ht="12.75">
      <c r="A165" s="30" t="s">
        <v>0</v>
      </c>
      <c r="B165" s="30">
        <v>59</v>
      </c>
      <c r="C165" s="5">
        <v>1954</v>
      </c>
      <c r="D165" s="5">
        <v>5</v>
      </c>
      <c r="E165" s="28">
        <v>0.437</v>
      </c>
      <c r="F165" s="28">
        <v>99.0132991</v>
      </c>
    </row>
    <row r="166" spans="1:6" ht="12.75">
      <c r="A166" s="30" t="s">
        <v>0</v>
      </c>
      <c r="B166" s="30">
        <v>59</v>
      </c>
      <c r="C166" s="5">
        <v>1954</v>
      </c>
      <c r="D166" s="5">
        <v>6</v>
      </c>
      <c r="E166" s="28">
        <v>0.311</v>
      </c>
      <c r="F166" s="28">
        <v>59.76596720000003</v>
      </c>
    </row>
    <row r="167" spans="1:6" ht="12.75">
      <c r="A167" s="30" t="s">
        <v>0</v>
      </c>
      <c r="B167" s="30">
        <v>59</v>
      </c>
      <c r="C167" s="5">
        <v>1954</v>
      </c>
      <c r="D167" s="5">
        <v>7</v>
      </c>
      <c r="E167" s="28">
        <v>0.286</v>
      </c>
      <c r="F167" s="28">
        <v>32.716</v>
      </c>
    </row>
    <row r="168" spans="1:6" ht="12.75">
      <c r="A168" s="30" t="s">
        <v>0</v>
      </c>
      <c r="B168" s="30">
        <v>59</v>
      </c>
      <c r="C168" s="5">
        <v>1954</v>
      </c>
      <c r="D168" s="5">
        <v>8</v>
      </c>
      <c r="E168" s="28">
        <v>0.266</v>
      </c>
      <c r="F168" s="28">
        <v>26.3697646</v>
      </c>
    </row>
    <row r="169" spans="1:6" ht="12.75">
      <c r="A169" s="30" t="s">
        <v>0</v>
      </c>
      <c r="B169" s="30">
        <v>59</v>
      </c>
      <c r="C169" s="5">
        <v>1954</v>
      </c>
      <c r="D169" s="5">
        <v>9</v>
      </c>
      <c r="E169" s="28">
        <v>0.247</v>
      </c>
      <c r="F169" s="28">
        <v>24.294799200000003</v>
      </c>
    </row>
    <row r="170" spans="1:6" ht="12.75">
      <c r="A170" s="30" t="s">
        <v>0</v>
      </c>
      <c r="B170" s="30">
        <v>59</v>
      </c>
      <c r="C170" s="5">
        <v>1954</v>
      </c>
      <c r="D170" s="5">
        <v>10</v>
      </c>
      <c r="E170" s="28">
        <v>0.241</v>
      </c>
      <c r="F170" s="28">
        <v>23.5817</v>
      </c>
    </row>
    <row r="171" spans="1:6" ht="12.75">
      <c r="A171" s="30" t="s">
        <v>0</v>
      </c>
      <c r="B171" s="30">
        <v>59</v>
      </c>
      <c r="C171" s="5">
        <v>1954</v>
      </c>
      <c r="D171" s="5">
        <v>11</v>
      </c>
      <c r="E171" s="28">
        <v>0.691</v>
      </c>
      <c r="F171" s="28">
        <v>112.7764227</v>
      </c>
    </row>
    <row r="172" spans="1:6" ht="12.75">
      <c r="A172" s="30" t="s">
        <v>0</v>
      </c>
      <c r="B172" s="30">
        <v>59</v>
      </c>
      <c r="C172" s="5">
        <v>1954</v>
      </c>
      <c r="D172" s="5">
        <v>12</v>
      </c>
      <c r="E172" s="28">
        <v>0.287</v>
      </c>
      <c r="F172" s="28">
        <v>68.45705939999998</v>
      </c>
    </row>
    <row r="173" spans="1:6" ht="12.75">
      <c r="A173" s="30" t="s">
        <v>0</v>
      </c>
      <c r="B173" s="30">
        <v>59</v>
      </c>
      <c r="C173" s="5">
        <v>1955</v>
      </c>
      <c r="D173" s="5">
        <v>1</v>
      </c>
      <c r="E173" s="28">
        <v>4.743</v>
      </c>
      <c r="F173" s="28">
        <v>226.54031890000002</v>
      </c>
    </row>
    <row r="174" spans="1:6" ht="12.75">
      <c r="A174" s="30" t="s">
        <v>0</v>
      </c>
      <c r="B174" s="30">
        <v>59</v>
      </c>
      <c r="C174" s="5">
        <v>1955</v>
      </c>
      <c r="D174" s="5">
        <v>2</v>
      </c>
      <c r="E174" s="28">
        <v>3.491</v>
      </c>
      <c r="F174" s="28">
        <v>264.3941713000001</v>
      </c>
    </row>
    <row r="175" spans="1:6" ht="12.75">
      <c r="A175" s="30" t="s">
        <v>0</v>
      </c>
      <c r="B175" s="30">
        <v>59</v>
      </c>
      <c r="C175" s="5">
        <v>1955</v>
      </c>
      <c r="D175" s="5">
        <v>3</v>
      </c>
      <c r="E175" s="28">
        <v>1.244</v>
      </c>
      <c r="F175" s="28">
        <v>145.7032052</v>
      </c>
    </row>
    <row r="176" spans="1:6" ht="12.75">
      <c r="A176" s="30" t="s">
        <v>0</v>
      </c>
      <c r="B176" s="30">
        <v>59</v>
      </c>
      <c r="C176" s="5">
        <v>1955</v>
      </c>
      <c r="D176" s="5">
        <v>4</v>
      </c>
      <c r="E176" s="28">
        <v>0.814</v>
      </c>
      <c r="F176" s="28">
        <v>121.57443819999997</v>
      </c>
    </row>
    <row r="177" spans="1:6" ht="12.75">
      <c r="A177" s="30" t="s">
        <v>0</v>
      </c>
      <c r="B177" s="30">
        <v>59</v>
      </c>
      <c r="C177" s="5">
        <v>1955</v>
      </c>
      <c r="D177" s="5">
        <v>5</v>
      </c>
      <c r="E177" s="28">
        <v>0.879</v>
      </c>
      <c r="F177" s="28">
        <v>91.98407540000001</v>
      </c>
    </row>
    <row r="178" spans="1:6" ht="12.75">
      <c r="A178" s="30" t="s">
        <v>0</v>
      </c>
      <c r="B178" s="30">
        <v>59</v>
      </c>
      <c r="C178" s="5">
        <v>1955</v>
      </c>
      <c r="D178" s="5">
        <v>6</v>
      </c>
      <c r="E178" s="28">
        <v>0.812</v>
      </c>
      <c r="F178" s="28">
        <v>68.5411509</v>
      </c>
    </row>
    <row r="179" spans="1:6" ht="12.75">
      <c r="A179" s="30" t="s">
        <v>0</v>
      </c>
      <c r="B179" s="30">
        <v>59</v>
      </c>
      <c r="C179" s="5">
        <v>1955</v>
      </c>
      <c r="D179" s="5">
        <v>7</v>
      </c>
      <c r="E179" s="28">
        <v>0.591</v>
      </c>
      <c r="F179" s="28">
        <v>44.18758170000001</v>
      </c>
    </row>
    <row r="180" spans="1:6" ht="12.75">
      <c r="A180" s="30" t="s">
        <v>0</v>
      </c>
      <c r="B180" s="30">
        <v>59</v>
      </c>
      <c r="C180" s="5">
        <v>1955</v>
      </c>
      <c r="D180" s="5">
        <v>8</v>
      </c>
      <c r="E180" s="28">
        <v>0.544</v>
      </c>
      <c r="F180" s="28">
        <v>37.9299106</v>
      </c>
    </row>
    <row r="181" spans="1:6" ht="12.75">
      <c r="A181" s="30" t="s">
        <v>0</v>
      </c>
      <c r="B181" s="30">
        <v>59</v>
      </c>
      <c r="C181" s="5">
        <v>1955</v>
      </c>
      <c r="D181" s="5">
        <v>9</v>
      </c>
      <c r="E181" s="28">
        <v>0.5</v>
      </c>
      <c r="F181" s="28">
        <v>34.425517799999994</v>
      </c>
    </row>
    <row r="182" spans="1:6" ht="12.75">
      <c r="A182" s="30" t="s">
        <v>0</v>
      </c>
      <c r="B182" s="30">
        <v>59</v>
      </c>
      <c r="C182" s="5">
        <v>1955</v>
      </c>
      <c r="D182" s="5">
        <v>10</v>
      </c>
      <c r="E182" s="28">
        <v>0.476</v>
      </c>
      <c r="F182" s="28">
        <v>40.35829170000001</v>
      </c>
    </row>
    <row r="183" spans="1:6" ht="12.75">
      <c r="A183" s="30" t="s">
        <v>0</v>
      </c>
      <c r="B183" s="30">
        <v>59</v>
      </c>
      <c r="C183" s="5">
        <v>1955</v>
      </c>
      <c r="D183" s="5">
        <v>11</v>
      </c>
      <c r="E183" s="28">
        <v>1.235</v>
      </c>
      <c r="F183" s="28">
        <v>185.91</v>
      </c>
    </row>
    <row r="184" spans="1:6" ht="12.75">
      <c r="A184" s="30" t="s">
        <v>0</v>
      </c>
      <c r="B184" s="30">
        <v>59</v>
      </c>
      <c r="C184" s="5">
        <v>1955</v>
      </c>
      <c r="D184" s="5">
        <v>12</v>
      </c>
      <c r="E184" s="28">
        <v>6.579</v>
      </c>
      <c r="F184" s="28">
        <v>318.3201999</v>
      </c>
    </row>
    <row r="185" spans="1:6" ht="12.75">
      <c r="A185" s="30" t="s">
        <v>0</v>
      </c>
      <c r="B185" s="30">
        <v>59</v>
      </c>
      <c r="C185" s="5">
        <v>1956</v>
      </c>
      <c r="D185" s="5">
        <v>1</v>
      </c>
      <c r="E185" s="28">
        <v>4.178</v>
      </c>
      <c r="F185" s="28">
        <v>261.41659760000005</v>
      </c>
    </row>
    <row r="186" spans="1:6" ht="12.75">
      <c r="A186" s="30" t="s">
        <v>0</v>
      </c>
      <c r="B186" s="30">
        <v>59</v>
      </c>
      <c r="C186" s="5">
        <v>1956</v>
      </c>
      <c r="D186" s="5">
        <v>2</v>
      </c>
      <c r="E186" s="28">
        <v>1.256</v>
      </c>
      <c r="F186" s="28">
        <v>123.08382600000002</v>
      </c>
    </row>
    <row r="187" spans="1:6" ht="12.75">
      <c r="A187" s="30" t="s">
        <v>0</v>
      </c>
      <c r="B187" s="30">
        <v>59</v>
      </c>
      <c r="C187" s="5">
        <v>1956</v>
      </c>
      <c r="D187" s="5">
        <v>3</v>
      </c>
      <c r="E187" s="28">
        <v>11.003</v>
      </c>
      <c r="F187" s="28">
        <v>407.2181082</v>
      </c>
    </row>
    <row r="188" spans="1:6" ht="12.75">
      <c r="A188" s="30" t="s">
        <v>0</v>
      </c>
      <c r="B188" s="30">
        <v>59</v>
      </c>
      <c r="C188" s="5">
        <v>1956</v>
      </c>
      <c r="D188" s="5">
        <v>4</v>
      </c>
      <c r="E188" s="28">
        <v>5.113</v>
      </c>
      <c r="F188" s="28">
        <v>349.2297027999999</v>
      </c>
    </row>
    <row r="189" spans="1:6" ht="12.75">
      <c r="A189" s="30" t="s">
        <v>0</v>
      </c>
      <c r="B189" s="30">
        <v>59</v>
      </c>
      <c r="C189" s="5">
        <v>1956</v>
      </c>
      <c r="D189" s="5">
        <v>5</v>
      </c>
      <c r="E189" s="28">
        <v>2.12</v>
      </c>
      <c r="F189" s="28">
        <v>248.60156540000008</v>
      </c>
    </row>
    <row r="190" spans="1:6" ht="12.75">
      <c r="A190" s="30" t="s">
        <v>0</v>
      </c>
      <c r="B190" s="30">
        <v>59</v>
      </c>
      <c r="C190" s="5">
        <v>1956</v>
      </c>
      <c r="D190" s="5">
        <v>6</v>
      </c>
      <c r="E190" s="28">
        <v>1.417</v>
      </c>
      <c r="F190" s="28">
        <v>159.8524267</v>
      </c>
    </row>
    <row r="191" spans="1:6" ht="12.75">
      <c r="A191" s="30" t="s">
        <v>0</v>
      </c>
      <c r="B191" s="30">
        <v>59</v>
      </c>
      <c r="C191" s="5">
        <v>1956</v>
      </c>
      <c r="D191" s="5">
        <v>7</v>
      </c>
      <c r="E191" s="28">
        <v>1.286</v>
      </c>
      <c r="F191" s="28">
        <v>107.00777890000003</v>
      </c>
    </row>
    <row r="192" spans="1:6" ht="12.75">
      <c r="A192" s="30" t="s">
        <v>0</v>
      </c>
      <c r="B192" s="30">
        <v>59</v>
      </c>
      <c r="C192" s="5">
        <v>1956</v>
      </c>
      <c r="D192" s="5">
        <v>8</v>
      </c>
      <c r="E192" s="28">
        <v>1.171</v>
      </c>
      <c r="F192" s="28">
        <v>71.46700000000001</v>
      </c>
    </row>
    <row r="193" spans="1:6" ht="12.75">
      <c r="A193" s="30" t="s">
        <v>0</v>
      </c>
      <c r="B193" s="30">
        <v>59</v>
      </c>
      <c r="C193" s="5">
        <v>1956</v>
      </c>
      <c r="D193" s="5">
        <v>9</v>
      </c>
      <c r="E193" s="28">
        <v>1.083</v>
      </c>
      <c r="F193" s="28">
        <v>69.93735000000001</v>
      </c>
    </row>
    <row r="194" spans="1:6" ht="12.75">
      <c r="A194" s="30" t="s">
        <v>0</v>
      </c>
      <c r="B194" s="30">
        <v>59</v>
      </c>
      <c r="C194" s="5">
        <v>1956</v>
      </c>
      <c r="D194" s="5">
        <v>10</v>
      </c>
      <c r="E194" s="28">
        <v>1.032</v>
      </c>
      <c r="F194" s="28">
        <v>84.9682038</v>
      </c>
    </row>
    <row r="195" spans="1:6" ht="12.75">
      <c r="A195" s="30" t="s">
        <v>0</v>
      </c>
      <c r="B195" s="30">
        <v>59</v>
      </c>
      <c r="C195" s="5">
        <v>1956</v>
      </c>
      <c r="D195" s="5">
        <v>11</v>
      </c>
      <c r="E195" s="28">
        <v>0.883</v>
      </c>
      <c r="F195" s="28">
        <v>61.02699999999998</v>
      </c>
    </row>
    <row r="196" spans="1:6" ht="12.75">
      <c r="A196" s="30" t="s">
        <v>0</v>
      </c>
      <c r="B196" s="30">
        <v>59</v>
      </c>
      <c r="C196" s="5">
        <v>1956</v>
      </c>
      <c r="D196" s="5">
        <v>12</v>
      </c>
      <c r="E196" s="28">
        <v>0.899</v>
      </c>
      <c r="F196" s="28">
        <v>48.479249000000024</v>
      </c>
    </row>
    <row r="197" spans="1:6" ht="12.75">
      <c r="A197" s="30" t="s">
        <v>0</v>
      </c>
      <c r="B197" s="30">
        <v>59</v>
      </c>
      <c r="C197" s="5">
        <v>1957</v>
      </c>
      <c r="D197" s="5">
        <v>1</v>
      </c>
      <c r="E197" s="28">
        <v>0.751</v>
      </c>
      <c r="F197" s="28">
        <v>41.86299999999999</v>
      </c>
    </row>
    <row r="198" spans="1:6" ht="12.75">
      <c r="A198" s="30" t="s">
        <v>0</v>
      </c>
      <c r="B198" s="30">
        <v>59</v>
      </c>
      <c r="C198" s="5">
        <v>1957</v>
      </c>
      <c r="D198" s="5">
        <v>2</v>
      </c>
      <c r="E198" s="28">
        <v>1.012</v>
      </c>
      <c r="F198" s="28">
        <v>64.46600000000001</v>
      </c>
    </row>
    <row r="199" spans="1:6" ht="12.75">
      <c r="A199" s="30" t="s">
        <v>0</v>
      </c>
      <c r="B199" s="30">
        <v>59</v>
      </c>
      <c r="C199" s="5">
        <v>1957</v>
      </c>
      <c r="D199" s="5">
        <v>3</v>
      </c>
      <c r="E199" s="28">
        <v>0.697</v>
      </c>
      <c r="F199" s="28">
        <v>76.66143390000003</v>
      </c>
    </row>
    <row r="200" spans="1:6" ht="12.75">
      <c r="A200" s="30" t="s">
        <v>0</v>
      </c>
      <c r="B200" s="30">
        <v>59</v>
      </c>
      <c r="C200" s="5">
        <v>1957</v>
      </c>
      <c r="D200" s="5">
        <v>4</v>
      </c>
      <c r="E200" s="28">
        <v>0.606</v>
      </c>
      <c r="F200" s="28">
        <v>69.43610690000001</v>
      </c>
    </row>
    <row r="201" spans="1:6" ht="12.75">
      <c r="A201" s="30" t="s">
        <v>0</v>
      </c>
      <c r="B201" s="30">
        <v>59</v>
      </c>
      <c r="C201" s="5">
        <v>1957</v>
      </c>
      <c r="D201" s="5">
        <v>5</v>
      </c>
      <c r="E201" s="28">
        <v>0.563</v>
      </c>
      <c r="F201" s="28">
        <v>75.6340848</v>
      </c>
    </row>
    <row r="202" spans="1:6" ht="12.75">
      <c r="A202" s="30" t="s">
        <v>0</v>
      </c>
      <c r="B202" s="30">
        <v>59</v>
      </c>
      <c r="C202" s="5">
        <v>1957</v>
      </c>
      <c r="D202" s="5">
        <v>6</v>
      </c>
      <c r="E202" s="28">
        <v>0.503</v>
      </c>
      <c r="F202" s="28">
        <v>55.78890739999999</v>
      </c>
    </row>
    <row r="203" spans="1:6" ht="12.75">
      <c r="A203" s="30" t="s">
        <v>0</v>
      </c>
      <c r="B203" s="30">
        <v>59</v>
      </c>
      <c r="C203" s="5">
        <v>1957</v>
      </c>
      <c r="D203" s="5">
        <v>7</v>
      </c>
      <c r="E203" s="28">
        <v>0.461</v>
      </c>
      <c r="F203" s="28">
        <v>33.280314600000004</v>
      </c>
    </row>
    <row r="204" spans="1:6" ht="12.75">
      <c r="A204" s="30" t="s">
        <v>0</v>
      </c>
      <c r="B204" s="30">
        <v>59</v>
      </c>
      <c r="C204" s="5">
        <v>1957</v>
      </c>
      <c r="D204" s="5">
        <v>8</v>
      </c>
      <c r="E204" s="28">
        <v>0.427</v>
      </c>
      <c r="F204" s="28">
        <v>27.604895499999998</v>
      </c>
    </row>
    <row r="205" spans="1:6" ht="12.75">
      <c r="A205" s="30" t="s">
        <v>0</v>
      </c>
      <c r="B205" s="30">
        <v>59</v>
      </c>
      <c r="C205" s="5">
        <v>1957</v>
      </c>
      <c r="D205" s="5">
        <v>9</v>
      </c>
      <c r="E205" s="28">
        <v>0.397</v>
      </c>
      <c r="F205" s="28">
        <v>27.158807699999993</v>
      </c>
    </row>
    <row r="206" spans="1:6" ht="12.75">
      <c r="A206" s="30" t="s">
        <v>0</v>
      </c>
      <c r="B206" s="30">
        <v>59</v>
      </c>
      <c r="C206" s="5">
        <v>1957</v>
      </c>
      <c r="D206" s="5">
        <v>10</v>
      </c>
      <c r="E206" s="28">
        <v>0.38</v>
      </c>
      <c r="F206" s="28">
        <v>30.65231000000001</v>
      </c>
    </row>
    <row r="207" spans="1:6" ht="12.75">
      <c r="A207" s="30" t="s">
        <v>0</v>
      </c>
      <c r="B207" s="30">
        <v>59</v>
      </c>
      <c r="C207" s="5">
        <v>1957</v>
      </c>
      <c r="D207" s="5">
        <v>11</v>
      </c>
      <c r="E207" s="28">
        <v>0.448</v>
      </c>
      <c r="F207" s="28">
        <v>52.158070200000004</v>
      </c>
    </row>
    <row r="208" spans="1:6" ht="12.75">
      <c r="A208" s="30" t="s">
        <v>0</v>
      </c>
      <c r="B208" s="30">
        <v>59</v>
      </c>
      <c r="C208" s="5">
        <v>1957</v>
      </c>
      <c r="D208" s="5">
        <v>12</v>
      </c>
      <c r="E208" s="28">
        <v>0.614</v>
      </c>
      <c r="F208" s="28">
        <v>43.537812100000004</v>
      </c>
    </row>
    <row r="209" spans="1:6" ht="12.75">
      <c r="A209" s="30" t="s">
        <v>0</v>
      </c>
      <c r="B209" s="30">
        <v>59</v>
      </c>
      <c r="C209" s="5">
        <v>1958</v>
      </c>
      <c r="D209" s="5">
        <v>1</v>
      </c>
      <c r="E209" s="28">
        <v>1.184</v>
      </c>
      <c r="F209" s="28">
        <v>86.27810500000001</v>
      </c>
    </row>
    <row r="210" spans="1:6" ht="12.75">
      <c r="A210" s="30" t="s">
        <v>0</v>
      </c>
      <c r="B210" s="30">
        <v>59</v>
      </c>
      <c r="C210" s="5">
        <v>1958</v>
      </c>
      <c r="D210" s="5">
        <v>2</v>
      </c>
      <c r="E210" s="28">
        <v>0.764</v>
      </c>
      <c r="F210" s="28">
        <v>157.41323270000004</v>
      </c>
    </row>
    <row r="211" spans="1:6" ht="12.75">
      <c r="A211" s="30" t="s">
        <v>0</v>
      </c>
      <c r="B211" s="30">
        <v>59</v>
      </c>
      <c r="C211" s="5">
        <v>1958</v>
      </c>
      <c r="D211" s="5">
        <v>3</v>
      </c>
      <c r="E211" s="28">
        <v>1.059</v>
      </c>
      <c r="F211" s="28">
        <v>160.2015728</v>
      </c>
    </row>
    <row r="212" spans="1:6" ht="12.75">
      <c r="A212" s="30" t="s">
        <v>0</v>
      </c>
      <c r="B212" s="30">
        <v>59</v>
      </c>
      <c r="C212" s="5">
        <v>1958</v>
      </c>
      <c r="D212" s="5">
        <v>4</v>
      </c>
      <c r="E212" s="28">
        <v>0.513</v>
      </c>
      <c r="F212" s="28">
        <v>129.5314051</v>
      </c>
    </row>
    <row r="213" spans="1:6" ht="12.75">
      <c r="A213" s="30" t="s">
        <v>0</v>
      </c>
      <c r="B213" s="30">
        <v>59</v>
      </c>
      <c r="C213" s="5">
        <v>1958</v>
      </c>
      <c r="D213" s="5">
        <v>5</v>
      </c>
      <c r="E213" s="28">
        <v>0.745</v>
      </c>
      <c r="F213" s="28">
        <v>93.4897688</v>
      </c>
    </row>
    <row r="214" spans="1:6" ht="12.75">
      <c r="A214" s="30" t="s">
        <v>0</v>
      </c>
      <c r="B214" s="30">
        <v>59</v>
      </c>
      <c r="C214" s="5">
        <v>1958</v>
      </c>
      <c r="D214" s="5">
        <v>6</v>
      </c>
      <c r="E214" s="28">
        <v>0.439</v>
      </c>
      <c r="F214" s="28">
        <v>63.674000000000014</v>
      </c>
    </row>
    <row r="215" spans="1:6" ht="12.75">
      <c r="A215" s="30" t="s">
        <v>0</v>
      </c>
      <c r="B215" s="30">
        <v>59</v>
      </c>
      <c r="C215" s="5">
        <v>1958</v>
      </c>
      <c r="D215" s="5">
        <v>7</v>
      </c>
      <c r="E215" s="28">
        <v>0.401</v>
      </c>
      <c r="F215" s="28">
        <v>40.63370470000001</v>
      </c>
    </row>
    <row r="216" spans="1:6" ht="12.75">
      <c r="A216" s="30" t="s">
        <v>0</v>
      </c>
      <c r="B216" s="30">
        <v>59</v>
      </c>
      <c r="C216" s="5">
        <v>1958</v>
      </c>
      <c r="D216" s="5">
        <v>8</v>
      </c>
      <c r="E216" s="28">
        <v>0.372</v>
      </c>
      <c r="F216" s="28">
        <v>29.322352200000008</v>
      </c>
    </row>
    <row r="217" spans="1:6" ht="12.75">
      <c r="A217" s="30" t="s">
        <v>0</v>
      </c>
      <c r="B217" s="30">
        <v>59</v>
      </c>
      <c r="C217" s="5">
        <v>1958</v>
      </c>
      <c r="D217" s="5">
        <v>9</v>
      </c>
      <c r="E217" s="28">
        <v>0.35</v>
      </c>
      <c r="F217" s="28">
        <v>27.394000000000002</v>
      </c>
    </row>
    <row r="218" spans="1:6" ht="12.75">
      <c r="A218" s="30" t="s">
        <v>0</v>
      </c>
      <c r="B218" s="30">
        <v>59</v>
      </c>
      <c r="C218" s="5">
        <v>1958</v>
      </c>
      <c r="D218" s="5">
        <v>10</v>
      </c>
      <c r="E218" s="28">
        <v>0.39</v>
      </c>
      <c r="F218" s="28">
        <v>33.998805499999996</v>
      </c>
    </row>
    <row r="219" spans="1:6" ht="12.75">
      <c r="A219" s="30" t="s">
        <v>0</v>
      </c>
      <c r="B219" s="30">
        <v>59</v>
      </c>
      <c r="C219" s="5">
        <v>1958</v>
      </c>
      <c r="D219" s="5">
        <v>11</v>
      </c>
      <c r="E219" s="28">
        <v>0.301</v>
      </c>
      <c r="F219" s="28">
        <v>33.435</v>
      </c>
    </row>
    <row r="220" spans="1:6" ht="12.75">
      <c r="A220" s="30" t="s">
        <v>0</v>
      </c>
      <c r="B220" s="30">
        <v>59</v>
      </c>
      <c r="C220" s="5">
        <v>1958</v>
      </c>
      <c r="D220" s="5">
        <v>12</v>
      </c>
      <c r="E220" s="28">
        <v>3.15</v>
      </c>
      <c r="F220" s="28">
        <v>256.3638724</v>
      </c>
    </row>
    <row r="221" spans="1:6" ht="12.75">
      <c r="A221" s="30" t="s">
        <v>0</v>
      </c>
      <c r="B221" s="30">
        <v>59</v>
      </c>
      <c r="C221" s="5">
        <v>1959</v>
      </c>
      <c r="D221" s="5">
        <v>1</v>
      </c>
      <c r="E221" s="28">
        <v>1.078</v>
      </c>
      <c r="F221" s="28">
        <v>167.24225729999998</v>
      </c>
    </row>
    <row r="222" spans="1:6" ht="12.75">
      <c r="A222" s="30" t="s">
        <v>0</v>
      </c>
      <c r="B222" s="30">
        <v>59</v>
      </c>
      <c r="C222" s="5">
        <v>1959</v>
      </c>
      <c r="D222" s="5">
        <v>2</v>
      </c>
      <c r="E222" s="28">
        <v>0.636</v>
      </c>
      <c r="F222" s="28">
        <v>87.66090910000001</v>
      </c>
    </row>
    <row r="223" spans="1:6" ht="12.75">
      <c r="A223" s="30" t="s">
        <v>0</v>
      </c>
      <c r="B223" s="30">
        <v>59</v>
      </c>
      <c r="C223" s="5">
        <v>1959</v>
      </c>
      <c r="D223" s="5">
        <v>3</v>
      </c>
      <c r="E223" s="28">
        <v>1.896</v>
      </c>
      <c r="F223" s="28">
        <v>132.94040180000002</v>
      </c>
    </row>
    <row r="224" spans="1:6" ht="12.75">
      <c r="A224" s="30" t="s">
        <v>0</v>
      </c>
      <c r="B224" s="30">
        <v>59</v>
      </c>
      <c r="C224" s="5">
        <v>1959</v>
      </c>
      <c r="D224" s="5">
        <v>4</v>
      </c>
      <c r="E224" s="28">
        <v>0.988</v>
      </c>
      <c r="F224" s="28">
        <v>133.755</v>
      </c>
    </row>
    <row r="225" spans="1:6" ht="12.75">
      <c r="A225" s="30" t="s">
        <v>0</v>
      </c>
      <c r="B225" s="30">
        <v>59</v>
      </c>
      <c r="C225" s="5">
        <v>1959</v>
      </c>
      <c r="D225" s="5">
        <v>5</v>
      </c>
      <c r="E225" s="28">
        <v>1.674</v>
      </c>
      <c r="F225" s="28">
        <v>149.1768154</v>
      </c>
    </row>
    <row r="226" spans="1:6" ht="12.75">
      <c r="A226" s="30" t="s">
        <v>0</v>
      </c>
      <c r="B226" s="30">
        <v>59</v>
      </c>
      <c r="C226" s="5">
        <v>1959</v>
      </c>
      <c r="D226" s="5">
        <v>6</v>
      </c>
      <c r="E226" s="28">
        <v>0.609</v>
      </c>
      <c r="F226" s="28">
        <v>83.52993910000002</v>
      </c>
    </row>
    <row r="227" spans="1:6" ht="12.75">
      <c r="A227" s="30" t="s">
        <v>0</v>
      </c>
      <c r="B227" s="30">
        <v>59</v>
      </c>
      <c r="C227" s="5">
        <v>1959</v>
      </c>
      <c r="D227" s="5">
        <v>7</v>
      </c>
      <c r="E227" s="28">
        <v>0.552</v>
      </c>
      <c r="F227" s="28">
        <v>47.23472409999998</v>
      </c>
    </row>
    <row r="228" spans="1:6" ht="12.75">
      <c r="A228" s="30" t="s">
        <v>0</v>
      </c>
      <c r="B228" s="30">
        <v>59</v>
      </c>
      <c r="C228" s="5">
        <v>1959</v>
      </c>
      <c r="D228" s="5">
        <v>8</v>
      </c>
      <c r="E228" s="28">
        <v>0.536</v>
      </c>
      <c r="F228" s="28">
        <v>40.89270890000001</v>
      </c>
    </row>
    <row r="229" spans="1:6" ht="12.75">
      <c r="A229" s="30" t="s">
        <v>0</v>
      </c>
      <c r="B229" s="30">
        <v>59</v>
      </c>
      <c r="C229" s="5">
        <v>1959</v>
      </c>
      <c r="D229" s="5">
        <v>9</v>
      </c>
      <c r="E229" s="28">
        <v>0.717</v>
      </c>
      <c r="F229" s="28">
        <v>60.034</v>
      </c>
    </row>
    <row r="230" spans="1:6" ht="12.75">
      <c r="A230" s="30" t="s">
        <v>0</v>
      </c>
      <c r="B230" s="30">
        <v>59</v>
      </c>
      <c r="C230" s="5">
        <v>1959</v>
      </c>
      <c r="D230" s="5">
        <v>10</v>
      </c>
      <c r="E230" s="28">
        <v>0.625</v>
      </c>
      <c r="F230" s="28">
        <v>109.21084420000003</v>
      </c>
    </row>
    <row r="231" spans="1:6" ht="12.75">
      <c r="A231" s="30" t="s">
        <v>0</v>
      </c>
      <c r="B231" s="30">
        <v>59</v>
      </c>
      <c r="C231" s="5">
        <v>1959</v>
      </c>
      <c r="D231" s="5">
        <v>11</v>
      </c>
      <c r="E231" s="28">
        <v>2.232</v>
      </c>
      <c r="F231" s="28">
        <v>128.267</v>
      </c>
    </row>
    <row r="232" spans="1:6" ht="12.75">
      <c r="A232" s="30" t="s">
        <v>0</v>
      </c>
      <c r="B232" s="30">
        <v>59</v>
      </c>
      <c r="C232" s="5">
        <v>1959</v>
      </c>
      <c r="D232" s="5">
        <v>12</v>
      </c>
      <c r="E232" s="28">
        <v>5.951</v>
      </c>
      <c r="F232" s="28">
        <v>303.25407419999993</v>
      </c>
    </row>
    <row r="233" spans="1:6" ht="12.75">
      <c r="A233" s="30" t="s">
        <v>0</v>
      </c>
      <c r="B233" s="30">
        <v>59</v>
      </c>
      <c r="C233" s="5">
        <v>1960</v>
      </c>
      <c r="D233" s="5">
        <v>1</v>
      </c>
      <c r="E233" s="28">
        <v>3.17</v>
      </c>
      <c r="F233" s="28">
        <v>185.89967129999997</v>
      </c>
    </row>
    <row r="234" spans="1:6" ht="12.75">
      <c r="A234" s="30" t="s">
        <v>0</v>
      </c>
      <c r="B234" s="30">
        <v>59</v>
      </c>
      <c r="C234" s="5">
        <v>1960</v>
      </c>
      <c r="D234" s="5">
        <v>2</v>
      </c>
      <c r="E234" s="28">
        <v>8.7</v>
      </c>
      <c r="F234" s="28">
        <v>458.90461270000003</v>
      </c>
    </row>
    <row r="235" spans="1:6" ht="12.75">
      <c r="A235" s="30" t="s">
        <v>0</v>
      </c>
      <c r="B235" s="30">
        <v>59</v>
      </c>
      <c r="C235" s="5">
        <v>1960</v>
      </c>
      <c r="D235" s="5">
        <v>3</v>
      </c>
      <c r="E235" s="28">
        <v>5.864</v>
      </c>
      <c r="F235" s="28">
        <v>271.57079519999996</v>
      </c>
    </row>
    <row r="236" spans="1:6" ht="12.75">
      <c r="A236" s="30" t="s">
        <v>0</v>
      </c>
      <c r="B236" s="30">
        <v>59</v>
      </c>
      <c r="C236" s="5">
        <v>1960</v>
      </c>
      <c r="D236" s="5">
        <v>4</v>
      </c>
      <c r="E236" s="28">
        <v>1.425</v>
      </c>
      <c r="F236" s="28">
        <v>169.63249709999994</v>
      </c>
    </row>
    <row r="237" spans="1:6" ht="12.75">
      <c r="A237" s="30" t="s">
        <v>0</v>
      </c>
      <c r="B237" s="30">
        <v>59</v>
      </c>
      <c r="C237" s="5">
        <v>1960</v>
      </c>
      <c r="D237" s="5">
        <v>5</v>
      </c>
      <c r="E237" s="28">
        <v>2.402</v>
      </c>
      <c r="F237" s="28">
        <v>189.0166267</v>
      </c>
    </row>
    <row r="238" spans="1:6" ht="12.75">
      <c r="A238" s="30" t="s">
        <v>0</v>
      </c>
      <c r="B238" s="30">
        <v>59</v>
      </c>
      <c r="C238" s="5">
        <v>1960</v>
      </c>
      <c r="D238" s="5">
        <v>6</v>
      </c>
      <c r="E238" s="28">
        <v>1.153</v>
      </c>
      <c r="F238" s="28">
        <v>119.61587440000001</v>
      </c>
    </row>
    <row r="239" spans="1:6" ht="12.75">
      <c r="A239" s="30" t="s">
        <v>0</v>
      </c>
      <c r="B239" s="30">
        <v>59</v>
      </c>
      <c r="C239" s="5">
        <v>1960</v>
      </c>
      <c r="D239" s="5">
        <v>7</v>
      </c>
      <c r="E239" s="28">
        <v>1.049</v>
      </c>
      <c r="F239" s="28">
        <v>63.9767247</v>
      </c>
    </row>
    <row r="240" spans="1:6" ht="12.75">
      <c r="A240" s="30" t="s">
        <v>0</v>
      </c>
      <c r="B240" s="30">
        <v>59</v>
      </c>
      <c r="C240" s="5">
        <v>1960</v>
      </c>
      <c r="D240" s="5">
        <v>8</v>
      </c>
      <c r="E240" s="28">
        <v>0.955</v>
      </c>
      <c r="F240" s="28">
        <v>50.4113357</v>
      </c>
    </row>
    <row r="241" spans="1:6" ht="12.75">
      <c r="A241" s="30" t="s">
        <v>0</v>
      </c>
      <c r="B241" s="30">
        <v>59</v>
      </c>
      <c r="C241" s="5">
        <v>1960</v>
      </c>
      <c r="D241" s="5">
        <v>9</v>
      </c>
      <c r="E241" s="28">
        <v>0.931</v>
      </c>
      <c r="F241" s="28">
        <v>44.861</v>
      </c>
    </row>
    <row r="242" spans="1:6" ht="12.75">
      <c r="A242" s="30" t="s">
        <v>0</v>
      </c>
      <c r="B242" s="30">
        <v>59</v>
      </c>
      <c r="C242" s="5">
        <v>1960</v>
      </c>
      <c r="D242" s="5">
        <v>10</v>
      </c>
      <c r="E242" s="28">
        <v>6.951</v>
      </c>
      <c r="F242" s="28">
        <v>290.87093510000005</v>
      </c>
    </row>
    <row r="243" spans="1:6" ht="12.75">
      <c r="A243" s="30" t="s">
        <v>0</v>
      </c>
      <c r="B243" s="30">
        <v>59</v>
      </c>
      <c r="C243" s="5">
        <v>1960</v>
      </c>
      <c r="D243" s="5">
        <v>11</v>
      </c>
      <c r="E243" s="28">
        <v>4.535</v>
      </c>
      <c r="F243" s="28">
        <v>238.656679</v>
      </c>
    </row>
    <row r="244" spans="1:6" ht="12.75">
      <c r="A244" s="30" t="s">
        <v>0</v>
      </c>
      <c r="B244" s="30">
        <v>59</v>
      </c>
      <c r="C244" s="5">
        <v>1960</v>
      </c>
      <c r="D244" s="5">
        <v>12</v>
      </c>
      <c r="E244" s="28">
        <v>5.508</v>
      </c>
      <c r="F244" s="28">
        <v>197.54423820000002</v>
      </c>
    </row>
    <row r="245" spans="1:6" ht="12.75">
      <c r="A245" s="30" t="s">
        <v>0</v>
      </c>
      <c r="B245" s="30">
        <v>59</v>
      </c>
      <c r="C245" s="5">
        <v>1961</v>
      </c>
      <c r="D245" s="5">
        <v>1</v>
      </c>
      <c r="E245" s="28">
        <v>4.679</v>
      </c>
      <c r="F245" s="28">
        <v>162.8648931</v>
      </c>
    </row>
    <row r="246" spans="1:6" ht="12.75">
      <c r="A246" s="30" t="s">
        <v>0</v>
      </c>
      <c r="B246" s="30">
        <v>59</v>
      </c>
      <c r="C246" s="5">
        <v>1961</v>
      </c>
      <c r="D246" s="5">
        <v>2</v>
      </c>
      <c r="E246" s="28">
        <v>1.494</v>
      </c>
      <c r="F246" s="28">
        <v>107.8459062</v>
      </c>
    </row>
    <row r="247" spans="1:6" ht="12.75">
      <c r="A247" s="30" t="s">
        <v>0</v>
      </c>
      <c r="B247" s="30">
        <v>59</v>
      </c>
      <c r="C247" s="5">
        <v>1961</v>
      </c>
      <c r="D247" s="5">
        <v>3</v>
      </c>
      <c r="E247" s="28">
        <v>1.3</v>
      </c>
      <c r="F247" s="28">
        <v>99.36899999999997</v>
      </c>
    </row>
    <row r="248" spans="1:6" ht="12.75">
      <c r="A248" s="30" t="s">
        <v>0</v>
      </c>
      <c r="B248" s="30">
        <v>59</v>
      </c>
      <c r="C248" s="5">
        <v>1961</v>
      </c>
      <c r="D248" s="5">
        <v>4</v>
      </c>
      <c r="E248" s="28">
        <v>2.188</v>
      </c>
      <c r="F248" s="28">
        <v>135.174</v>
      </c>
    </row>
    <row r="249" spans="1:6" ht="12.75">
      <c r="A249" s="30" t="s">
        <v>0</v>
      </c>
      <c r="B249" s="30">
        <v>59</v>
      </c>
      <c r="C249" s="5">
        <v>1961</v>
      </c>
      <c r="D249" s="5">
        <v>5</v>
      </c>
      <c r="E249" s="28">
        <v>1.805</v>
      </c>
      <c r="F249" s="28">
        <v>116.96358579999998</v>
      </c>
    </row>
    <row r="250" spans="1:6" ht="12.75">
      <c r="A250" s="30" t="s">
        <v>0</v>
      </c>
      <c r="B250" s="30">
        <v>59</v>
      </c>
      <c r="C250" s="5">
        <v>1961</v>
      </c>
      <c r="D250" s="5">
        <v>6</v>
      </c>
      <c r="E250" s="28">
        <v>1.097</v>
      </c>
      <c r="F250" s="28">
        <v>95.45232579999998</v>
      </c>
    </row>
    <row r="251" spans="1:6" ht="12.75">
      <c r="A251" s="30" t="s">
        <v>0</v>
      </c>
      <c r="B251" s="30">
        <v>59</v>
      </c>
      <c r="C251" s="5">
        <v>1961</v>
      </c>
      <c r="D251" s="5">
        <v>7</v>
      </c>
      <c r="E251" s="28">
        <v>0.995</v>
      </c>
      <c r="F251" s="28">
        <v>65.275</v>
      </c>
    </row>
    <row r="252" spans="1:6" ht="12.75">
      <c r="A252" s="30" t="s">
        <v>0</v>
      </c>
      <c r="B252" s="30">
        <v>59</v>
      </c>
      <c r="C252" s="5">
        <v>1961</v>
      </c>
      <c r="D252" s="5">
        <v>8</v>
      </c>
      <c r="E252" s="28">
        <v>0.91</v>
      </c>
      <c r="F252" s="28">
        <v>44.653352199999986</v>
      </c>
    </row>
    <row r="253" spans="1:6" ht="12.75">
      <c r="A253" s="30" t="s">
        <v>0</v>
      </c>
      <c r="B253" s="30">
        <v>59</v>
      </c>
      <c r="C253" s="5">
        <v>1961</v>
      </c>
      <c r="D253" s="5">
        <v>9</v>
      </c>
      <c r="E253" s="28">
        <v>0.88</v>
      </c>
      <c r="F253" s="28">
        <v>51.8087288</v>
      </c>
    </row>
    <row r="254" spans="1:6" ht="12.75">
      <c r="A254" s="30" t="s">
        <v>0</v>
      </c>
      <c r="B254" s="30">
        <v>59</v>
      </c>
      <c r="C254" s="5">
        <v>1961</v>
      </c>
      <c r="D254" s="5">
        <v>10</v>
      </c>
      <c r="E254" s="28">
        <v>1.266</v>
      </c>
      <c r="F254" s="28">
        <v>54.409625200000015</v>
      </c>
    </row>
    <row r="255" spans="1:6" ht="12.75">
      <c r="A255" s="30" t="s">
        <v>0</v>
      </c>
      <c r="B255" s="30">
        <v>59</v>
      </c>
      <c r="C255" s="5">
        <v>1961</v>
      </c>
      <c r="D255" s="5">
        <v>11</v>
      </c>
      <c r="E255" s="28">
        <v>1.493</v>
      </c>
      <c r="F255" s="28">
        <v>201.91019139999997</v>
      </c>
    </row>
    <row r="256" spans="1:6" ht="12.75">
      <c r="A256" s="30" t="s">
        <v>0</v>
      </c>
      <c r="B256" s="30">
        <v>59</v>
      </c>
      <c r="C256" s="5">
        <v>1961</v>
      </c>
      <c r="D256" s="5">
        <v>12</v>
      </c>
      <c r="E256" s="28">
        <v>6.237</v>
      </c>
      <c r="F256" s="28">
        <v>215.14453679999997</v>
      </c>
    </row>
    <row r="257" spans="1:6" ht="12.75">
      <c r="A257" s="30" t="s">
        <v>0</v>
      </c>
      <c r="B257" s="30">
        <v>59</v>
      </c>
      <c r="C257" s="5">
        <v>1962</v>
      </c>
      <c r="D257" s="5">
        <v>1</v>
      </c>
      <c r="E257" s="28">
        <v>8.295</v>
      </c>
      <c r="F257" s="28">
        <v>301.6717425</v>
      </c>
    </row>
    <row r="258" spans="1:6" ht="12.75">
      <c r="A258" s="30" t="s">
        <v>0</v>
      </c>
      <c r="B258" s="30">
        <v>59</v>
      </c>
      <c r="C258" s="5">
        <v>1962</v>
      </c>
      <c r="D258" s="5">
        <v>2</v>
      </c>
      <c r="E258" s="28">
        <v>1.408</v>
      </c>
      <c r="F258" s="28">
        <v>108.44599999999998</v>
      </c>
    </row>
    <row r="259" spans="1:6" ht="12.75">
      <c r="A259" s="30" t="s">
        <v>0</v>
      </c>
      <c r="B259" s="30">
        <v>59</v>
      </c>
      <c r="C259" s="5">
        <v>1962</v>
      </c>
      <c r="D259" s="5">
        <v>3</v>
      </c>
      <c r="E259" s="28">
        <v>3.93</v>
      </c>
      <c r="F259" s="28">
        <v>262.19913610000003</v>
      </c>
    </row>
    <row r="260" spans="1:6" ht="12.75">
      <c r="A260" s="30" t="s">
        <v>0</v>
      </c>
      <c r="B260" s="30">
        <v>59</v>
      </c>
      <c r="C260" s="5">
        <v>1962</v>
      </c>
      <c r="D260" s="5">
        <v>4</v>
      </c>
      <c r="E260" s="28">
        <v>1.476</v>
      </c>
      <c r="F260" s="28">
        <v>191.51111610000004</v>
      </c>
    </row>
    <row r="261" spans="1:6" ht="12.75">
      <c r="A261" s="30" t="s">
        <v>0</v>
      </c>
      <c r="B261" s="30">
        <v>59</v>
      </c>
      <c r="C261" s="5">
        <v>1962</v>
      </c>
      <c r="D261" s="5">
        <v>5</v>
      </c>
      <c r="E261" s="28">
        <v>1.122</v>
      </c>
      <c r="F261" s="28">
        <v>147.881</v>
      </c>
    </row>
    <row r="262" spans="1:6" ht="12.75">
      <c r="A262" s="30" t="s">
        <v>0</v>
      </c>
      <c r="B262" s="30">
        <v>59</v>
      </c>
      <c r="C262" s="5">
        <v>1962</v>
      </c>
      <c r="D262" s="5">
        <v>6</v>
      </c>
      <c r="E262" s="28">
        <v>1.015</v>
      </c>
      <c r="F262" s="28">
        <v>101.32947050000003</v>
      </c>
    </row>
    <row r="263" spans="1:6" ht="12.75">
      <c r="A263" s="30" t="s">
        <v>0</v>
      </c>
      <c r="B263" s="30">
        <v>59</v>
      </c>
      <c r="C263" s="5">
        <v>1962</v>
      </c>
      <c r="D263" s="5">
        <v>7</v>
      </c>
      <c r="E263" s="28">
        <v>0.921</v>
      </c>
      <c r="F263" s="28">
        <v>57.80364080000001</v>
      </c>
    </row>
    <row r="264" spans="1:6" ht="12.75">
      <c r="A264" s="30" t="s">
        <v>0</v>
      </c>
      <c r="B264" s="30">
        <v>59</v>
      </c>
      <c r="C264" s="5">
        <v>1962</v>
      </c>
      <c r="D264" s="5">
        <v>8</v>
      </c>
      <c r="E264" s="28">
        <v>0.845</v>
      </c>
      <c r="F264" s="28">
        <v>43.947643500000005</v>
      </c>
    </row>
    <row r="265" spans="1:6" ht="12.75">
      <c r="A265" s="30" t="s">
        <v>0</v>
      </c>
      <c r="B265" s="30">
        <v>59</v>
      </c>
      <c r="C265" s="5">
        <v>1962</v>
      </c>
      <c r="D265" s="5">
        <v>9</v>
      </c>
      <c r="E265" s="28">
        <v>0.813</v>
      </c>
      <c r="F265" s="28">
        <v>41.26665290000002</v>
      </c>
    </row>
    <row r="266" spans="1:6" ht="12.75">
      <c r="A266" s="30" t="s">
        <v>0</v>
      </c>
      <c r="B266" s="30">
        <v>59</v>
      </c>
      <c r="C266" s="5">
        <v>1962</v>
      </c>
      <c r="D266" s="5">
        <v>10</v>
      </c>
      <c r="E266" s="28">
        <v>0.724</v>
      </c>
      <c r="F266" s="28">
        <v>99.1621931</v>
      </c>
    </row>
    <row r="267" spans="1:6" ht="12.75">
      <c r="A267" s="30" t="s">
        <v>0</v>
      </c>
      <c r="B267" s="30">
        <v>59</v>
      </c>
      <c r="C267" s="5">
        <v>1962</v>
      </c>
      <c r="D267" s="5">
        <v>11</v>
      </c>
      <c r="E267" s="28">
        <v>0.721</v>
      </c>
      <c r="F267" s="28">
        <v>64.2250988</v>
      </c>
    </row>
    <row r="268" spans="1:6" ht="12.75">
      <c r="A268" s="30" t="s">
        <v>0</v>
      </c>
      <c r="B268" s="30">
        <v>59</v>
      </c>
      <c r="C268" s="5">
        <v>1962</v>
      </c>
      <c r="D268" s="5">
        <v>12</v>
      </c>
      <c r="E268" s="28">
        <v>0.685</v>
      </c>
      <c r="F268" s="28">
        <v>61.45167840000001</v>
      </c>
    </row>
    <row r="269" spans="1:6" ht="12.75">
      <c r="A269" s="30" t="s">
        <v>0</v>
      </c>
      <c r="B269" s="30">
        <v>59</v>
      </c>
      <c r="C269" s="5">
        <v>1963</v>
      </c>
      <c r="D269" s="5">
        <v>1</v>
      </c>
      <c r="E269" s="28">
        <v>5.759</v>
      </c>
      <c r="F269" s="28">
        <v>251.2439474</v>
      </c>
    </row>
    <row r="270" spans="1:6" ht="12.75">
      <c r="A270" s="30" t="s">
        <v>0</v>
      </c>
      <c r="B270" s="30">
        <v>59</v>
      </c>
      <c r="C270" s="5">
        <v>1963</v>
      </c>
      <c r="D270" s="5">
        <v>2</v>
      </c>
      <c r="E270" s="28">
        <v>4.733</v>
      </c>
      <c r="F270" s="28">
        <v>178.04672609999994</v>
      </c>
    </row>
    <row r="271" spans="1:6" ht="12.75">
      <c r="A271" s="30" t="s">
        <v>0</v>
      </c>
      <c r="B271" s="30">
        <v>59</v>
      </c>
      <c r="C271" s="5">
        <v>1963</v>
      </c>
      <c r="D271" s="5">
        <v>3</v>
      </c>
      <c r="E271" s="28">
        <v>3.426</v>
      </c>
      <c r="F271" s="28">
        <v>165.90766859999994</v>
      </c>
    </row>
    <row r="272" spans="1:6" ht="12.75">
      <c r="A272" s="30" t="s">
        <v>0</v>
      </c>
      <c r="B272" s="30">
        <v>59</v>
      </c>
      <c r="C272" s="5">
        <v>1963</v>
      </c>
      <c r="D272" s="5">
        <v>4</v>
      </c>
      <c r="E272" s="28">
        <v>2.295</v>
      </c>
      <c r="F272" s="28">
        <v>162.93156409999997</v>
      </c>
    </row>
    <row r="273" spans="1:6" ht="12.75">
      <c r="A273" s="30" t="s">
        <v>0</v>
      </c>
      <c r="B273" s="30">
        <v>59</v>
      </c>
      <c r="C273" s="5">
        <v>1963</v>
      </c>
      <c r="D273" s="5">
        <v>5</v>
      </c>
      <c r="E273" s="28">
        <v>1.113</v>
      </c>
      <c r="F273" s="28">
        <v>130.3926111</v>
      </c>
    </row>
    <row r="274" spans="1:6" ht="12.75">
      <c r="A274" s="30" t="s">
        <v>0</v>
      </c>
      <c r="B274" s="30">
        <v>59</v>
      </c>
      <c r="C274" s="5">
        <v>1963</v>
      </c>
      <c r="D274" s="5">
        <v>6</v>
      </c>
      <c r="E274" s="28">
        <v>0.954</v>
      </c>
      <c r="F274" s="28">
        <v>109.08875540000004</v>
      </c>
    </row>
    <row r="275" spans="1:6" ht="12.75">
      <c r="A275" s="30" t="s">
        <v>0</v>
      </c>
      <c r="B275" s="30">
        <v>59</v>
      </c>
      <c r="C275" s="5">
        <v>1963</v>
      </c>
      <c r="D275" s="5">
        <v>7</v>
      </c>
      <c r="E275" s="28">
        <v>0.864</v>
      </c>
      <c r="F275" s="28">
        <v>60.5918114</v>
      </c>
    </row>
    <row r="276" spans="1:6" ht="12.75">
      <c r="A276" s="30" t="s">
        <v>0</v>
      </c>
      <c r="B276" s="30">
        <v>59</v>
      </c>
      <c r="C276" s="5">
        <v>1963</v>
      </c>
      <c r="D276" s="5">
        <v>8</v>
      </c>
      <c r="E276" s="28">
        <v>0.789</v>
      </c>
      <c r="F276" s="28">
        <v>41.75276149999999</v>
      </c>
    </row>
    <row r="277" spans="1:6" ht="12.75">
      <c r="A277" s="30" t="s">
        <v>0</v>
      </c>
      <c r="B277" s="30">
        <v>59</v>
      </c>
      <c r="C277" s="5">
        <v>1963</v>
      </c>
      <c r="D277" s="5">
        <v>9</v>
      </c>
      <c r="E277" s="28">
        <v>0.729</v>
      </c>
      <c r="F277" s="28">
        <v>45.133532100000004</v>
      </c>
    </row>
    <row r="278" spans="1:6" ht="12.75">
      <c r="A278" s="30" t="s">
        <v>0</v>
      </c>
      <c r="B278" s="30">
        <v>59</v>
      </c>
      <c r="C278" s="5">
        <v>1963</v>
      </c>
      <c r="D278" s="5">
        <v>10</v>
      </c>
      <c r="E278" s="28">
        <v>0.734</v>
      </c>
      <c r="F278" s="28">
        <v>40.47695</v>
      </c>
    </row>
    <row r="279" spans="1:6" ht="12.75">
      <c r="A279" s="30" t="s">
        <v>0</v>
      </c>
      <c r="B279" s="30">
        <v>59</v>
      </c>
      <c r="C279" s="5">
        <v>1963</v>
      </c>
      <c r="D279" s="5">
        <v>11</v>
      </c>
      <c r="E279" s="28">
        <v>7.534</v>
      </c>
      <c r="F279" s="28">
        <v>360.43715489999994</v>
      </c>
    </row>
    <row r="280" spans="1:6" ht="12.75">
      <c r="A280" s="30" t="s">
        <v>0</v>
      </c>
      <c r="B280" s="30">
        <v>59</v>
      </c>
      <c r="C280" s="5">
        <v>1963</v>
      </c>
      <c r="D280" s="5">
        <v>12</v>
      </c>
      <c r="E280" s="28">
        <v>3.571</v>
      </c>
      <c r="F280" s="28">
        <v>178.785</v>
      </c>
    </row>
    <row r="281" spans="1:6" ht="12.75">
      <c r="A281" s="30" t="s">
        <v>0</v>
      </c>
      <c r="B281" s="30">
        <v>59</v>
      </c>
      <c r="C281" s="5">
        <v>1964</v>
      </c>
      <c r="D281" s="5">
        <v>1</v>
      </c>
      <c r="E281" s="28">
        <v>1.067</v>
      </c>
      <c r="F281" s="28">
        <v>105.97438980000001</v>
      </c>
    </row>
    <row r="282" spans="1:6" ht="12.75">
      <c r="A282" s="30" t="s">
        <v>0</v>
      </c>
      <c r="B282" s="30">
        <v>59</v>
      </c>
      <c r="C282" s="5">
        <v>1964</v>
      </c>
      <c r="D282" s="5">
        <v>2</v>
      </c>
      <c r="E282" s="28">
        <v>7.542</v>
      </c>
      <c r="F282" s="28">
        <v>294.6359870999999</v>
      </c>
    </row>
    <row r="283" spans="1:6" ht="12.75">
      <c r="A283" s="30" t="s">
        <v>0</v>
      </c>
      <c r="B283" s="30">
        <v>59</v>
      </c>
      <c r="C283" s="5">
        <v>1964</v>
      </c>
      <c r="D283" s="5">
        <v>3</v>
      </c>
      <c r="E283" s="28">
        <v>6.666</v>
      </c>
      <c r="F283" s="28">
        <v>296.1422745</v>
      </c>
    </row>
    <row r="284" spans="1:6" ht="12.75">
      <c r="A284" s="30" t="s">
        <v>0</v>
      </c>
      <c r="B284" s="30">
        <v>59</v>
      </c>
      <c r="C284" s="5">
        <v>1964</v>
      </c>
      <c r="D284" s="5">
        <v>4</v>
      </c>
      <c r="E284" s="28">
        <v>1.422</v>
      </c>
      <c r="F284" s="28">
        <v>152.47899999999996</v>
      </c>
    </row>
    <row r="285" spans="1:6" ht="12.75">
      <c r="A285" s="30" t="s">
        <v>0</v>
      </c>
      <c r="B285" s="30">
        <v>59</v>
      </c>
      <c r="C285" s="5">
        <v>1964</v>
      </c>
      <c r="D285" s="5">
        <v>5</v>
      </c>
      <c r="E285" s="28">
        <v>1.296</v>
      </c>
      <c r="F285" s="28">
        <v>166.6336266000001</v>
      </c>
    </row>
    <row r="286" spans="1:6" ht="12.75">
      <c r="A286" s="30" t="s">
        <v>0</v>
      </c>
      <c r="B286" s="30">
        <v>59</v>
      </c>
      <c r="C286" s="5">
        <v>1964</v>
      </c>
      <c r="D286" s="5">
        <v>6</v>
      </c>
      <c r="E286" s="28">
        <v>1.165</v>
      </c>
      <c r="F286" s="28">
        <v>115.14299999999999</v>
      </c>
    </row>
    <row r="287" spans="1:6" ht="12.75">
      <c r="A287" s="30" t="s">
        <v>0</v>
      </c>
      <c r="B287" s="30">
        <v>59</v>
      </c>
      <c r="C287" s="5">
        <v>1964</v>
      </c>
      <c r="D287" s="5">
        <v>7</v>
      </c>
      <c r="E287" s="28">
        <v>1.032</v>
      </c>
      <c r="F287" s="28">
        <v>71.93799999999999</v>
      </c>
    </row>
    <row r="288" spans="1:6" ht="12.75">
      <c r="A288" s="30" t="s">
        <v>0</v>
      </c>
      <c r="B288" s="30">
        <v>59</v>
      </c>
      <c r="C288" s="5">
        <v>1964</v>
      </c>
      <c r="D288" s="5">
        <v>8</v>
      </c>
      <c r="E288" s="28">
        <v>0.942</v>
      </c>
      <c r="F288" s="28">
        <v>47.586999999999996</v>
      </c>
    </row>
    <row r="289" spans="1:6" ht="12.75">
      <c r="A289" s="30" t="s">
        <v>0</v>
      </c>
      <c r="B289" s="30">
        <v>59</v>
      </c>
      <c r="C289" s="5">
        <v>1964</v>
      </c>
      <c r="D289" s="5">
        <v>9</v>
      </c>
      <c r="E289" s="28">
        <v>0.86</v>
      </c>
      <c r="F289" s="28">
        <v>44.8229489</v>
      </c>
    </row>
    <row r="290" spans="1:6" ht="12.75">
      <c r="A290" s="30" t="s">
        <v>0</v>
      </c>
      <c r="B290" s="30">
        <v>59</v>
      </c>
      <c r="C290" s="5">
        <v>1964</v>
      </c>
      <c r="D290" s="5">
        <v>10</v>
      </c>
      <c r="E290" s="28">
        <v>0.803</v>
      </c>
      <c r="F290" s="28">
        <v>46.62388719999999</v>
      </c>
    </row>
    <row r="291" spans="1:6" ht="12.75">
      <c r="A291" s="30" t="s">
        <v>0</v>
      </c>
      <c r="B291" s="30">
        <v>59</v>
      </c>
      <c r="C291" s="5">
        <v>1964</v>
      </c>
      <c r="D291" s="5">
        <v>11</v>
      </c>
      <c r="E291" s="28">
        <v>0.713</v>
      </c>
      <c r="F291" s="28">
        <v>39.25631020000001</v>
      </c>
    </row>
    <row r="292" spans="1:6" ht="12.75">
      <c r="A292" s="30" t="s">
        <v>0</v>
      </c>
      <c r="B292" s="30">
        <v>59</v>
      </c>
      <c r="C292" s="5">
        <v>1964</v>
      </c>
      <c r="D292" s="5">
        <v>12</v>
      </c>
      <c r="E292" s="28">
        <v>0.713</v>
      </c>
      <c r="F292" s="28">
        <v>37.5063077</v>
      </c>
    </row>
    <row r="293" spans="1:6" ht="12.75">
      <c r="A293" s="30" t="s">
        <v>0</v>
      </c>
      <c r="B293" s="30">
        <v>59</v>
      </c>
      <c r="C293" s="5">
        <v>1965</v>
      </c>
      <c r="D293" s="5">
        <v>1</v>
      </c>
      <c r="E293" s="28">
        <v>0.76</v>
      </c>
      <c r="F293" s="28">
        <v>59.54639889999999</v>
      </c>
    </row>
    <row r="294" spans="1:6" ht="12.75">
      <c r="A294" s="30" t="s">
        <v>0</v>
      </c>
      <c r="B294" s="30">
        <v>59</v>
      </c>
      <c r="C294" s="5">
        <v>1965</v>
      </c>
      <c r="D294" s="5">
        <v>2</v>
      </c>
      <c r="E294" s="28">
        <v>0.67</v>
      </c>
      <c r="F294" s="28">
        <v>91.14791429999998</v>
      </c>
    </row>
    <row r="295" spans="1:6" ht="12.75">
      <c r="A295" s="30" t="s">
        <v>0</v>
      </c>
      <c r="B295" s="30">
        <v>59</v>
      </c>
      <c r="C295" s="5">
        <v>1965</v>
      </c>
      <c r="D295" s="5">
        <v>3</v>
      </c>
      <c r="E295" s="28">
        <v>1.572</v>
      </c>
      <c r="F295" s="28">
        <v>119.91446459999999</v>
      </c>
    </row>
    <row r="296" spans="1:6" ht="12.75">
      <c r="A296" s="30" t="s">
        <v>0</v>
      </c>
      <c r="B296" s="30">
        <v>59</v>
      </c>
      <c r="C296" s="5">
        <v>1965</v>
      </c>
      <c r="D296" s="5">
        <v>4</v>
      </c>
      <c r="E296" s="28">
        <v>0.549</v>
      </c>
      <c r="F296" s="28">
        <v>83.70953499999999</v>
      </c>
    </row>
    <row r="297" spans="1:6" ht="12.75">
      <c r="A297" s="30" t="s">
        <v>0</v>
      </c>
      <c r="B297" s="30">
        <v>59</v>
      </c>
      <c r="C297" s="5">
        <v>1965</v>
      </c>
      <c r="D297" s="5">
        <v>5</v>
      </c>
      <c r="E297" s="28">
        <v>0.486</v>
      </c>
      <c r="F297" s="28">
        <v>71.30482060000001</v>
      </c>
    </row>
    <row r="298" spans="1:6" ht="12.75">
      <c r="A298" s="30" t="s">
        <v>0</v>
      </c>
      <c r="B298" s="30">
        <v>59</v>
      </c>
      <c r="C298" s="5">
        <v>1965</v>
      </c>
      <c r="D298" s="5">
        <v>6</v>
      </c>
      <c r="E298" s="28">
        <v>0.445</v>
      </c>
      <c r="F298" s="28">
        <v>39.95935</v>
      </c>
    </row>
    <row r="299" spans="1:6" ht="12.75">
      <c r="A299" s="30" t="s">
        <v>0</v>
      </c>
      <c r="B299" s="30">
        <v>59</v>
      </c>
      <c r="C299" s="5">
        <v>1965</v>
      </c>
      <c r="D299" s="5">
        <v>7</v>
      </c>
      <c r="E299" s="28">
        <v>0.408</v>
      </c>
      <c r="F299" s="28">
        <v>26.486651199999997</v>
      </c>
    </row>
    <row r="300" spans="1:6" ht="12.75">
      <c r="A300" s="30" t="s">
        <v>0</v>
      </c>
      <c r="B300" s="30">
        <v>59</v>
      </c>
      <c r="C300" s="5">
        <v>1965</v>
      </c>
      <c r="D300" s="5">
        <v>8</v>
      </c>
      <c r="E300" s="28">
        <v>0.375</v>
      </c>
      <c r="F300" s="28">
        <v>24.395643799999995</v>
      </c>
    </row>
    <row r="301" spans="1:6" ht="12.75">
      <c r="A301" s="30" t="s">
        <v>0</v>
      </c>
      <c r="B301" s="30">
        <v>59</v>
      </c>
      <c r="C301" s="5">
        <v>1965</v>
      </c>
      <c r="D301" s="5">
        <v>9</v>
      </c>
      <c r="E301" s="28">
        <v>0.534</v>
      </c>
      <c r="F301" s="28">
        <v>41.3393893</v>
      </c>
    </row>
    <row r="302" spans="1:6" ht="12.75">
      <c r="A302" s="30" t="s">
        <v>0</v>
      </c>
      <c r="B302" s="30">
        <v>59</v>
      </c>
      <c r="C302" s="5">
        <v>1965</v>
      </c>
      <c r="D302" s="5">
        <v>10</v>
      </c>
      <c r="E302" s="28">
        <v>1.131</v>
      </c>
      <c r="F302" s="28">
        <v>122.47337640000002</v>
      </c>
    </row>
    <row r="303" spans="1:6" ht="12.75">
      <c r="A303" s="30" t="s">
        <v>0</v>
      </c>
      <c r="B303" s="30">
        <v>59</v>
      </c>
      <c r="C303" s="5">
        <v>1965</v>
      </c>
      <c r="D303" s="5">
        <v>11</v>
      </c>
      <c r="E303" s="28">
        <v>2.433</v>
      </c>
      <c r="F303" s="28">
        <v>184.5124953</v>
      </c>
    </row>
    <row r="304" spans="1:6" ht="12.75">
      <c r="A304" s="30" t="s">
        <v>0</v>
      </c>
      <c r="B304" s="30">
        <v>59</v>
      </c>
      <c r="C304" s="5">
        <v>1965</v>
      </c>
      <c r="D304" s="5">
        <v>12</v>
      </c>
      <c r="E304" s="28">
        <v>4.178</v>
      </c>
      <c r="F304" s="28">
        <v>155.6252819</v>
      </c>
    </row>
    <row r="305" spans="1:6" ht="12.75">
      <c r="A305" s="30" t="s">
        <v>0</v>
      </c>
      <c r="B305" s="30">
        <v>59</v>
      </c>
      <c r="C305" s="5">
        <v>1966</v>
      </c>
      <c r="D305" s="5">
        <v>1</v>
      </c>
      <c r="E305" s="28">
        <v>11.836</v>
      </c>
      <c r="F305" s="28">
        <v>367.2348821</v>
      </c>
    </row>
    <row r="306" spans="1:6" ht="12.75">
      <c r="A306" s="30" t="s">
        <v>0</v>
      </c>
      <c r="B306" s="30">
        <v>59</v>
      </c>
      <c r="C306" s="5">
        <v>1966</v>
      </c>
      <c r="D306" s="5">
        <v>2</v>
      </c>
      <c r="E306" s="28">
        <v>13.595</v>
      </c>
      <c r="F306" s="28">
        <v>447.89640060000005</v>
      </c>
    </row>
    <row r="307" spans="1:6" ht="12.75">
      <c r="A307" s="30" t="s">
        <v>0</v>
      </c>
      <c r="B307" s="30">
        <v>59</v>
      </c>
      <c r="C307" s="5">
        <v>1966</v>
      </c>
      <c r="D307" s="5">
        <v>3</v>
      </c>
      <c r="E307" s="28">
        <v>1.267</v>
      </c>
      <c r="F307" s="28">
        <v>161.94870479999997</v>
      </c>
    </row>
    <row r="308" spans="1:6" ht="12.75">
      <c r="A308" s="30" t="s">
        <v>0</v>
      </c>
      <c r="B308" s="30">
        <v>59</v>
      </c>
      <c r="C308" s="5">
        <v>1966</v>
      </c>
      <c r="D308" s="5">
        <v>4</v>
      </c>
      <c r="E308" s="28">
        <v>5.761</v>
      </c>
      <c r="F308" s="28">
        <v>253.1103498</v>
      </c>
    </row>
    <row r="309" spans="1:6" ht="12.75">
      <c r="A309" s="30" t="s">
        <v>0</v>
      </c>
      <c r="B309" s="30">
        <v>59</v>
      </c>
      <c r="C309" s="5">
        <v>1966</v>
      </c>
      <c r="D309" s="5">
        <v>5</v>
      </c>
      <c r="E309" s="28">
        <v>1.349</v>
      </c>
      <c r="F309" s="28">
        <v>143.8307562</v>
      </c>
    </row>
    <row r="310" spans="1:6" ht="12.75">
      <c r="A310" s="30" t="s">
        <v>0</v>
      </c>
      <c r="B310" s="30">
        <v>59</v>
      </c>
      <c r="C310" s="5">
        <v>1966</v>
      </c>
      <c r="D310" s="5">
        <v>6</v>
      </c>
      <c r="E310" s="28">
        <v>1.188</v>
      </c>
      <c r="F310" s="28">
        <v>125.27178430000004</v>
      </c>
    </row>
    <row r="311" spans="1:6" ht="12.75">
      <c r="A311" s="30" t="s">
        <v>0</v>
      </c>
      <c r="B311" s="30">
        <v>59</v>
      </c>
      <c r="C311" s="5">
        <v>1966</v>
      </c>
      <c r="D311" s="5">
        <v>7</v>
      </c>
      <c r="E311" s="28">
        <v>1.064</v>
      </c>
      <c r="F311" s="28">
        <v>66.13100000000001</v>
      </c>
    </row>
    <row r="312" spans="1:6" ht="12.75">
      <c r="A312" s="30" t="s">
        <v>0</v>
      </c>
      <c r="B312" s="30">
        <v>59</v>
      </c>
      <c r="C312" s="5">
        <v>1966</v>
      </c>
      <c r="D312" s="5">
        <v>8</v>
      </c>
      <c r="E312" s="28">
        <v>0.97</v>
      </c>
      <c r="F312" s="28">
        <v>51.766100800000004</v>
      </c>
    </row>
    <row r="313" spans="1:6" ht="12.75">
      <c r="A313" s="30" t="s">
        <v>0</v>
      </c>
      <c r="B313" s="30">
        <v>59</v>
      </c>
      <c r="C313" s="5">
        <v>1966</v>
      </c>
      <c r="D313" s="5">
        <v>9</v>
      </c>
      <c r="E313" s="28">
        <v>0.885</v>
      </c>
      <c r="F313" s="28">
        <v>45.345644799999995</v>
      </c>
    </row>
    <row r="314" spans="1:6" ht="12.75">
      <c r="A314" s="30" t="s">
        <v>0</v>
      </c>
      <c r="B314" s="30">
        <v>59</v>
      </c>
      <c r="C314" s="5">
        <v>1966</v>
      </c>
      <c r="D314" s="5">
        <v>10</v>
      </c>
      <c r="E314" s="28">
        <v>3.705</v>
      </c>
      <c r="F314" s="28">
        <v>222.679</v>
      </c>
    </row>
    <row r="315" spans="1:6" ht="12.75">
      <c r="A315" s="30" t="s">
        <v>0</v>
      </c>
      <c r="B315" s="30">
        <v>59</v>
      </c>
      <c r="C315" s="5">
        <v>1966</v>
      </c>
      <c r="D315" s="5">
        <v>11</v>
      </c>
      <c r="E315" s="28">
        <v>1.281</v>
      </c>
      <c r="F315" s="28">
        <v>140.83204650000002</v>
      </c>
    </row>
    <row r="316" spans="1:6" ht="12.75">
      <c r="A316" s="30" t="s">
        <v>0</v>
      </c>
      <c r="B316" s="30">
        <v>59</v>
      </c>
      <c r="C316" s="5">
        <v>1966</v>
      </c>
      <c r="D316" s="5">
        <v>12</v>
      </c>
      <c r="E316" s="28">
        <v>0.9</v>
      </c>
      <c r="F316" s="28">
        <v>81.49599029999999</v>
      </c>
    </row>
    <row r="317" spans="1:6" ht="12.75">
      <c r="A317" s="30" t="s">
        <v>0</v>
      </c>
      <c r="B317" s="30">
        <v>59</v>
      </c>
      <c r="C317" s="5">
        <v>1967</v>
      </c>
      <c r="D317" s="5">
        <v>1</v>
      </c>
      <c r="E317" s="28">
        <v>1.252</v>
      </c>
      <c r="F317" s="28">
        <v>71.68314099999999</v>
      </c>
    </row>
    <row r="318" spans="1:6" ht="12.75">
      <c r="A318" s="30" t="s">
        <v>0</v>
      </c>
      <c r="B318" s="30">
        <v>59</v>
      </c>
      <c r="C318" s="5">
        <v>1967</v>
      </c>
      <c r="D318" s="5">
        <v>2</v>
      </c>
      <c r="E318" s="28">
        <v>2.056</v>
      </c>
      <c r="F318" s="28">
        <v>95.31180100000003</v>
      </c>
    </row>
    <row r="319" spans="1:6" ht="12.75">
      <c r="A319" s="30" t="s">
        <v>0</v>
      </c>
      <c r="B319" s="30">
        <v>59</v>
      </c>
      <c r="C319" s="5">
        <v>1967</v>
      </c>
      <c r="D319" s="5">
        <v>3</v>
      </c>
      <c r="E319" s="28">
        <v>1.354</v>
      </c>
      <c r="F319" s="28">
        <v>139.02376219999996</v>
      </c>
    </row>
    <row r="320" spans="1:6" ht="12.75">
      <c r="A320" s="30" t="s">
        <v>0</v>
      </c>
      <c r="B320" s="30">
        <v>59</v>
      </c>
      <c r="C320" s="5">
        <v>1967</v>
      </c>
      <c r="D320" s="5">
        <v>4</v>
      </c>
      <c r="E320" s="28">
        <v>0.908</v>
      </c>
      <c r="F320" s="28">
        <v>89.5628779</v>
      </c>
    </row>
    <row r="321" spans="1:6" ht="12.75">
      <c r="A321" s="30" t="s">
        <v>0</v>
      </c>
      <c r="B321" s="30">
        <v>59</v>
      </c>
      <c r="C321" s="5">
        <v>1967</v>
      </c>
      <c r="D321" s="5">
        <v>5</v>
      </c>
      <c r="E321" s="28">
        <v>1.558</v>
      </c>
      <c r="F321" s="28">
        <v>161.22983250000001</v>
      </c>
    </row>
    <row r="322" spans="1:6" ht="12.75">
      <c r="A322" s="30" t="s">
        <v>0</v>
      </c>
      <c r="B322" s="30">
        <v>59</v>
      </c>
      <c r="C322" s="5">
        <v>1967</v>
      </c>
      <c r="D322" s="5">
        <v>6</v>
      </c>
      <c r="E322" s="28">
        <v>0.734</v>
      </c>
      <c r="F322" s="28">
        <v>77.464101</v>
      </c>
    </row>
    <row r="323" spans="1:6" ht="12.75">
      <c r="A323" s="30" t="s">
        <v>0</v>
      </c>
      <c r="B323" s="30">
        <v>59</v>
      </c>
      <c r="C323" s="5">
        <v>1967</v>
      </c>
      <c r="D323" s="5">
        <v>7</v>
      </c>
      <c r="E323" s="28">
        <v>0.671</v>
      </c>
      <c r="F323" s="28">
        <v>40.825</v>
      </c>
    </row>
    <row r="324" spans="1:6" ht="12.75">
      <c r="A324" s="30" t="s">
        <v>0</v>
      </c>
      <c r="B324" s="30">
        <v>59</v>
      </c>
      <c r="C324" s="5">
        <v>1967</v>
      </c>
      <c r="D324" s="5">
        <v>8</v>
      </c>
      <c r="E324" s="28">
        <v>0.616</v>
      </c>
      <c r="F324" s="28">
        <v>34.1583548</v>
      </c>
    </row>
    <row r="325" spans="1:6" ht="12.75">
      <c r="A325" s="30" t="s">
        <v>0</v>
      </c>
      <c r="B325" s="30">
        <v>59</v>
      </c>
      <c r="C325" s="5">
        <v>1967</v>
      </c>
      <c r="D325" s="5">
        <v>9</v>
      </c>
      <c r="E325" s="28">
        <v>0.562</v>
      </c>
      <c r="F325" s="28">
        <v>31.173906000000006</v>
      </c>
    </row>
    <row r="326" spans="1:6" ht="12.75">
      <c r="A326" s="30" t="s">
        <v>0</v>
      </c>
      <c r="B326" s="30">
        <v>59</v>
      </c>
      <c r="C326" s="5">
        <v>1967</v>
      </c>
      <c r="D326" s="5">
        <v>10</v>
      </c>
      <c r="E326" s="28">
        <v>0.548</v>
      </c>
      <c r="F326" s="28">
        <v>41.0804741</v>
      </c>
    </row>
    <row r="327" spans="1:6" ht="12.75">
      <c r="A327" s="30" t="s">
        <v>0</v>
      </c>
      <c r="B327" s="30">
        <v>59</v>
      </c>
      <c r="C327" s="5">
        <v>1967</v>
      </c>
      <c r="D327" s="5">
        <v>11</v>
      </c>
      <c r="E327" s="28">
        <v>1.039</v>
      </c>
      <c r="F327" s="28">
        <v>125.85699999999996</v>
      </c>
    </row>
    <row r="328" spans="1:6" ht="12.75">
      <c r="A328" s="30" t="s">
        <v>0</v>
      </c>
      <c r="B328" s="30">
        <v>59</v>
      </c>
      <c r="C328" s="5">
        <v>1967</v>
      </c>
      <c r="D328" s="5">
        <v>12</v>
      </c>
      <c r="E328" s="28">
        <v>0.496</v>
      </c>
      <c r="F328" s="28">
        <v>83.24400000000003</v>
      </c>
    </row>
    <row r="329" spans="1:6" ht="12.75">
      <c r="A329" s="30" t="s">
        <v>0</v>
      </c>
      <c r="B329" s="30">
        <v>59</v>
      </c>
      <c r="C329" s="5">
        <v>1968</v>
      </c>
      <c r="D329" s="5">
        <v>1</v>
      </c>
      <c r="E329" s="28">
        <v>0.45</v>
      </c>
      <c r="F329" s="28">
        <v>52.733</v>
      </c>
    </row>
    <row r="330" spans="1:6" ht="12.75">
      <c r="A330" s="30" t="s">
        <v>0</v>
      </c>
      <c r="B330" s="30">
        <v>59</v>
      </c>
      <c r="C330" s="5">
        <v>1968</v>
      </c>
      <c r="D330" s="5">
        <v>2</v>
      </c>
      <c r="E330" s="28">
        <v>2.563</v>
      </c>
      <c r="F330" s="28">
        <v>172.55831020000008</v>
      </c>
    </row>
    <row r="331" spans="1:6" ht="12.75">
      <c r="A331" s="30" t="s">
        <v>0</v>
      </c>
      <c r="B331" s="30">
        <v>59</v>
      </c>
      <c r="C331" s="5">
        <v>1968</v>
      </c>
      <c r="D331" s="5">
        <v>3</v>
      </c>
      <c r="E331" s="28">
        <v>0.856</v>
      </c>
      <c r="F331" s="28">
        <v>111.70304700000003</v>
      </c>
    </row>
    <row r="332" spans="1:6" ht="12.75">
      <c r="A332" s="30" t="s">
        <v>0</v>
      </c>
      <c r="B332" s="30">
        <v>59</v>
      </c>
      <c r="C332" s="5">
        <v>1968</v>
      </c>
      <c r="D332" s="5">
        <v>4</v>
      </c>
      <c r="E332" s="28">
        <v>1.479</v>
      </c>
      <c r="F332" s="28">
        <v>152.99962859999997</v>
      </c>
    </row>
    <row r="333" spans="1:6" ht="12.75">
      <c r="A333" s="30" t="s">
        <v>0</v>
      </c>
      <c r="B333" s="30">
        <v>59</v>
      </c>
      <c r="C333" s="5">
        <v>1968</v>
      </c>
      <c r="D333" s="5">
        <v>5</v>
      </c>
      <c r="E333" s="28">
        <v>1.048</v>
      </c>
      <c r="F333" s="28">
        <v>120.72656459999999</v>
      </c>
    </row>
    <row r="334" spans="1:6" ht="12.75">
      <c r="A334" s="30" t="s">
        <v>0</v>
      </c>
      <c r="B334" s="30">
        <v>59</v>
      </c>
      <c r="C334" s="5">
        <v>1968</v>
      </c>
      <c r="D334" s="5">
        <v>6</v>
      </c>
      <c r="E334" s="28">
        <v>0.582</v>
      </c>
      <c r="F334" s="28">
        <v>78.67577339999997</v>
      </c>
    </row>
    <row r="335" spans="1:6" ht="12.75">
      <c r="A335" s="30" t="s">
        <v>0</v>
      </c>
      <c r="B335" s="30">
        <v>59</v>
      </c>
      <c r="C335" s="5">
        <v>1968</v>
      </c>
      <c r="D335" s="5">
        <v>7</v>
      </c>
      <c r="E335" s="28">
        <v>0.535</v>
      </c>
      <c r="F335" s="28">
        <v>39.849400599999996</v>
      </c>
    </row>
    <row r="336" spans="1:6" ht="12.75">
      <c r="A336" s="30" t="s">
        <v>0</v>
      </c>
      <c r="B336" s="30">
        <v>59</v>
      </c>
      <c r="C336" s="5">
        <v>1968</v>
      </c>
      <c r="D336" s="5">
        <v>8</v>
      </c>
      <c r="E336" s="28">
        <v>0.494</v>
      </c>
      <c r="F336" s="28">
        <v>33.5485462</v>
      </c>
    </row>
    <row r="337" spans="1:6" ht="12.75">
      <c r="A337" s="30" t="s">
        <v>0</v>
      </c>
      <c r="B337" s="30">
        <v>59</v>
      </c>
      <c r="C337" s="5">
        <v>1968</v>
      </c>
      <c r="D337" s="5">
        <v>9</v>
      </c>
      <c r="E337" s="28">
        <v>0.453</v>
      </c>
      <c r="F337" s="28">
        <v>30.670999999999992</v>
      </c>
    </row>
    <row r="338" spans="1:6" ht="12.75">
      <c r="A338" s="30" t="s">
        <v>0</v>
      </c>
      <c r="B338" s="30">
        <v>59</v>
      </c>
      <c r="C338" s="5">
        <v>1968</v>
      </c>
      <c r="D338" s="5">
        <v>10</v>
      </c>
      <c r="E338" s="28">
        <v>0.638</v>
      </c>
      <c r="F338" s="28">
        <v>43.848663599999995</v>
      </c>
    </row>
    <row r="339" spans="1:6" ht="12.75">
      <c r="A339" s="30" t="s">
        <v>0</v>
      </c>
      <c r="B339" s="30">
        <v>59</v>
      </c>
      <c r="C339" s="5">
        <v>1968</v>
      </c>
      <c r="D339" s="5">
        <v>11</v>
      </c>
      <c r="E339" s="28">
        <v>0.782</v>
      </c>
      <c r="F339" s="28">
        <v>112.06686280000002</v>
      </c>
    </row>
    <row r="340" spans="1:6" ht="12.75">
      <c r="A340" s="30" t="s">
        <v>0</v>
      </c>
      <c r="B340" s="30">
        <v>59</v>
      </c>
      <c r="C340" s="5">
        <v>1968</v>
      </c>
      <c r="D340" s="5">
        <v>12</v>
      </c>
      <c r="E340" s="28">
        <v>1.186</v>
      </c>
      <c r="F340" s="28">
        <v>89.03883</v>
      </c>
    </row>
    <row r="341" spans="1:6" ht="12.75">
      <c r="A341" s="30" t="s">
        <v>0</v>
      </c>
      <c r="B341" s="30">
        <v>59</v>
      </c>
      <c r="C341" s="5">
        <v>1969</v>
      </c>
      <c r="D341" s="5">
        <v>1</v>
      </c>
      <c r="E341" s="28">
        <v>3.509</v>
      </c>
      <c r="F341" s="28">
        <v>127.90387950000003</v>
      </c>
    </row>
    <row r="342" spans="1:6" ht="12.75">
      <c r="A342" s="30" t="s">
        <v>0</v>
      </c>
      <c r="B342" s="30">
        <v>59</v>
      </c>
      <c r="C342" s="5">
        <v>1969</v>
      </c>
      <c r="D342" s="5">
        <v>2</v>
      </c>
      <c r="E342" s="28">
        <v>3.186</v>
      </c>
      <c r="F342" s="28">
        <v>151.85244839999996</v>
      </c>
    </row>
    <row r="343" spans="1:6" ht="12.75">
      <c r="A343" s="30" t="s">
        <v>0</v>
      </c>
      <c r="B343" s="30">
        <v>59</v>
      </c>
      <c r="C343" s="5">
        <v>1969</v>
      </c>
      <c r="D343" s="5">
        <v>3</v>
      </c>
      <c r="E343" s="28">
        <v>7.739</v>
      </c>
      <c r="F343" s="28">
        <v>309.0756004</v>
      </c>
    </row>
    <row r="344" spans="1:6" ht="12.75">
      <c r="A344" s="30" t="s">
        <v>0</v>
      </c>
      <c r="B344" s="30">
        <v>59</v>
      </c>
      <c r="C344" s="5">
        <v>1969</v>
      </c>
      <c r="D344" s="5">
        <v>4</v>
      </c>
      <c r="E344" s="28">
        <v>1.444</v>
      </c>
      <c r="F344" s="28">
        <v>166.22899999999998</v>
      </c>
    </row>
    <row r="345" spans="1:6" ht="12.75">
      <c r="A345" s="30" t="s">
        <v>0</v>
      </c>
      <c r="B345" s="30">
        <v>59</v>
      </c>
      <c r="C345" s="5">
        <v>1969</v>
      </c>
      <c r="D345" s="5">
        <v>5</v>
      </c>
      <c r="E345" s="28">
        <v>1.337</v>
      </c>
      <c r="F345" s="28">
        <v>187.38836139999992</v>
      </c>
    </row>
    <row r="346" spans="1:6" ht="12.75">
      <c r="A346" s="30" t="s">
        <v>0</v>
      </c>
      <c r="B346" s="30">
        <v>59</v>
      </c>
      <c r="C346" s="5">
        <v>1969</v>
      </c>
      <c r="D346" s="5">
        <v>6</v>
      </c>
      <c r="E346" s="28">
        <v>0.957</v>
      </c>
      <c r="F346" s="28">
        <v>116.28021889999997</v>
      </c>
    </row>
    <row r="347" spans="1:6" ht="12.75">
      <c r="A347" s="30" t="s">
        <v>0</v>
      </c>
      <c r="B347" s="30">
        <v>59</v>
      </c>
      <c r="C347" s="5">
        <v>1969</v>
      </c>
      <c r="D347" s="5">
        <v>7</v>
      </c>
      <c r="E347" s="28">
        <v>0.862</v>
      </c>
      <c r="F347" s="28">
        <v>64.5885092</v>
      </c>
    </row>
    <row r="348" spans="1:6" ht="12.75">
      <c r="A348" s="30" t="s">
        <v>0</v>
      </c>
      <c r="B348" s="30">
        <v>59</v>
      </c>
      <c r="C348" s="5">
        <v>1969</v>
      </c>
      <c r="D348" s="5">
        <v>8</v>
      </c>
      <c r="E348" s="28">
        <v>0.789</v>
      </c>
      <c r="F348" s="28">
        <v>46.389</v>
      </c>
    </row>
    <row r="349" spans="1:6" ht="12.75">
      <c r="A349" s="30" t="s">
        <v>0</v>
      </c>
      <c r="B349" s="30">
        <v>59</v>
      </c>
      <c r="C349" s="5">
        <v>1969</v>
      </c>
      <c r="D349" s="5">
        <v>9</v>
      </c>
      <c r="E349" s="28">
        <v>0.925</v>
      </c>
      <c r="F349" s="28">
        <v>59.23533050000001</v>
      </c>
    </row>
    <row r="350" spans="1:6" ht="12.75">
      <c r="A350" s="30" t="s">
        <v>0</v>
      </c>
      <c r="B350" s="30">
        <v>59</v>
      </c>
      <c r="C350" s="5">
        <v>1969</v>
      </c>
      <c r="D350" s="5">
        <v>10</v>
      </c>
      <c r="E350" s="28">
        <v>0.751</v>
      </c>
      <c r="F350" s="28">
        <v>79.2349712</v>
      </c>
    </row>
    <row r="351" spans="1:6" ht="12.75">
      <c r="A351" s="30" t="s">
        <v>0</v>
      </c>
      <c r="B351" s="30">
        <v>59</v>
      </c>
      <c r="C351" s="5">
        <v>1969</v>
      </c>
      <c r="D351" s="5">
        <v>11</v>
      </c>
      <c r="E351" s="28">
        <v>0.813</v>
      </c>
      <c r="F351" s="28">
        <v>85.6889119</v>
      </c>
    </row>
    <row r="352" spans="1:6" ht="12.75">
      <c r="A352" s="30" t="s">
        <v>0</v>
      </c>
      <c r="B352" s="30">
        <v>59</v>
      </c>
      <c r="C352" s="5">
        <v>1969</v>
      </c>
      <c r="D352" s="5">
        <v>12</v>
      </c>
      <c r="E352" s="28">
        <v>0.762</v>
      </c>
      <c r="F352" s="28">
        <v>67.89282440000002</v>
      </c>
    </row>
    <row r="353" spans="1:6" ht="12.75">
      <c r="A353" s="30" t="s">
        <v>0</v>
      </c>
      <c r="B353" s="30">
        <v>59</v>
      </c>
      <c r="C353" s="5">
        <v>1970</v>
      </c>
      <c r="D353" s="5">
        <v>1</v>
      </c>
      <c r="E353" s="28">
        <v>10.493</v>
      </c>
      <c r="F353" s="28">
        <v>426.4540163</v>
      </c>
    </row>
    <row r="354" spans="1:6" ht="12.75">
      <c r="A354" s="30" t="s">
        <v>0</v>
      </c>
      <c r="B354" s="30">
        <v>59</v>
      </c>
      <c r="C354" s="5">
        <v>1970</v>
      </c>
      <c r="D354" s="5">
        <v>2</v>
      </c>
      <c r="E354" s="28">
        <v>0.905</v>
      </c>
      <c r="F354" s="28">
        <v>106.760827</v>
      </c>
    </row>
    <row r="355" spans="1:6" ht="12.75">
      <c r="A355" s="30" t="s">
        <v>0</v>
      </c>
      <c r="B355" s="30">
        <v>59</v>
      </c>
      <c r="C355" s="5">
        <v>1970</v>
      </c>
      <c r="D355" s="5">
        <v>3</v>
      </c>
      <c r="E355" s="28">
        <v>0.865</v>
      </c>
      <c r="F355" s="28">
        <v>86.11197490000004</v>
      </c>
    </row>
    <row r="356" spans="1:6" ht="12.75">
      <c r="A356" s="30" t="s">
        <v>0</v>
      </c>
      <c r="B356" s="30">
        <v>59</v>
      </c>
      <c r="C356" s="5">
        <v>1970</v>
      </c>
      <c r="D356" s="5">
        <v>4</v>
      </c>
      <c r="E356" s="28">
        <v>0.732</v>
      </c>
      <c r="F356" s="28">
        <v>93.86160679999995</v>
      </c>
    </row>
    <row r="357" spans="1:6" ht="12.75">
      <c r="A357" s="30" t="s">
        <v>0</v>
      </c>
      <c r="B357" s="30">
        <v>59</v>
      </c>
      <c r="C357" s="5">
        <v>1970</v>
      </c>
      <c r="D357" s="5">
        <v>5</v>
      </c>
      <c r="E357" s="28">
        <v>0.949</v>
      </c>
      <c r="F357" s="28">
        <v>119.26945610000001</v>
      </c>
    </row>
    <row r="358" spans="1:6" ht="12.75">
      <c r="A358" s="30" t="s">
        <v>0</v>
      </c>
      <c r="B358" s="30">
        <v>59</v>
      </c>
      <c r="C358" s="5">
        <v>1970</v>
      </c>
      <c r="D358" s="5">
        <v>6</v>
      </c>
      <c r="E358" s="28">
        <v>0.644</v>
      </c>
      <c r="F358" s="28">
        <v>101.1822921</v>
      </c>
    </row>
    <row r="359" spans="1:6" ht="12.75">
      <c r="A359" s="30" t="s">
        <v>0</v>
      </c>
      <c r="B359" s="30">
        <v>59</v>
      </c>
      <c r="C359" s="5">
        <v>1970</v>
      </c>
      <c r="D359" s="5">
        <v>7</v>
      </c>
      <c r="E359" s="28">
        <v>0.592</v>
      </c>
      <c r="F359" s="28">
        <v>46.7378278</v>
      </c>
    </row>
    <row r="360" spans="1:6" ht="12.75">
      <c r="A360" s="30" t="s">
        <v>0</v>
      </c>
      <c r="B360" s="30">
        <v>59</v>
      </c>
      <c r="C360" s="5">
        <v>1970</v>
      </c>
      <c r="D360" s="5">
        <v>8</v>
      </c>
      <c r="E360" s="28">
        <v>0.543</v>
      </c>
      <c r="F360" s="28">
        <v>33.415352799999994</v>
      </c>
    </row>
    <row r="361" spans="1:6" ht="12.75">
      <c r="A361" s="30" t="s">
        <v>0</v>
      </c>
      <c r="B361" s="30">
        <v>59</v>
      </c>
      <c r="C361" s="5">
        <v>1970</v>
      </c>
      <c r="D361" s="5">
        <v>9</v>
      </c>
      <c r="E361" s="28">
        <v>0.497</v>
      </c>
      <c r="F361" s="28">
        <v>30.198099100000004</v>
      </c>
    </row>
    <row r="362" spans="1:6" ht="12.75">
      <c r="A362" s="30" t="s">
        <v>0</v>
      </c>
      <c r="B362" s="30">
        <v>59</v>
      </c>
      <c r="C362" s="5">
        <v>1970</v>
      </c>
      <c r="D362" s="5">
        <v>10</v>
      </c>
      <c r="E362" s="28">
        <v>0.452</v>
      </c>
      <c r="F362" s="28">
        <v>27.508643999999993</v>
      </c>
    </row>
    <row r="363" spans="1:6" ht="12.75">
      <c r="A363" s="30" t="s">
        <v>0</v>
      </c>
      <c r="B363" s="30">
        <v>59</v>
      </c>
      <c r="C363" s="5">
        <v>1970</v>
      </c>
      <c r="D363" s="5">
        <v>11</v>
      </c>
      <c r="E363" s="28">
        <v>0.586</v>
      </c>
      <c r="F363" s="28">
        <v>50.74856849999999</v>
      </c>
    </row>
    <row r="364" spans="1:6" ht="12.75">
      <c r="A364" s="30" t="s">
        <v>0</v>
      </c>
      <c r="B364" s="30">
        <v>59</v>
      </c>
      <c r="C364" s="5">
        <v>1970</v>
      </c>
      <c r="D364" s="5">
        <v>12</v>
      </c>
      <c r="E364" s="28">
        <v>0.383</v>
      </c>
      <c r="F364" s="28">
        <v>54.61391020000001</v>
      </c>
    </row>
    <row r="365" spans="1:6" ht="12.75">
      <c r="A365" s="30" t="s">
        <v>0</v>
      </c>
      <c r="B365" s="30">
        <v>59</v>
      </c>
      <c r="C365" s="5">
        <v>1971</v>
      </c>
      <c r="D365" s="5">
        <v>1</v>
      </c>
      <c r="E365" s="28">
        <v>2.265</v>
      </c>
      <c r="F365" s="28">
        <v>78.91840680000001</v>
      </c>
    </row>
    <row r="366" spans="1:6" ht="12.75">
      <c r="A366" s="30" t="s">
        <v>0</v>
      </c>
      <c r="B366" s="30">
        <v>59</v>
      </c>
      <c r="C366" s="5">
        <v>1971</v>
      </c>
      <c r="D366" s="5">
        <v>2</v>
      </c>
      <c r="E366" s="28">
        <v>0.442</v>
      </c>
      <c r="F366" s="28">
        <v>58.45291129999999</v>
      </c>
    </row>
    <row r="367" spans="1:6" ht="12.75">
      <c r="A367" s="30" t="s">
        <v>0</v>
      </c>
      <c r="B367" s="30">
        <v>59</v>
      </c>
      <c r="C367" s="5">
        <v>1971</v>
      </c>
      <c r="D367" s="5">
        <v>3</v>
      </c>
      <c r="E367" s="28">
        <v>0.703</v>
      </c>
      <c r="F367" s="28">
        <v>68.9935439</v>
      </c>
    </row>
    <row r="368" spans="1:6" ht="12.75">
      <c r="A368" s="30" t="s">
        <v>0</v>
      </c>
      <c r="B368" s="30">
        <v>59</v>
      </c>
      <c r="C368" s="5">
        <v>1971</v>
      </c>
      <c r="D368" s="5">
        <v>4</v>
      </c>
      <c r="E368" s="28">
        <v>2.49</v>
      </c>
      <c r="F368" s="28">
        <v>156.82231820000007</v>
      </c>
    </row>
    <row r="369" spans="1:6" ht="12.75">
      <c r="A369" s="30" t="s">
        <v>0</v>
      </c>
      <c r="B369" s="30">
        <v>59</v>
      </c>
      <c r="C369" s="5">
        <v>1971</v>
      </c>
      <c r="D369" s="5">
        <v>5</v>
      </c>
      <c r="E369" s="28">
        <v>1.684</v>
      </c>
      <c r="F369" s="28">
        <v>202.76800000000003</v>
      </c>
    </row>
    <row r="370" spans="1:6" ht="12.75">
      <c r="A370" s="30" t="s">
        <v>0</v>
      </c>
      <c r="B370" s="30">
        <v>59</v>
      </c>
      <c r="C370" s="5">
        <v>1971</v>
      </c>
      <c r="D370" s="5">
        <v>6</v>
      </c>
      <c r="E370" s="28">
        <v>0.742</v>
      </c>
      <c r="F370" s="28">
        <v>146.20562509999996</v>
      </c>
    </row>
    <row r="371" spans="1:6" ht="12.75">
      <c r="A371" s="30" t="s">
        <v>0</v>
      </c>
      <c r="B371" s="30">
        <v>59</v>
      </c>
      <c r="C371" s="5">
        <v>1971</v>
      </c>
      <c r="D371" s="5">
        <v>7</v>
      </c>
      <c r="E371" s="28">
        <v>0.634</v>
      </c>
      <c r="F371" s="28">
        <v>83.2156851</v>
      </c>
    </row>
    <row r="372" spans="1:6" ht="12.75">
      <c r="A372" s="30" t="s">
        <v>0</v>
      </c>
      <c r="B372" s="30">
        <v>59</v>
      </c>
      <c r="C372" s="5">
        <v>1971</v>
      </c>
      <c r="D372" s="5">
        <v>8</v>
      </c>
      <c r="E372" s="28">
        <v>0.594</v>
      </c>
      <c r="F372" s="28">
        <v>44.88258129999999</v>
      </c>
    </row>
    <row r="373" spans="1:6" ht="12.75">
      <c r="A373" s="30" t="s">
        <v>0</v>
      </c>
      <c r="B373" s="30">
        <v>59</v>
      </c>
      <c r="C373" s="5">
        <v>1971</v>
      </c>
      <c r="D373" s="5">
        <v>9</v>
      </c>
      <c r="E373" s="28">
        <v>0.543</v>
      </c>
      <c r="F373" s="28">
        <v>37.684549299999986</v>
      </c>
    </row>
    <row r="374" spans="1:6" ht="12.75">
      <c r="A374" s="30" t="s">
        <v>0</v>
      </c>
      <c r="B374" s="30">
        <v>59</v>
      </c>
      <c r="C374" s="5">
        <v>1971</v>
      </c>
      <c r="D374" s="5">
        <v>10</v>
      </c>
      <c r="E374" s="28">
        <v>0.495</v>
      </c>
      <c r="F374" s="28">
        <v>33.79116760000001</v>
      </c>
    </row>
    <row r="375" spans="1:6" ht="12.75">
      <c r="A375" s="30" t="s">
        <v>0</v>
      </c>
      <c r="B375" s="30">
        <v>59</v>
      </c>
      <c r="C375" s="5">
        <v>1971</v>
      </c>
      <c r="D375" s="5">
        <v>11</v>
      </c>
      <c r="E375" s="28">
        <v>0.453</v>
      </c>
      <c r="F375" s="28">
        <v>37.316145800000015</v>
      </c>
    </row>
    <row r="376" spans="1:6" ht="12.75">
      <c r="A376" s="30" t="s">
        <v>0</v>
      </c>
      <c r="B376" s="30">
        <v>59</v>
      </c>
      <c r="C376" s="5">
        <v>1971</v>
      </c>
      <c r="D376" s="5">
        <v>12</v>
      </c>
      <c r="E376" s="28">
        <v>0.417</v>
      </c>
      <c r="F376" s="28">
        <v>35.803999999999995</v>
      </c>
    </row>
    <row r="377" spans="1:6" ht="12.75">
      <c r="A377" s="30" t="s">
        <v>0</v>
      </c>
      <c r="B377" s="30">
        <v>59</v>
      </c>
      <c r="C377" s="5">
        <v>1972</v>
      </c>
      <c r="D377" s="5">
        <v>1</v>
      </c>
      <c r="E377" s="28">
        <v>1.478</v>
      </c>
      <c r="F377" s="28">
        <v>52.852999999999994</v>
      </c>
    </row>
    <row r="378" spans="1:6" ht="12.75">
      <c r="A378" s="30" t="s">
        <v>0</v>
      </c>
      <c r="B378" s="30">
        <v>59</v>
      </c>
      <c r="C378" s="5">
        <v>1972</v>
      </c>
      <c r="D378" s="5">
        <v>2</v>
      </c>
      <c r="E378" s="28">
        <v>2.259</v>
      </c>
      <c r="F378" s="28">
        <v>201.51817500000004</v>
      </c>
    </row>
    <row r="379" spans="1:6" ht="12.75">
      <c r="A379" s="30" t="s">
        <v>0</v>
      </c>
      <c r="B379" s="30">
        <v>59</v>
      </c>
      <c r="C379" s="5">
        <v>1972</v>
      </c>
      <c r="D379" s="5">
        <v>3</v>
      </c>
      <c r="E379" s="28">
        <v>0.677</v>
      </c>
      <c r="F379" s="28">
        <v>125.78234489999998</v>
      </c>
    </row>
    <row r="380" spans="1:6" ht="12.75">
      <c r="A380" s="30" t="s">
        <v>0</v>
      </c>
      <c r="B380" s="30">
        <v>59</v>
      </c>
      <c r="C380" s="5">
        <v>1972</v>
      </c>
      <c r="D380" s="5">
        <v>4</v>
      </c>
      <c r="E380" s="28">
        <v>0.559</v>
      </c>
      <c r="F380" s="28">
        <v>129.4702036</v>
      </c>
    </row>
    <row r="381" spans="1:6" ht="12.75">
      <c r="A381" s="30" t="s">
        <v>0</v>
      </c>
      <c r="B381" s="30">
        <v>59</v>
      </c>
      <c r="C381" s="5">
        <v>1972</v>
      </c>
      <c r="D381" s="5">
        <v>5</v>
      </c>
      <c r="E381" s="28">
        <v>0.526</v>
      </c>
      <c r="F381" s="28">
        <v>131.16544740000003</v>
      </c>
    </row>
    <row r="382" spans="1:6" ht="12.75">
      <c r="A382" s="30" t="s">
        <v>0</v>
      </c>
      <c r="B382" s="30">
        <v>59</v>
      </c>
      <c r="C382" s="5">
        <v>1972</v>
      </c>
      <c r="D382" s="5">
        <v>6</v>
      </c>
      <c r="E382" s="28">
        <v>0.475</v>
      </c>
      <c r="F382" s="28">
        <v>113.69200000000001</v>
      </c>
    </row>
    <row r="383" spans="1:6" ht="12.75">
      <c r="A383" s="30" t="s">
        <v>0</v>
      </c>
      <c r="B383" s="30">
        <v>59</v>
      </c>
      <c r="C383" s="5">
        <v>1972</v>
      </c>
      <c r="D383" s="5">
        <v>7</v>
      </c>
      <c r="E383" s="28">
        <v>0.437</v>
      </c>
      <c r="F383" s="28">
        <v>55.83213850000002</v>
      </c>
    </row>
    <row r="384" spans="1:6" ht="12.75">
      <c r="A384" s="30" t="s">
        <v>0</v>
      </c>
      <c r="B384" s="30">
        <v>59</v>
      </c>
      <c r="C384" s="5">
        <v>1972</v>
      </c>
      <c r="D384" s="5">
        <v>8</v>
      </c>
      <c r="E384" s="28">
        <v>0.404</v>
      </c>
      <c r="F384" s="28">
        <v>34.065</v>
      </c>
    </row>
    <row r="385" spans="1:6" ht="12.75">
      <c r="A385" s="30" t="s">
        <v>0</v>
      </c>
      <c r="B385" s="30">
        <v>59</v>
      </c>
      <c r="C385" s="5">
        <v>1972</v>
      </c>
      <c r="D385" s="5">
        <v>9</v>
      </c>
      <c r="E385" s="28">
        <v>0.391</v>
      </c>
      <c r="F385" s="28">
        <v>40.82997119999999</v>
      </c>
    </row>
    <row r="386" spans="1:6" ht="12.75">
      <c r="A386" s="30" t="s">
        <v>0</v>
      </c>
      <c r="B386" s="30">
        <v>59</v>
      </c>
      <c r="C386" s="5">
        <v>1972</v>
      </c>
      <c r="D386" s="5">
        <v>10</v>
      </c>
      <c r="E386" s="28">
        <v>0.816</v>
      </c>
      <c r="F386" s="28">
        <v>152.92782560000003</v>
      </c>
    </row>
    <row r="387" spans="1:6" ht="12.75">
      <c r="A387" s="30" t="s">
        <v>0</v>
      </c>
      <c r="B387" s="30">
        <v>59</v>
      </c>
      <c r="C387" s="5">
        <v>1972</v>
      </c>
      <c r="D387" s="5">
        <v>11</v>
      </c>
      <c r="E387" s="28">
        <v>0.376</v>
      </c>
      <c r="F387" s="28">
        <v>100.22300000000001</v>
      </c>
    </row>
    <row r="388" spans="1:6" ht="12.75">
      <c r="A388" s="30" t="s">
        <v>0</v>
      </c>
      <c r="B388" s="30">
        <v>59</v>
      </c>
      <c r="C388" s="5">
        <v>1972</v>
      </c>
      <c r="D388" s="5">
        <v>12</v>
      </c>
      <c r="E388" s="28">
        <v>0.73</v>
      </c>
      <c r="F388" s="28">
        <v>112.57722999999999</v>
      </c>
    </row>
    <row r="389" spans="1:6" ht="12.75">
      <c r="A389" s="30" t="s">
        <v>0</v>
      </c>
      <c r="B389" s="30">
        <v>59</v>
      </c>
      <c r="C389" s="5">
        <v>1973</v>
      </c>
      <c r="D389" s="5">
        <v>1</v>
      </c>
      <c r="E389" s="28">
        <v>1.306</v>
      </c>
      <c r="F389" s="28">
        <v>96.3548898</v>
      </c>
    </row>
    <row r="390" spans="1:6" ht="12.75">
      <c r="A390" s="30" t="s">
        <v>0</v>
      </c>
      <c r="B390" s="30">
        <v>59</v>
      </c>
      <c r="C390" s="5">
        <v>1973</v>
      </c>
      <c r="D390" s="5">
        <v>2</v>
      </c>
      <c r="E390" s="28">
        <v>0.391</v>
      </c>
      <c r="F390" s="28">
        <v>64.16549610000001</v>
      </c>
    </row>
    <row r="391" spans="1:6" ht="12.75">
      <c r="A391" s="30" t="s">
        <v>0</v>
      </c>
      <c r="B391" s="30">
        <v>59</v>
      </c>
      <c r="C391" s="5">
        <v>1973</v>
      </c>
      <c r="D391" s="5">
        <v>3</v>
      </c>
      <c r="E391" s="28">
        <v>0.359</v>
      </c>
      <c r="F391" s="28">
        <v>64.64899830000002</v>
      </c>
    </row>
    <row r="392" spans="1:6" ht="12.75">
      <c r="A392" s="30" t="s">
        <v>0</v>
      </c>
      <c r="B392" s="30">
        <v>59</v>
      </c>
      <c r="C392" s="5">
        <v>1973</v>
      </c>
      <c r="D392" s="5">
        <v>4</v>
      </c>
      <c r="E392" s="28">
        <v>0.334</v>
      </c>
      <c r="F392" s="28">
        <v>74.36161239999998</v>
      </c>
    </row>
    <row r="393" spans="1:6" ht="12.75">
      <c r="A393" s="30" t="s">
        <v>0</v>
      </c>
      <c r="B393" s="30">
        <v>59</v>
      </c>
      <c r="C393" s="5">
        <v>1973</v>
      </c>
      <c r="D393" s="5">
        <v>5</v>
      </c>
      <c r="E393" s="28">
        <v>0.98</v>
      </c>
      <c r="F393" s="28">
        <v>158.63</v>
      </c>
    </row>
    <row r="394" spans="1:6" ht="12.75">
      <c r="A394" s="30" t="s">
        <v>0</v>
      </c>
      <c r="B394" s="30">
        <v>59</v>
      </c>
      <c r="C394" s="5">
        <v>1973</v>
      </c>
      <c r="D394" s="5">
        <v>6</v>
      </c>
      <c r="E394" s="28">
        <v>0.368</v>
      </c>
      <c r="F394" s="28">
        <v>94.50100000000003</v>
      </c>
    </row>
    <row r="395" spans="1:6" ht="12.75">
      <c r="A395" s="30" t="s">
        <v>0</v>
      </c>
      <c r="B395" s="30">
        <v>59</v>
      </c>
      <c r="C395" s="5">
        <v>1973</v>
      </c>
      <c r="D395" s="5">
        <v>7</v>
      </c>
      <c r="E395" s="28">
        <v>0.326</v>
      </c>
      <c r="F395" s="28">
        <v>47.113316099999984</v>
      </c>
    </row>
    <row r="396" spans="1:6" ht="12.75">
      <c r="A396" s="30" t="s">
        <v>0</v>
      </c>
      <c r="B396" s="30">
        <v>59</v>
      </c>
      <c r="C396" s="5">
        <v>1973</v>
      </c>
      <c r="D396" s="5">
        <v>8</v>
      </c>
      <c r="E396" s="28">
        <v>0.308</v>
      </c>
      <c r="F396" s="28">
        <v>33.1029697</v>
      </c>
    </row>
    <row r="397" spans="1:6" ht="12.75">
      <c r="A397" s="30" t="s">
        <v>0</v>
      </c>
      <c r="B397" s="30">
        <v>59</v>
      </c>
      <c r="C397" s="5">
        <v>1973</v>
      </c>
      <c r="D397" s="5">
        <v>9</v>
      </c>
      <c r="E397" s="28">
        <v>0.29</v>
      </c>
      <c r="F397" s="28">
        <v>27.925</v>
      </c>
    </row>
    <row r="398" spans="1:6" ht="12.75">
      <c r="A398" s="30" t="s">
        <v>0</v>
      </c>
      <c r="B398" s="30">
        <v>59</v>
      </c>
      <c r="C398" s="5">
        <v>1973</v>
      </c>
      <c r="D398" s="5">
        <v>10</v>
      </c>
      <c r="E398" s="28">
        <v>0.446</v>
      </c>
      <c r="F398" s="28">
        <v>34.31834330000001</v>
      </c>
    </row>
    <row r="399" spans="1:6" ht="12.75">
      <c r="A399" s="30" t="s">
        <v>0</v>
      </c>
      <c r="B399" s="30">
        <v>59</v>
      </c>
      <c r="C399" s="5">
        <v>1973</v>
      </c>
      <c r="D399" s="5">
        <v>11</v>
      </c>
      <c r="E399" s="28">
        <v>0.623</v>
      </c>
      <c r="F399" s="28">
        <v>78.12735680000002</v>
      </c>
    </row>
    <row r="400" spans="1:6" ht="12.75">
      <c r="A400" s="30" t="s">
        <v>0</v>
      </c>
      <c r="B400" s="30">
        <v>59</v>
      </c>
      <c r="C400" s="5">
        <v>1973</v>
      </c>
      <c r="D400" s="5">
        <v>12</v>
      </c>
      <c r="E400" s="28">
        <v>0.496</v>
      </c>
      <c r="F400" s="28">
        <v>62.55924120000002</v>
      </c>
    </row>
    <row r="401" spans="1:6" ht="12.75">
      <c r="A401" s="30" t="s">
        <v>0</v>
      </c>
      <c r="B401" s="30">
        <v>59</v>
      </c>
      <c r="C401" s="5">
        <v>1974</v>
      </c>
      <c r="D401" s="5">
        <v>1</v>
      </c>
      <c r="E401" s="28">
        <v>5.578</v>
      </c>
      <c r="F401" s="28">
        <v>153.1006159</v>
      </c>
    </row>
    <row r="402" spans="1:6" ht="12.75">
      <c r="A402" s="30" t="s">
        <v>0</v>
      </c>
      <c r="B402" s="30">
        <v>59</v>
      </c>
      <c r="C402" s="5">
        <v>1974</v>
      </c>
      <c r="D402" s="5">
        <v>2</v>
      </c>
      <c r="E402" s="28">
        <v>1.519</v>
      </c>
      <c r="F402" s="28">
        <v>123.03529660000001</v>
      </c>
    </row>
    <row r="403" spans="1:6" ht="12.75">
      <c r="A403" s="30" t="s">
        <v>0</v>
      </c>
      <c r="B403" s="30">
        <v>59</v>
      </c>
      <c r="C403" s="5">
        <v>1974</v>
      </c>
      <c r="D403" s="5">
        <v>3</v>
      </c>
      <c r="E403" s="28">
        <v>1.129</v>
      </c>
      <c r="F403" s="28">
        <v>134.3460966</v>
      </c>
    </row>
    <row r="404" spans="1:6" ht="12.75">
      <c r="A404" s="30" t="s">
        <v>0</v>
      </c>
      <c r="B404" s="30">
        <v>59</v>
      </c>
      <c r="C404" s="5">
        <v>1974</v>
      </c>
      <c r="D404" s="5">
        <v>4</v>
      </c>
      <c r="E404" s="28">
        <v>0.833</v>
      </c>
      <c r="F404" s="28">
        <v>136.51</v>
      </c>
    </row>
    <row r="405" spans="1:6" ht="12.75">
      <c r="A405" s="30" t="s">
        <v>0</v>
      </c>
      <c r="B405" s="30">
        <v>59</v>
      </c>
      <c r="C405" s="5">
        <v>1974</v>
      </c>
      <c r="D405" s="5">
        <v>5</v>
      </c>
      <c r="E405" s="28">
        <v>0.771</v>
      </c>
      <c r="F405" s="28">
        <v>139.369104</v>
      </c>
    </row>
    <row r="406" spans="1:6" ht="12.75">
      <c r="A406" s="30" t="s">
        <v>0</v>
      </c>
      <c r="B406" s="30">
        <v>59</v>
      </c>
      <c r="C406" s="5">
        <v>1974</v>
      </c>
      <c r="D406" s="5">
        <v>6</v>
      </c>
      <c r="E406" s="28">
        <v>0.843</v>
      </c>
      <c r="F406" s="28">
        <v>109.46860660000002</v>
      </c>
    </row>
    <row r="407" spans="1:6" ht="12.75">
      <c r="A407" s="30" t="s">
        <v>0</v>
      </c>
      <c r="B407" s="30">
        <v>59</v>
      </c>
      <c r="C407" s="5">
        <v>1974</v>
      </c>
      <c r="D407" s="5">
        <v>7</v>
      </c>
      <c r="E407" s="28">
        <v>0.654</v>
      </c>
      <c r="F407" s="28">
        <v>63.9345058</v>
      </c>
    </row>
    <row r="408" spans="1:6" ht="12.75">
      <c r="A408" s="30" t="s">
        <v>0</v>
      </c>
      <c r="B408" s="30">
        <v>59</v>
      </c>
      <c r="C408" s="5">
        <v>1974</v>
      </c>
      <c r="D408" s="5">
        <v>8</v>
      </c>
      <c r="E408" s="28">
        <v>0.6</v>
      </c>
      <c r="F408" s="28">
        <v>40.04202210000002</v>
      </c>
    </row>
    <row r="409" spans="1:6" ht="12.75">
      <c r="A409" s="30" t="s">
        <v>0</v>
      </c>
      <c r="B409" s="30">
        <v>59</v>
      </c>
      <c r="C409" s="5">
        <v>1974</v>
      </c>
      <c r="D409" s="5">
        <v>9</v>
      </c>
      <c r="E409" s="28">
        <v>0.549</v>
      </c>
      <c r="F409" s="28">
        <v>34.76065929999999</v>
      </c>
    </row>
    <row r="410" spans="1:6" ht="12.75">
      <c r="A410" s="30" t="s">
        <v>0</v>
      </c>
      <c r="B410" s="30">
        <v>59</v>
      </c>
      <c r="C410" s="5">
        <v>1974</v>
      </c>
      <c r="D410" s="5">
        <v>10</v>
      </c>
      <c r="E410" s="28">
        <v>0.502</v>
      </c>
      <c r="F410" s="28">
        <v>35.37706850000001</v>
      </c>
    </row>
    <row r="411" spans="1:6" ht="12.75">
      <c r="A411" s="30" t="s">
        <v>0</v>
      </c>
      <c r="B411" s="30">
        <v>59</v>
      </c>
      <c r="C411" s="5">
        <v>1974</v>
      </c>
      <c r="D411" s="5">
        <v>11</v>
      </c>
      <c r="E411" s="28">
        <v>0.955</v>
      </c>
      <c r="F411" s="28">
        <v>70.98904039999996</v>
      </c>
    </row>
    <row r="412" spans="1:6" ht="12.75">
      <c r="A412" s="30" t="s">
        <v>0</v>
      </c>
      <c r="B412" s="30">
        <v>59</v>
      </c>
      <c r="C412" s="5">
        <v>1974</v>
      </c>
      <c r="D412" s="5">
        <v>12</v>
      </c>
      <c r="E412" s="28">
        <v>0.453</v>
      </c>
      <c r="F412" s="28">
        <v>48.480217800000005</v>
      </c>
    </row>
    <row r="413" spans="1:6" ht="12.75">
      <c r="A413" s="30" t="s">
        <v>0</v>
      </c>
      <c r="B413" s="30">
        <v>59</v>
      </c>
      <c r="C413" s="5">
        <v>1975</v>
      </c>
      <c r="D413" s="5">
        <v>1</v>
      </c>
      <c r="E413" s="28">
        <v>0.449</v>
      </c>
      <c r="F413" s="28">
        <v>87.88400000000001</v>
      </c>
    </row>
    <row r="414" spans="1:6" ht="12.75">
      <c r="A414" s="30" t="s">
        <v>0</v>
      </c>
      <c r="B414" s="30">
        <v>59</v>
      </c>
      <c r="C414" s="5">
        <v>1975</v>
      </c>
      <c r="D414" s="5">
        <v>2</v>
      </c>
      <c r="E414" s="28">
        <v>0.494</v>
      </c>
      <c r="F414" s="28">
        <v>79.999</v>
      </c>
    </row>
    <row r="415" spans="1:6" ht="12.75">
      <c r="A415" s="30" t="s">
        <v>0</v>
      </c>
      <c r="B415" s="30">
        <v>59</v>
      </c>
      <c r="C415" s="5">
        <v>1975</v>
      </c>
      <c r="D415" s="5">
        <v>3</v>
      </c>
      <c r="E415" s="28">
        <v>0.706</v>
      </c>
      <c r="F415" s="28">
        <v>102.36569589999999</v>
      </c>
    </row>
    <row r="416" spans="1:6" ht="12.75">
      <c r="A416" s="30" t="s">
        <v>0</v>
      </c>
      <c r="B416" s="30">
        <v>59</v>
      </c>
      <c r="C416" s="5">
        <v>1975</v>
      </c>
      <c r="D416" s="5">
        <v>4</v>
      </c>
      <c r="E416" s="28">
        <v>0.388</v>
      </c>
      <c r="F416" s="28">
        <v>118.00400000000006</v>
      </c>
    </row>
    <row r="417" spans="1:6" ht="12.75">
      <c r="A417" s="30" t="s">
        <v>0</v>
      </c>
      <c r="B417" s="30">
        <v>59</v>
      </c>
      <c r="C417" s="5">
        <v>1975</v>
      </c>
      <c r="D417" s="5">
        <v>5</v>
      </c>
      <c r="E417" s="28">
        <v>0.529</v>
      </c>
      <c r="F417" s="28">
        <v>122.89075129999999</v>
      </c>
    </row>
    <row r="418" spans="1:6" ht="12.75">
      <c r="A418" s="30" t="s">
        <v>0</v>
      </c>
      <c r="B418" s="30">
        <v>59</v>
      </c>
      <c r="C418" s="5">
        <v>1975</v>
      </c>
      <c r="D418" s="5">
        <v>6</v>
      </c>
      <c r="E418" s="28">
        <v>0.349</v>
      </c>
      <c r="F418" s="28">
        <v>94.34056620000001</v>
      </c>
    </row>
    <row r="419" spans="1:6" ht="12.75">
      <c r="A419" s="30" t="s">
        <v>0</v>
      </c>
      <c r="B419" s="30">
        <v>59</v>
      </c>
      <c r="C419" s="5">
        <v>1975</v>
      </c>
      <c r="D419" s="5">
        <v>7</v>
      </c>
      <c r="E419" s="28">
        <v>0.326</v>
      </c>
      <c r="F419" s="28">
        <v>38.3608619</v>
      </c>
    </row>
    <row r="420" spans="1:6" ht="12.75">
      <c r="A420" s="30" t="s">
        <v>0</v>
      </c>
      <c r="B420" s="30">
        <v>59</v>
      </c>
      <c r="C420" s="5">
        <v>1975</v>
      </c>
      <c r="D420" s="5">
        <v>8</v>
      </c>
      <c r="E420" s="28">
        <v>0.309</v>
      </c>
      <c r="F420" s="28">
        <v>29.134303999999993</v>
      </c>
    </row>
    <row r="421" spans="1:6" ht="12.75">
      <c r="A421" s="30" t="s">
        <v>0</v>
      </c>
      <c r="B421" s="30">
        <v>59</v>
      </c>
      <c r="C421" s="5">
        <v>1975</v>
      </c>
      <c r="D421" s="5">
        <v>9</v>
      </c>
      <c r="E421" s="28">
        <v>0.3</v>
      </c>
      <c r="F421" s="28">
        <v>29.80099999999999</v>
      </c>
    </row>
    <row r="422" spans="1:6" ht="12.75">
      <c r="A422" s="30" t="s">
        <v>0</v>
      </c>
      <c r="B422" s="30">
        <v>59</v>
      </c>
      <c r="C422" s="5">
        <v>1975</v>
      </c>
      <c r="D422" s="5">
        <v>10</v>
      </c>
      <c r="E422" s="28">
        <v>0.268</v>
      </c>
      <c r="F422" s="28">
        <v>32.843</v>
      </c>
    </row>
    <row r="423" spans="1:6" ht="12.75">
      <c r="A423" s="30" t="s">
        <v>0</v>
      </c>
      <c r="B423" s="30">
        <v>59</v>
      </c>
      <c r="C423" s="5">
        <v>1975</v>
      </c>
      <c r="D423" s="5">
        <v>11</v>
      </c>
      <c r="E423" s="28">
        <v>0.252</v>
      </c>
      <c r="F423" s="28">
        <v>37.273</v>
      </c>
    </row>
    <row r="424" spans="1:6" ht="12.75">
      <c r="A424" s="30" t="s">
        <v>0</v>
      </c>
      <c r="B424" s="30">
        <v>59</v>
      </c>
      <c r="C424" s="5">
        <v>1975</v>
      </c>
      <c r="D424" s="5">
        <v>12</v>
      </c>
      <c r="E424" s="28">
        <v>0.248</v>
      </c>
      <c r="F424" s="28">
        <v>43.14283650000001</v>
      </c>
    </row>
    <row r="425" spans="1:6" ht="12.75">
      <c r="A425" s="30" t="s">
        <v>0</v>
      </c>
      <c r="B425" s="30">
        <v>59</v>
      </c>
      <c r="C425" s="5">
        <v>1976</v>
      </c>
      <c r="D425" s="5">
        <v>1</v>
      </c>
      <c r="E425" s="28">
        <v>0.219</v>
      </c>
      <c r="F425" s="28">
        <v>39.52581309999999</v>
      </c>
    </row>
    <row r="426" spans="1:6" ht="12.75">
      <c r="A426" s="30" t="s">
        <v>0</v>
      </c>
      <c r="B426" s="30">
        <v>59</v>
      </c>
      <c r="C426" s="5">
        <v>1976</v>
      </c>
      <c r="D426" s="5">
        <v>2</v>
      </c>
      <c r="E426" s="28">
        <v>0.209</v>
      </c>
      <c r="F426" s="28">
        <v>49.28899999999999</v>
      </c>
    </row>
    <row r="427" spans="1:6" ht="12.75">
      <c r="A427" s="30" t="s">
        <v>0</v>
      </c>
      <c r="B427" s="30">
        <v>59</v>
      </c>
      <c r="C427" s="5">
        <v>1976</v>
      </c>
      <c r="D427" s="5">
        <v>3</v>
      </c>
      <c r="E427" s="28">
        <v>0.194</v>
      </c>
      <c r="F427" s="28">
        <v>52.12796850000001</v>
      </c>
    </row>
    <row r="428" spans="1:6" ht="12.75">
      <c r="A428" s="30" t="s">
        <v>0</v>
      </c>
      <c r="B428" s="30">
        <v>59</v>
      </c>
      <c r="C428" s="5">
        <v>1976</v>
      </c>
      <c r="D428" s="5">
        <v>4</v>
      </c>
      <c r="E428" s="28">
        <v>0.197</v>
      </c>
      <c r="F428" s="28">
        <v>71.50800000000001</v>
      </c>
    </row>
    <row r="429" spans="1:6" ht="12.75">
      <c r="A429" s="30" t="s">
        <v>0</v>
      </c>
      <c r="B429" s="30">
        <v>59</v>
      </c>
      <c r="C429" s="5">
        <v>1976</v>
      </c>
      <c r="D429" s="5">
        <v>5</v>
      </c>
      <c r="E429" s="28">
        <v>0.193</v>
      </c>
      <c r="F429" s="28">
        <v>98.74266969999998</v>
      </c>
    </row>
    <row r="430" spans="1:6" ht="12.75">
      <c r="A430" s="30" t="s">
        <v>0</v>
      </c>
      <c r="B430" s="30">
        <v>59</v>
      </c>
      <c r="C430" s="5">
        <v>1976</v>
      </c>
      <c r="D430" s="5">
        <v>6</v>
      </c>
      <c r="E430" s="28">
        <v>0.171</v>
      </c>
      <c r="F430" s="28">
        <v>51.1009483</v>
      </c>
    </row>
    <row r="431" spans="1:6" ht="12.75">
      <c r="A431" s="30" t="s">
        <v>0</v>
      </c>
      <c r="B431" s="30">
        <v>59</v>
      </c>
      <c r="C431" s="5">
        <v>1976</v>
      </c>
      <c r="D431" s="5">
        <v>7</v>
      </c>
      <c r="E431" s="28">
        <v>0.163</v>
      </c>
      <c r="F431" s="28">
        <v>39.6333134</v>
      </c>
    </row>
    <row r="432" spans="1:6" ht="12.75">
      <c r="A432" s="30" t="s">
        <v>0</v>
      </c>
      <c r="B432" s="30">
        <v>59</v>
      </c>
      <c r="C432" s="5">
        <v>1976</v>
      </c>
      <c r="D432" s="5">
        <v>8</v>
      </c>
      <c r="E432" s="28">
        <v>0.157</v>
      </c>
      <c r="F432" s="28">
        <v>26.3373266</v>
      </c>
    </row>
    <row r="433" spans="1:6" ht="12.75">
      <c r="A433" s="30" t="s">
        <v>0</v>
      </c>
      <c r="B433" s="30">
        <v>59</v>
      </c>
      <c r="C433" s="5">
        <v>1976</v>
      </c>
      <c r="D433" s="5">
        <v>9</v>
      </c>
      <c r="E433" s="28">
        <v>0.239</v>
      </c>
      <c r="F433" s="28">
        <v>64.14492669999997</v>
      </c>
    </row>
    <row r="434" spans="1:6" ht="12.75">
      <c r="A434" s="30" t="s">
        <v>0</v>
      </c>
      <c r="B434" s="30">
        <v>59</v>
      </c>
      <c r="C434" s="5">
        <v>1976</v>
      </c>
      <c r="D434" s="5">
        <v>10</v>
      </c>
      <c r="E434" s="28">
        <v>0.919</v>
      </c>
      <c r="F434" s="28">
        <v>101.235</v>
      </c>
    </row>
    <row r="435" spans="1:6" ht="12.75">
      <c r="A435" s="30" t="s">
        <v>0</v>
      </c>
      <c r="B435" s="30">
        <v>59</v>
      </c>
      <c r="C435" s="5">
        <v>1976</v>
      </c>
      <c r="D435" s="5">
        <v>11</v>
      </c>
      <c r="E435" s="28">
        <v>0.43</v>
      </c>
      <c r="F435" s="28">
        <v>133.9723353</v>
      </c>
    </row>
    <row r="436" spans="1:6" ht="12.75">
      <c r="A436" s="30" t="s">
        <v>0</v>
      </c>
      <c r="B436" s="30">
        <v>59</v>
      </c>
      <c r="C436" s="5">
        <v>1976</v>
      </c>
      <c r="D436" s="5">
        <v>12</v>
      </c>
      <c r="E436" s="28">
        <v>1.782</v>
      </c>
      <c r="F436" s="28">
        <v>148.4152434</v>
      </c>
    </row>
    <row r="437" spans="1:6" ht="12.75">
      <c r="A437" s="30" t="s">
        <v>0</v>
      </c>
      <c r="B437" s="30">
        <v>59</v>
      </c>
      <c r="C437" s="5">
        <v>1977</v>
      </c>
      <c r="D437" s="5">
        <v>1</v>
      </c>
      <c r="E437" s="28">
        <v>8.328</v>
      </c>
      <c r="F437" s="28">
        <v>261.3213144</v>
      </c>
    </row>
    <row r="438" spans="1:6" ht="12.75">
      <c r="A438" s="30" t="s">
        <v>0</v>
      </c>
      <c r="B438" s="30">
        <v>59</v>
      </c>
      <c r="C438" s="5">
        <v>1977</v>
      </c>
      <c r="D438" s="5">
        <v>2</v>
      </c>
      <c r="E438" s="28">
        <v>4.137</v>
      </c>
      <c r="F438" s="28">
        <v>251.30224369999993</v>
      </c>
    </row>
    <row r="439" spans="1:6" ht="12.75">
      <c r="A439" s="30" t="s">
        <v>0</v>
      </c>
      <c r="B439" s="30">
        <v>59</v>
      </c>
      <c r="C439" s="5">
        <v>1977</v>
      </c>
      <c r="D439" s="5">
        <v>3</v>
      </c>
      <c r="E439" s="28">
        <v>0.891</v>
      </c>
      <c r="F439" s="28">
        <v>131.08821260000005</v>
      </c>
    </row>
    <row r="440" spans="1:6" ht="12.75">
      <c r="A440" s="30" t="s">
        <v>0</v>
      </c>
      <c r="B440" s="30">
        <v>59</v>
      </c>
      <c r="C440" s="5">
        <v>1977</v>
      </c>
      <c r="D440" s="5">
        <v>4</v>
      </c>
      <c r="E440" s="28">
        <v>0.987</v>
      </c>
      <c r="F440" s="28">
        <v>100.24711520000002</v>
      </c>
    </row>
    <row r="441" spans="1:6" ht="12.75">
      <c r="A441" s="30" t="s">
        <v>0</v>
      </c>
      <c r="B441" s="30">
        <v>59</v>
      </c>
      <c r="C441" s="5">
        <v>1977</v>
      </c>
      <c r="D441" s="5">
        <v>5</v>
      </c>
      <c r="E441" s="28">
        <v>0.81</v>
      </c>
      <c r="F441" s="28">
        <v>90.1526814</v>
      </c>
    </row>
    <row r="442" spans="1:6" ht="12.75">
      <c r="A442" s="30" t="s">
        <v>0</v>
      </c>
      <c r="B442" s="30">
        <v>59</v>
      </c>
      <c r="C442" s="5">
        <v>1977</v>
      </c>
      <c r="D442" s="5">
        <v>6</v>
      </c>
      <c r="E442" s="28">
        <v>0.781</v>
      </c>
      <c r="F442" s="28">
        <v>94.24806729999997</v>
      </c>
    </row>
    <row r="443" spans="1:6" ht="12.75">
      <c r="A443" s="30" t="s">
        <v>0</v>
      </c>
      <c r="B443" s="30">
        <v>59</v>
      </c>
      <c r="C443" s="5">
        <v>1977</v>
      </c>
      <c r="D443" s="5">
        <v>7</v>
      </c>
      <c r="E443" s="28">
        <v>0.645</v>
      </c>
      <c r="F443" s="28">
        <v>57.89903520000003</v>
      </c>
    </row>
    <row r="444" spans="1:6" ht="12.75">
      <c r="A444" s="30" t="s">
        <v>0</v>
      </c>
      <c r="B444" s="30">
        <v>59</v>
      </c>
      <c r="C444" s="5">
        <v>1977</v>
      </c>
      <c r="D444" s="5">
        <v>8</v>
      </c>
      <c r="E444" s="28">
        <v>0.593</v>
      </c>
      <c r="F444" s="28">
        <v>44.277677000000004</v>
      </c>
    </row>
    <row r="445" spans="1:6" ht="12.75">
      <c r="A445" s="30" t="s">
        <v>0</v>
      </c>
      <c r="B445" s="30">
        <v>59</v>
      </c>
      <c r="C445" s="5">
        <v>1977</v>
      </c>
      <c r="D445" s="5">
        <v>9</v>
      </c>
      <c r="E445" s="28">
        <v>0.544</v>
      </c>
      <c r="F445" s="28">
        <v>38.55498359999999</v>
      </c>
    </row>
    <row r="446" spans="1:6" ht="12.75">
      <c r="A446" s="30" t="s">
        <v>0</v>
      </c>
      <c r="B446" s="30">
        <v>59</v>
      </c>
      <c r="C446" s="5">
        <v>1977</v>
      </c>
      <c r="D446" s="5">
        <v>10</v>
      </c>
      <c r="E446" s="28">
        <v>0.674</v>
      </c>
      <c r="F446" s="28">
        <v>97.534039</v>
      </c>
    </row>
    <row r="447" spans="1:6" ht="12.75">
      <c r="A447" s="30" t="s">
        <v>0</v>
      </c>
      <c r="B447" s="30">
        <v>59</v>
      </c>
      <c r="C447" s="5">
        <v>1977</v>
      </c>
      <c r="D447" s="5">
        <v>11</v>
      </c>
      <c r="E447" s="28">
        <v>0.529</v>
      </c>
      <c r="F447" s="28">
        <v>76.0044693</v>
      </c>
    </row>
    <row r="448" spans="1:6" ht="12.75">
      <c r="A448" s="30" t="s">
        <v>0</v>
      </c>
      <c r="B448" s="30">
        <v>59</v>
      </c>
      <c r="C448" s="5">
        <v>1977</v>
      </c>
      <c r="D448" s="5">
        <v>12</v>
      </c>
      <c r="E448" s="28">
        <v>3.287</v>
      </c>
      <c r="F448" s="28">
        <v>226.83696270000002</v>
      </c>
    </row>
    <row r="449" spans="1:6" ht="12.75">
      <c r="A449" s="30" t="s">
        <v>0</v>
      </c>
      <c r="B449" s="30">
        <v>59</v>
      </c>
      <c r="C449" s="5">
        <v>1978</v>
      </c>
      <c r="D449" s="5">
        <v>1</v>
      </c>
      <c r="E449" s="28">
        <v>2.14</v>
      </c>
      <c r="F449" s="28">
        <v>129.47644219999998</v>
      </c>
    </row>
    <row r="450" spans="1:6" ht="12.75">
      <c r="A450" s="30" t="s">
        <v>0</v>
      </c>
      <c r="B450" s="30">
        <v>59</v>
      </c>
      <c r="C450" s="5">
        <v>1978</v>
      </c>
      <c r="D450" s="5">
        <v>2</v>
      </c>
      <c r="E450" s="28">
        <v>11.58</v>
      </c>
      <c r="F450" s="28">
        <v>390.9372973000001</v>
      </c>
    </row>
    <row r="451" spans="1:6" ht="12.75">
      <c r="A451" s="30" t="s">
        <v>0</v>
      </c>
      <c r="B451" s="30">
        <v>59</v>
      </c>
      <c r="C451" s="5">
        <v>1978</v>
      </c>
      <c r="D451" s="5">
        <v>3</v>
      </c>
      <c r="E451" s="28">
        <v>1.172</v>
      </c>
      <c r="F451" s="28">
        <v>189.0817016</v>
      </c>
    </row>
    <row r="452" spans="1:6" ht="12.75">
      <c r="A452" s="30" t="s">
        <v>0</v>
      </c>
      <c r="B452" s="30">
        <v>59</v>
      </c>
      <c r="C452" s="5">
        <v>1978</v>
      </c>
      <c r="D452" s="5">
        <v>4</v>
      </c>
      <c r="E452" s="28">
        <v>1.929</v>
      </c>
      <c r="F452" s="28">
        <v>197.07507040000004</v>
      </c>
    </row>
    <row r="453" spans="1:6" ht="12.75">
      <c r="A453" s="30" t="s">
        <v>0</v>
      </c>
      <c r="B453" s="30">
        <v>59</v>
      </c>
      <c r="C453" s="5">
        <v>1978</v>
      </c>
      <c r="D453" s="5">
        <v>5</v>
      </c>
      <c r="E453" s="28">
        <v>1.328</v>
      </c>
      <c r="F453" s="28">
        <v>197.1838238</v>
      </c>
    </row>
    <row r="454" spans="1:6" ht="12.75">
      <c r="A454" s="30" t="s">
        <v>0</v>
      </c>
      <c r="B454" s="30">
        <v>59</v>
      </c>
      <c r="C454" s="5">
        <v>1978</v>
      </c>
      <c r="D454" s="5">
        <v>6</v>
      </c>
      <c r="E454" s="28">
        <v>0.94</v>
      </c>
      <c r="F454" s="28">
        <v>131.49780929999994</v>
      </c>
    </row>
    <row r="455" spans="1:6" ht="12.75">
      <c r="A455" s="30" t="s">
        <v>0</v>
      </c>
      <c r="B455" s="30">
        <v>59</v>
      </c>
      <c r="C455" s="5">
        <v>1978</v>
      </c>
      <c r="D455" s="5">
        <v>7</v>
      </c>
      <c r="E455" s="28">
        <v>0.858</v>
      </c>
      <c r="F455" s="28">
        <v>77.40180480000001</v>
      </c>
    </row>
    <row r="456" spans="1:6" ht="12.75">
      <c r="A456" s="30" t="s">
        <v>0</v>
      </c>
      <c r="B456" s="30">
        <v>59</v>
      </c>
      <c r="C456" s="5">
        <v>1978</v>
      </c>
      <c r="D456" s="5">
        <v>8</v>
      </c>
      <c r="E456" s="28">
        <v>0.783</v>
      </c>
      <c r="F456" s="28">
        <v>54.440999999999995</v>
      </c>
    </row>
    <row r="457" spans="1:6" ht="12.75">
      <c r="A457" s="30" t="s">
        <v>0</v>
      </c>
      <c r="B457" s="30">
        <v>59</v>
      </c>
      <c r="C457" s="5">
        <v>1978</v>
      </c>
      <c r="D457" s="5">
        <v>9</v>
      </c>
      <c r="E457" s="28">
        <v>0.714</v>
      </c>
      <c r="F457" s="28">
        <v>45.29680989999999</v>
      </c>
    </row>
    <row r="458" spans="1:6" ht="12.75">
      <c r="A458" s="30" t="s">
        <v>0</v>
      </c>
      <c r="B458" s="30">
        <v>59</v>
      </c>
      <c r="C458" s="5">
        <v>1978</v>
      </c>
      <c r="D458" s="5">
        <v>10</v>
      </c>
      <c r="E458" s="28">
        <v>0.657</v>
      </c>
      <c r="F458" s="28">
        <v>43.126822899999986</v>
      </c>
    </row>
    <row r="459" spans="1:6" ht="12.75">
      <c r="A459" s="30" t="s">
        <v>0</v>
      </c>
      <c r="B459" s="30">
        <v>59</v>
      </c>
      <c r="C459" s="5">
        <v>1978</v>
      </c>
      <c r="D459" s="5">
        <v>11</v>
      </c>
      <c r="E459" s="28">
        <v>0.622</v>
      </c>
      <c r="F459" s="28">
        <v>81.63505879999998</v>
      </c>
    </row>
    <row r="460" spans="1:6" ht="12.75">
      <c r="A460" s="30" t="s">
        <v>0</v>
      </c>
      <c r="B460" s="30">
        <v>59</v>
      </c>
      <c r="C460" s="5">
        <v>1978</v>
      </c>
      <c r="D460" s="5">
        <v>12</v>
      </c>
      <c r="E460" s="28">
        <v>8.285</v>
      </c>
      <c r="F460" s="28">
        <v>382.22101359999976</v>
      </c>
    </row>
    <row r="461" spans="1:6" ht="12.75">
      <c r="A461" s="30" t="s">
        <v>0</v>
      </c>
      <c r="B461" s="30">
        <v>59</v>
      </c>
      <c r="C461" s="5">
        <v>1979</v>
      </c>
      <c r="D461" s="5">
        <v>1</v>
      </c>
      <c r="E461" s="28">
        <v>3.65</v>
      </c>
      <c r="F461" s="28">
        <v>302.3060382</v>
      </c>
    </row>
    <row r="462" spans="1:6" ht="12.75">
      <c r="A462" s="30" t="s">
        <v>0</v>
      </c>
      <c r="B462" s="30">
        <v>59</v>
      </c>
      <c r="C462" s="5">
        <v>1979</v>
      </c>
      <c r="D462" s="5">
        <v>2</v>
      </c>
      <c r="E462" s="28">
        <v>13.054</v>
      </c>
      <c r="F462" s="28">
        <v>661.6929999999999</v>
      </c>
    </row>
    <row r="463" spans="1:6" ht="12.75">
      <c r="A463" s="30" t="s">
        <v>0</v>
      </c>
      <c r="B463" s="30">
        <v>59</v>
      </c>
      <c r="C463" s="5">
        <v>1979</v>
      </c>
      <c r="D463" s="5">
        <v>3</v>
      </c>
      <c r="E463" s="28">
        <v>5.138</v>
      </c>
      <c r="F463" s="28">
        <v>386.6170000000001</v>
      </c>
    </row>
    <row r="464" spans="1:6" ht="12.75">
      <c r="A464" s="30" t="s">
        <v>0</v>
      </c>
      <c r="B464" s="30">
        <v>59</v>
      </c>
      <c r="C464" s="5">
        <v>1979</v>
      </c>
      <c r="D464" s="5">
        <v>4</v>
      </c>
      <c r="E464" s="28">
        <v>1.791</v>
      </c>
      <c r="F464" s="28">
        <v>308.44515880000006</v>
      </c>
    </row>
    <row r="465" spans="1:6" ht="12.75">
      <c r="A465" s="30" t="s">
        <v>0</v>
      </c>
      <c r="B465" s="30">
        <v>59</v>
      </c>
      <c r="C465" s="5">
        <v>1979</v>
      </c>
      <c r="D465" s="5">
        <v>5</v>
      </c>
      <c r="E465" s="28">
        <v>1.496</v>
      </c>
      <c r="F465" s="28">
        <v>189.07868269999992</v>
      </c>
    </row>
    <row r="466" spans="1:6" ht="12.75">
      <c r="A466" s="30" t="s">
        <v>0</v>
      </c>
      <c r="B466" s="30">
        <v>59</v>
      </c>
      <c r="C466" s="5">
        <v>1979</v>
      </c>
      <c r="D466" s="5">
        <v>6</v>
      </c>
      <c r="E466" s="28">
        <v>1.319</v>
      </c>
      <c r="F466" s="28">
        <v>122.97399999999999</v>
      </c>
    </row>
    <row r="467" spans="1:6" ht="12.75">
      <c r="A467" s="30" t="s">
        <v>0</v>
      </c>
      <c r="B467" s="30">
        <v>59</v>
      </c>
      <c r="C467" s="5">
        <v>1979</v>
      </c>
      <c r="D467" s="5">
        <v>7</v>
      </c>
      <c r="E467" s="28">
        <v>1.197</v>
      </c>
      <c r="F467" s="28">
        <v>78.74171110000002</v>
      </c>
    </row>
    <row r="468" spans="1:6" ht="12.75">
      <c r="A468" s="30" t="s">
        <v>0</v>
      </c>
      <c r="B468" s="30">
        <v>59</v>
      </c>
      <c r="C468" s="5">
        <v>1979</v>
      </c>
      <c r="D468" s="5">
        <v>8</v>
      </c>
      <c r="E468" s="28">
        <v>1.087</v>
      </c>
      <c r="F468" s="28">
        <v>59.9479384</v>
      </c>
    </row>
    <row r="469" spans="1:6" ht="12.75">
      <c r="A469" s="30" t="s">
        <v>0</v>
      </c>
      <c r="B469" s="30">
        <v>59</v>
      </c>
      <c r="C469" s="5">
        <v>1979</v>
      </c>
      <c r="D469" s="5">
        <v>9</v>
      </c>
      <c r="E469" s="28">
        <v>0.986</v>
      </c>
      <c r="F469" s="28">
        <v>54.205</v>
      </c>
    </row>
    <row r="470" spans="1:6" ht="12.75">
      <c r="A470" s="30" t="s">
        <v>0</v>
      </c>
      <c r="B470" s="30">
        <v>59</v>
      </c>
      <c r="C470" s="5">
        <v>1979</v>
      </c>
      <c r="D470" s="5">
        <v>10</v>
      </c>
      <c r="E470" s="28">
        <v>1.815</v>
      </c>
      <c r="F470" s="28">
        <v>221.087</v>
      </c>
    </row>
    <row r="471" spans="1:6" ht="12.75">
      <c r="A471" s="30" t="s">
        <v>0</v>
      </c>
      <c r="B471" s="30">
        <v>59</v>
      </c>
      <c r="C471" s="5">
        <v>1979</v>
      </c>
      <c r="D471" s="5">
        <v>11</v>
      </c>
      <c r="E471" s="28">
        <v>0.919</v>
      </c>
      <c r="F471" s="28">
        <v>90.97700900000002</v>
      </c>
    </row>
    <row r="472" spans="1:6" ht="12.75">
      <c r="A472" s="30" t="s">
        <v>0</v>
      </c>
      <c r="B472" s="30">
        <v>59</v>
      </c>
      <c r="C472" s="5">
        <v>1979</v>
      </c>
      <c r="D472" s="5">
        <v>12</v>
      </c>
      <c r="E472" s="28">
        <v>1.311</v>
      </c>
      <c r="F472" s="28">
        <v>73.9359072</v>
      </c>
    </row>
    <row r="473" spans="1:6" ht="12.75">
      <c r="A473" s="30" t="s">
        <v>0</v>
      </c>
      <c r="B473" s="30">
        <v>59</v>
      </c>
      <c r="C473" s="5">
        <v>1980</v>
      </c>
      <c r="D473" s="5">
        <v>1</v>
      </c>
      <c r="E473" s="28">
        <v>0.889</v>
      </c>
      <c r="F473" s="28">
        <v>69.50469629999999</v>
      </c>
    </row>
    <row r="474" spans="1:6" ht="12.75">
      <c r="A474" s="30" t="s">
        <v>0</v>
      </c>
      <c r="B474" s="30">
        <v>59</v>
      </c>
      <c r="C474" s="5">
        <v>1980</v>
      </c>
      <c r="D474" s="5">
        <v>2</v>
      </c>
      <c r="E474" s="28">
        <v>1.013</v>
      </c>
      <c r="F474" s="28">
        <v>73.60397329999999</v>
      </c>
    </row>
    <row r="475" spans="1:6" ht="12.75">
      <c r="A475" s="30" t="s">
        <v>0</v>
      </c>
      <c r="B475" s="30">
        <v>59</v>
      </c>
      <c r="C475" s="5">
        <v>1980</v>
      </c>
      <c r="D475" s="5">
        <v>3</v>
      </c>
      <c r="E475" s="28">
        <v>0.82</v>
      </c>
      <c r="F475" s="28">
        <v>92.85400000000003</v>
      </c>
    </row>
    <row r="476" spans="1:6" ht="12.75">
      <c r="A476" s="30" t="s">
        <v>0</v>
      </c>
      <c r="B476" s="30">
        <v>59</v>
      </c>
      <c r="C476" s="5">
        <v>1980</v>
      </c>
      <c r="D476" s="5">
        <v>4</v>
      </c>
      <c r="E476" s="28">
        <v>0.811</v>
      </c>
      <c r="F476" s="28">
        <v>112.8235968</v>
      </c>
    </row>
    <row r="477" spans="1:6" ht="12.75">
      <c r="A477" s="30" t="s">
        <v>0</v>
      </c>
      <c r="B477" s="30">
        <v>59</v>
      </c>
      <c r="C477" s="5">
        <v>1980</v>
      </c>
      <c r="D477" s="5">
        <v>5</v>
      </c>
      <c r="E477" s="28">
        <v>0.994</v>
      </c>
      <c r="F477" s="28">
        <v>134.49249690000002</v>
      </c>
    </row>
    <row r="478" spans="1:6" ht="12.75">
      <c r="A478" s="30" t="s">
        <v>0</v>
      </c>
      <c r="B478" s="30">
        <v>59</v>
      </c>
      <c r="C478" s="5">
        <v>1980</v>
      </c>
      <c r="D478" s="5">
        <v>6</v>
      </c>
      <c r="E478" s="28">
        <v>0.61</v>
      </c>
      <c r="F478" s="28">
        <v>55.80116989999998</v>
      </c>
    </row>
    <row r="479" spans="1:6" ht="12.75">
      <c r="A479" s="30" t="s">
        <v>0</v>
      </c>
      <c r="B479" s="30">
        <v>59</v>
      </c>
      <c r="C479" s="5">
        <v>1980</v>
      </c>
      <c r="D479" s="5">
        <v>7</v>
      </c>
      <c r="E479" s="28">
        <v>0.559</v>
      </c>
      <c r="F479" s="28">
        <v>36.41199999999999</v>
      </c>
    </row>
    <row r="480" spans="1:6" ht="12.75">
      <c r="A480" s="30" t="s">
        <v>0</v>
      </c>
      <c r="B480" s="30">
        <v>59</v>
      </c>
      <c r="C480" s="5">
        <v>1980</v>
      </c>
      <c r="D480" s="5">
        <v>8</v>
      </c>
      <c r="E480" s="28">
        <v>0.517</v>
      </c>
      <c r="F480" s="28">
        <v>32.4503494</v>
      </c>
    </row>
    <row r="481" spans="1:6" ht="12.75">
      <c r="A481" s="30" t="s">
        <v>0</v>
      </c>
      <c r="B481" s="30">
        <v>59</v>
      </c>
      <c r="C481" s="5">
        <v>1980</v>
      </c>
      <c r="D481" s="5">
        <v>9</v>
      </c>
      <c r="E481" s="28">
        <v>0.48</v>
      </c>
      <c r="F481" s="28">
        <v>30.926000000000002</v>
      </c>
    </row>
    <row r="482" spans="1:6" ht="12.75">
      <c r="A482" s="30" t="s">
        <v>0</v>
      </c>
      <c r="B482" s="30">
        <v>59</v>
      </c>
      <c r="C482" s="5">
        <v>1980</v>
      </c>
      <c r="D482" s="5">
        <v>10</v>
      </c>
      <c r="E482" s="28">
        <v>0.445</v>
      </c>
      <c r="F482" s="28">
        <v>50.241288799999985</v>
      </c>
    </row>
    <row r="483" spans="1:6" ht="12.75">
      <c r="A483" s="30" t="s">
        <v>0</v>
      </c>
      <c r="B483" s="30">
        <v>59</v>
      </c>
      <c r="C483" s="5">
        <v>1980</v>
      </c>
      <c r="D483" s="5">
        <v>11</v>
      </c>
      <c r="E483" s="28">
        <v>0.581</v>
      </c>
      <c r="F483" s="28">
        <v>93.80408750000002</v>
      </c>
    </row>
    <row r="484" spans="1:6" ht="12.75">
      <c r="A484" s="30" t="s">
        <v>0</v>
      </c>
      <c r="B484" s="30">
        <v>59</v>
      </c>
      <c r="C484" s="5">
        <v>1980</v>
      </c>
      <c r="D484" s="5">
        <v>12</v>
      </c>
      <c r="E484" s="28">
        <v>0.378</v>
      </c>
      <c r="F484" s="28">
        <v>98.4524365</v>
      </c>
    </row>
    <row r="485" spans="1:6" ht="12.75">
      <c r="A485" s="30" t="s">
        <v>0</v>
      </c>
      <c r="B485" s="30">
        <v>59</v>
      </c>
      <c r="C485" s="5">
        <v>1981</v>
      </c>
      <c r="D485" s="5">
        <v>1</v>
      </c>
      <c r="E485" s="28">
        <v>0.349</v>
      </c>
      <c r="F485" s="28">
        <v>85.2710849</v>
      </c>
    </row>
    <row r="486" spans="1:6" ht="12.75">
      <c r="A486" s="30" t="s">
        <v>0</v>
      </c>
      <c r="B486" s="30">
        <v>59</v>
      </c>
      <c r="C486" s="5">
        <v>1981</v>
      </c>
      <c r="D486" s="5">
        <v>2</v>
      </c>
      <c r="E486" s="28">
        <v>0.325</v>
      </c>
      <c r="F486" s="28">
        <v>83.40051230000003</v>
      </c>
    </row>
    <row r="487" spans="1:6" ht="12.75">
      <c r="A487" s="30" t="s">
        <v>0</v>
      </c>
      <c r="B487" s="30">
        <v>59</v>
      </c>
      <c r="C487" s="5">
        <v>1981</v>
      </c>
      <c r="D487" s="5">
        <v>3</v>
      </c>
      <c r="E487" s="28">
        <v>0.338</v>
      </c>
      <c r="F487" s="28">
        <v>53.023115299999986</v>
      </c>
    </row>
    <row r="488" spans="1:6" ht="12.75">
      <c r="A488" s="30" t="s">
        <v>0</v>
      </c>
      <c r="B488" s="30">
        <v>59</v>
      </c>
      <c r="C488" s="5">
        <v>1981</v>
      </c>
      <c r="D488" s="5">
        <v>4</v>
      </c>
      <c r="E488" s="28">
        <v>0.306</v>
      </c>
      <c r="F488" s="28">
        <v>100.37299999999999</v>
      </c>
    </row>
    <row r="489" spans="1:6" ht="12.75">
      <c r="A489" s="30" t="s">
        <v>0</v>
      </c>
      <c r="B489" s="30">
        <v>59</v>
      </c>
      <c r="C489" s="5">
        <v>1981</v>
      </c>
      <c r="D489" s="5">
        <v>5</v>
      </c>
      <c r="E489" s="28">
        <v>0.343</v>
      </c>
      <c r="F489" s="28">
        <v>99.97420770000004</v>
      </c>
    </row>
    <row r="490" spans="1:6" ht="12.75">
      <c r="A490" s="30" t="s">
        <v>0</v>
      </c>
      <c r="B490" s="30">
        <v>59</v>
      </c>
      <c r="C490" s="5">
        <v>1981</v>
      </c>
      <c r="D490" s="5">
        <v>6</v>
      </c>
      <c r="E490" s="28">
        <v>0.252</v>
      </c>
      <c r="F490" s="28">
        <v>39.64395979999999</v>
      </c>
    </row>
    <row r="491" spans="1:6" ht="12.75">
      <c r="A491" s="30" t="s">
        <v>0</v>
      </c>
      <c r="B491" s="30">
        <v>59</v>
      </c>
      <c r="C491" s="5">
        <v>1981</v>
      </c>
      <c r="D491" s="5">
        <v>7</v>
      </c>
      <c r="E491" s="28">
        <v>0.234</v>
      </c>
      <c r="F491" s="28">
        <v>25.4273458</v>
      </c>
    </row>
    <row r="492" spans="1:6" ht="12.75">
      <c r="A492" s="30" t="s">
        <v>0</v>
      </c>
      <c r="B492" s="30">
        <v>59</v>
      </c>
      <c r="C492" s="5">
        <v>1981</v>
      </c>
      <c r="D492" s="5">
        <v>8</v>
      </c>
      <c r="E492" s="28">
        <v>0.219</v>
      </c>
      <c r="F492" s="28">
        <v>23.340999999999994</v>
      </c>
    </row>
    <row r="493" spans="1:6" ht="12.75">
      <c r="A493" s="30" t="s">
        <v>0</v>
      </c>
      <c r="B493" s="30">
        <v>59</v>
      </c>
      <c r="C493" s="5">
        <v>1981</v>
      </c>
      <c r="D493" s="5">
        <v>9</v>
      </c>
      <c r="E493" s="28">
        <v>0.21</v>
      </c>
      <c r="F493" s="28">
        <v>28.202276</v>
      </c>
    </row>
    <row r="494" spans="1:6" ht="12.75">
      <c r="A494" s="30" t="s">
        <v>0</v>
      </c>
      <c r="B494" s="30">
        <v>59</v>
      </c>
      <c r="C494" s="5">
        <v>1981</v>
      </c>
      <c r="D494" s="5">
        <v>10</v>
      </c>
      <c r="E494" s="28">
        <v>0.195</v>
      </c>
      <c r="F494" s="28">
        <v>33.145467300000014</v>
      </c>
    </row>
    <row r="495" spans="1:6" ht="12.75">
      <c r="A495" s="30" t="s">
        <v>0</v>
      </c>
      <c r="B495" s="30">
        <v>59</v>
      </c>
      <c r="C495" s="5">
        <v>1981</v>
      </c>
      <c r="D495" s="5">
        <v>11</v>
      </c>
      <c r="E495" s="28">
        <v>0.179</v>
      </c>
      <c r="F495" s="28">
        <v>22.052000000000007</v>
      </c>
    </row>
    <row r="496" spans="1:6" ht="12.75">
      <c r="A496" s="30" t="s">
        <v>0</v>
      </c>
      <c r="B496" s="30">
        <v>59</v>
      </c>
      <c r="C496" s="5">
        <v>1981</v>
      </c>
      <c r="D496" s="5">
        <v>12</v>
      </c>
      <c r="E496" s="28">
        <v>2.455</v>
      </c>
      <c r="F496" s="28">
        <v>189.16260040000003</v>
      </c>
    </row>
    <row r="497" spans="1:6" ht="12.75">
      <c r="A497" s="30" t="s">
        <v>0</v>
      </c>
      <c r="B497" s="30">
        <v>59</v>
      </c>
      <c r="C497" s="5">
        <v>1982</v>
      </c>
      <c r="D497" s="5">
        <v>1</v>
      </c>
      <c r="E497" s="28">
        <v>0.427</v>
      </c>
      <c r="F497" s="28">
        <v>103.35690560000002</v>
      </c>
    </row>
    <row r="498" spans="1:6" ht="12.75">
      <c r="A498" s="30" t="s">
        <v>0</v>
      </c>
      <c r="B498" s="30">
        <v>59</v>
      </c>
      <c r="C498" s="5">
        <v>1982</v>
      </c>
      <c r="D498" s="5">
        <v>2</v>
      </c>
      <c r="E498" s="28">
        <v>0.323</v>
      </c>
      <c r="F498" s="28">
        <v>65.6258409</v>
      </c>
    </row>
    <row r="499" spans="1:6" ht="12.75">
      <c r="A499" s="30" t="s">
        <v>0</v>
      </c>
      <c r="B499" s="30">
        <v>59</v>
      </c>
      <c r="C499" s="5">
        <v>1982</v>
      </c>
      <c r="D499" s="5">
        <v>3</v>
      </c>
      <c r="E499" s="28">
        <v>0.277</v>
      </c>
      <c r="F499" s="28">
        <v>62.281896499999995</v>
      </c>
    </row>
    <row r="500" spans="1:6" ht="12.75">
      <c r="A500" s="30" t="s">
        <v>0</v>
      </c>
      <c r="B500" s="30">
        <v>59</v>
      </c>
      <c r="C500" s="5">
        <v>1982</v>
      </c>
      <c r="D500" s="5">
        <v>4</v>
      </c>
      <c r="E500" s="28">
        <v>0.258</v>
      </c>
      <c r="F500" s="28">
        <v>65.585</v>
      </c>
    </row>
    <row r="501" spans="1:6" ht="12.75">
      <c r="A501" s="30" t="s">
        <v>0</v>
      </c>
      <c r="B501" s="30">
        <v>59</v>
      </c>
      <c r="C501" s="5">
        <v>1982</v>
      </c>
      <c r="D501" s="5">
        <v>5</v>
      </c>
      <c r="E501" s="28">
        <v>0.246</v>
      </c>
      <c r="F501" s="28">
        <v>55.901461000000005</v>
      </c>
    </row>
    <row r="502" spans="1:6" ht="12.75">
      <c r="A502" s="30" t="s">
        <v>0</v>
      </c>
      <c r="B502" s="30">
        <v>59</v>
      </c>
      <c r="C502" s="5">
        <v>1982</v>
      </c>
      <c r="D502" s="5">
        <v>6</v>
      </c>
      <c r="E502" s="28">
        <v>0.228</v>
      </c>
      <c r="F502" s="28">
        <v>42.26522219999998</v>
      </c>
    </row>
    <row r="503" spans="1:6" ht="12.75">
      <c r="A503" s="30" t="s">
        <v>0</v>
      </c>
      <c r="B503" s="30">
        <v>59</v>
      </c>
      <c r="C503" s="5">
        <v>1982</v>
      </c>
      <c r="D503" s="5">
        <v>7</v>
      </c>
      <c r="E503" s="28">
        <v>0.215</v>
      </c>
      <c r="F503" s="28">
        <v>27.931000000000004</v>
      </c>
    </row>
    <row r="504" spans="1:6" ht="12.75">
      <c r="A504" s="30" t="s">
        <v>0</v>
      </c>
      <c r="B504" s="30">
        <v>59</v>
      </c>
      <c r="C504" s="5">
        <v>1982</v>
      </c>
      <c r="D504" s="5">
        <v>8</v>
      </c>
      <c r="E504" s="28">
        <v>0.202</v>
      </c>
      <c r="F504" s="28">
        <v>25.591651899999995</v>
      </c>
    </row>
    <row r="505" spans="1:6" ht="12.75">
      <c r="A505" s="30" t="s">
        <v>0</v>
      </c>
      <c r="B505" s="30">
        <v>59</v>
      </c>
      <c r="C505" s="5">
        <v>1982</v>
      </c>
      <c r="D505" s="5">
        <v>9</v>
      </c>
      <c r="E505" s="28">
        <v>0.345</v>
      </c>
      <c r="F505" s="28">
        <v>46.64084979999999</v>
      </c>
    </row>
    <row r="506" spans="1:6" ht="12.75">
      <c r="A506" s="30" t="s">
        <v>0</v>
      </c>
      <c r="B506" s="30">
        <v>59</v>
      </c>
      <c r="C506" s="5">
        <v>1982</v>
      </c>
      <c r="D506" s="5">
        <v>10</v>
      </c>
      <c r="E506" s="28">
        <v>0.197</v>
      </c>
      <c r="F506" s="28">
        <v>38.625569500000005</v>
      </c>
    </row>
    <row r="507" spans="1:6" ht="12.75">
      <c r="A507" s="30" t="s">
        <v>0</v>
      </c>
      <c r="B507" s="30">
        <v>59</v>
      </c>
      <c r="C507" s="5">
        <v>1982</v>
      </c>
      <c r="D507" s="5">
        <v>11</v>
      </c>
      <c r="E507" s="28">
        <v>0.379</v>
      </c>
      <c r="F507" s="28">
        <v>184.15600000000003</v>
      </c>
    </row>
    <row r="508" spans="1:6" ht="12.75">
      <c r="A508" s="30" t="s">
        <v>0</v>
      </c>
      <c r="B508" s="30">
        <v>59</v>
      </c>
      <c r="C508" s="5">
        <v>1982</v>
      </c>
      <c r="D508" s="5">
        <v>12</v>
      </c>
      <c r="E508" s="28">
        <v>0.342</v>
      </c>
      <c r="F508" s="28">
        <v>83.67680409999997</v>
      </c>
    </row>
    <row r="509" spans="1:6" ht="12.75">
      <c r="A509" s="30" t="s">
        <v>0</v>
      </c>
      <c r="B509" s="30">
        <v>59</v>
      </c>
      <c r="C509" s="5">
        <v>1983</v>
      </c>
      <c r="D509" s="5">
        <v>1</v>
      </c>
      <c r="E509" s="28">
        <v>0.192</v>
      </c>
      <c r="F509" s="28">
        <v>53.217198</v>
      </c>
    </row>
    <row r="510" spans="1:6" ht="12.75">
      <c r="A510" s="30" t="s">
        <v>0</v>
      </c>
      <c r="B510" s="30">
        <v>59</v>
      </c>
      <c r="C510" s="5">
        <v>1983</v>
      </c>
      <c r="D510" s="5">
        <v>2</v>
      </c>
      <c r="E510" s="28">
        <v>0.423</v>
      </c>
      <c r="F510" s="28">
        <v>46.6701498</v>
      </c>
    </row>
    <row r="511" spans="1:6" ht="12.75">
      <c r="A511" s="30" t="s">
        <v>0</v>
      </c>
      <c r="B511" s="30">
        <v>59</v>
      </c>
      <c r="C511" s="5">
        <v>1983</v>
      </c>
      <c r="D511" s="5">
        <v>3</v>
      </c>
      <c r="E511" s="28">
        <v>0.19</v>
      </c>
      <c r="F511" s="28">
        <v>34.41242199999999</v>
      </c>
    </row>
    <row r="512" spans="1:6" ht="12.75">
      <c r="A512" s="30" t="s">
        <v>0</v>
      </c>
      <c r="B512" s="30">
        <v>59</v>
      </c>
      <c r="C512" s="5">
        <v>1983</v>
      </c>
      <c r="D512" s="5">
        <v>4</v>
      </c>
      <c r="E512" s="28">
        <v>2.309</v>
      </c>
      <c r="F512" s="28">
        <v>109.05411049999996</v>
      </c>
    </row>
    <row r="513" spans="1:6" ht="12.75">
      <c r="A513" s="30" t="s">
        <v>0</v>
      </c>
      <c r="B513" s="30">
        <v>59</v>
      </c>
      <c r="C513" s="5">
        <v>1983</v>
      </c>
      <c r="D513" s="5">
        <v>5</v>
      </c>
      <c r="E513" s="28">
        <v>0.736</v>
      </c>
      <c r="F513" s="28">
        <v>232.48455070000003</v>
      </c>
    </row>
    <row r="514" spans="1:6" ht="12.75">
      <c r="A514" s="30" t="s">
        <v>0</v>
      </c>
      <c r="B514" s="30">
        <v>59</v>
      </c>
      <c r="C514" s="5">
        <v>1983</v>
      </c>
      <c r="D514" s="5">
        <v>6</v>
      </c>
      <c r="E514" s="28">
        <v>0.325</v>
      </c>
      <c r="F514" s="28">
        <v>102.82060510000004</v>
      </c>
    </row>
    <row r="515" spans="1:6" ht="12.75">
      <c r="A515" s="30" t="s">
        <v>0</v>
      </c>
      <c r="B515" s="30">
        <v>59</v>
      </c>
      <c r="C515" s="5">
        <v>1983</v>
      </c>
      <c r="D515" s="5">
        <v>7</v>
      </c>
      <c r="E515" s="28">
        <v>0.304</v>
      </c>
      <c r="F515" s="28">
        <v>34.408581100000006</v>
      </c>
    </row>
    <row r="516" spans="1:6" ht="12.75">
      <c r="A516" s="30" t="s">
        <v>0</v>
      </c>
      <c r="B516" s="30">
        <v>59</v>
      </c>
      <c r="C516" s="5">
        <v>1983</v>
      </c>
      <c r="D516" s="5">
        <v>8</v>
      </c>
      <c r="E516" s="28">
        <v>0.299</v>
      </c>
      <c r="F516" s="28">
        <v>31.041488599999997</v>
      </c>
    </row>
    <row r="517" spans="1:6" ht="12.75">
      <c r="A517" s="30" t="s">
        <v>0</v>
      </c>
      <c r="B517" s="30">
        <v>59</v>
      </c>
      <c r="C517" s="5">
        <v>1983</v>
      </c>
      <c r="D517" s="5">
        <v>9</v>
      </c>
      <c r="E517" s="28">
        <v>0.268</v>
      </c>
      <c r="F517" s="28">
        <v>31.612167300000007</v>
      </c>
    </row>
    <row r="518" spans="1:6" ht="12.75">
      <c r="A518" s="30" t="s">
        <v>0</v>
      </c>
      <c r="B518" s="30">
        <v>59</v>
      </c>
      <c r="C518" s="5">
        <v>1983</v>
      </c>
      <c r="D518" s="5">
        <v>10</v>
      </c>
      <c r="E518" s="28">
        <v>0.246</v>
      </c>
      <c r="F518" s="28">
        <v>28.075676599999998</v>
      </c>
    </row>
    <row r="519" spans="1:6" ht="12.75">
      <c r="A519" s="30" t="s">
        <v>0</v>
      </c>
      <c r="B519" s="30">
        <v>59</v>
      </c>
      <c r="C519" s="5">
        <v>1983</v>
      </c>
      <c r="D519" s="5">
        <v>11</v>
      </c>
      <c r="E519" s="28">
        <v>0.828</v>
      </c>
      <c r="F519" s="28">
        <v>205.91434340000004</v>
      </c>
    </row>
    <row r="520" spans="1:6" ht="12.75">
      <c r="A520" s="30" t="s">
        <v>0</v>
      </c>
      <c r="B520" s="30">
        <v>59</v>
      </c>
      <c r="C520" s="5">
        <v>1983</v>
      </c>
      <c r="D520" s="5">
        <v>12</v>
      </c>
      <c r="E520" s="28">
        <v>1.839</v>
      </c>
      <c r="F520" s="28">
        <v>121.14127280000002</v>
      </c>
    </row>
    <row r="521" spans="1:6" ht="12.75">
      <c r="A521" s="30" t="s">
        <v>0</v>
      </c>
      <c r="B521" s="30">
        <v>59</v>
      </c>
      <c r="C521" s="5">
        <v>1984</v>
      </c>
      <c r="D521" s="5">
        <v>1</v>
      </c>
      <c r="E521" s="28">
        <v>0.871</v>
      </c>
      <c r="F521" s="28">
        <v>128.95769380000002</v>
      </c>
    </row>
    <row r="522" spans="1:6" ht="12.75">
      <c r="A522" s="30" t="s">
        <v>0</v>
      </c>
      <c r="B522" s="30">
        <v>59</v>
      </c>
      <c r="C522" s="5">
        <v>1984</v>
      </c>
      <c r="D522" s="5">
        <v>2</v>
      </c>
      <c r="E522" s="28">
        <v>0.377</v>
      </c>
      <c r="F522" s="28">
        <v>81.8484164</v>
      </c>
    </row>
    <row r="523" spans="1:6" ht="12.75">
      <c r="A523" s="30" t="s">
        <v>0</v>
      </c>
      <c r="B523" s="30">
        <v>59</v>
      </c>
      <c r="C523" s="5">
        <v>1984</v>
      </c>
      <c r="D523" s="5">
        <v>3</v>
      </c>
      <c r="E523" s="28">
        <v>3.165</v>
      </c>
      <c r="F523" s="28">
        <v>129.6922984</v>
      </c>
    </row>
    <row r="524" spans="1:6" ht="12.75">
      <c r="A524" s="30" t="s">
        <v>0</v>
      </c>
      <c r="B524" s="30">
        <v>59</v>
      </c>
      <c r="C524" s="5">
        <v>1984</v>
      </c>
      <c r="D524" s="5">
        <v>4</v>
      </c>
      <c r="E524" s="28">
        <v>0.665</v>
      </c>
      <c r="F524" s="28">
        <v>181.97704480000002</v>
      </c>
    </row>
    <row r="525" spans="1:6" ht="12.75">
      <c r="A525" s="30" t="s">
        <v>0</v>
      </c>
      <c r="B525" s="30">
        <v>59</v>
      </c>
      <c r="C525" s="5">
        <v>1984</v>
      </c>
      <c r="D525" s="5">
        <v>5</v>
      </c>
      <c r="E525" s="28">
        <v>1.254</v>
      </c>
      <c r="F525" s="28">
        <v>257.6605685999999</v>
      </c>
    </row>
    <row r="526" spans="1:6" ht="12.75">
      <c r="A526" s="30" t="s">
        <v>0</v>
      </c>
      <c r="B526" s="30">
        <v>59</v>
      </c>
      <c r="C526" s="5">
        <v>1984</v>
      </c>
      <c r="D526" s="5">
        <v>6</v>
      </c>
      <c r="E526" s="28">
        <v>0.63</v>
      </c>
      <c r="F526" s="28">
        <v>157.4115407</v>
      </c>
    </row>
    <row r="527" spans="1:6" ht="12.75">
      <c r="A527" s="30" t="s">
        <v>0</v>
      </c>
      <c r="B527" s="30">
        <v>59</v>
      </c>
      <c r="C527" s="5">
        <v>1984</v>
      </c>
      <c r="D527" s="5">
        <v>7</v>
      </c>
      <c r="E527" s="28">
        <v>0.567</v>
      </c>
      <c r="F527" s="28">
        <v>69.02677440000001</v>
      </c>
    </row>
    <row r="528" spans="1:6" ht="12.75">
      <c r="A528" s="30" t="s">
        <v>0</v>
      </c>
      <c r="B528" s="30">
        <v>59</v>
      </c>
      <c r="C528" s="5">
        <v>1984</v>
      </c>
      <c r="D528" s="5">
        <v>8</v>
      </c>
      <c r="E528" s="28">
        <v>0.517</v>
      </c>
      <c r="F528" s="28">
        <v>48.82577809999998</v>
      </c>
    </row>
    <row r="529" spans="1:6" ht="12.75">
      <c r="A529" s="30" t="s">
        <v>0</v>
      </c>
      <c r="B529" s="30">
        <v>59</v>
      </c>
      <c r="C529" s="5">
        <v>1984</v>
      </c>
      <c r="D529" s="5">
        <v>9</v>
      </c>
      <c r="E529" s="28">
        <v>0.471</v>
      </c>
      <c r="F529" s="28">
        <v>40.718174</v>
      </c>
    </row>
    <row r="530" spans="1:6" ht="12.75">
      <c r="A530" s="30" t="s">
        <v>0</v>
      </c>
      <c r="B530" s="30">
        <v>59</v>
      </c>
      <c r="C530" s="5">
        <v>1984</v>
      </c>
      <c r="D530" s="5">
        <v>10</v>
      </c>
      <c r="E530" s="28">
        <v>0.772</v>
      </c>
      <c r="F530" s="28">
        <v>44.45273620000001</v>
      </c>
    </row>
    <row r="531" spans="1:6" ht="12.75">
      <c r="A531" s="30" t="s">
        <v>0</v>
      </c>
      <c r="B531" s="30">
        <v>59</v>
      </c>
      <c r="C531" s="5">
        <v>1984</v>
      </c>
      <c r="D531" s="5">
        <v>11</v>
      </c>
      <c r="E531" s="28">
        <v>3.47</v>
      </c>
      <c r="F531" s="28">
        <v>233.4960306</v>
      </c>
    </row>
    <row r="532" spans="1:6" ht="12.75">
      <c r="A532" s="30" t="s">
        <v>0</v>
      </c>
      <c r="B532" s="30">
        <v>59</v>
      </c>
      <c r="C532" s="5">
        <v>1984</v>
      </c>
      <c r="D532" s="5">
        <v>12</v>
      </c>
      <c r="E532" s="28">
        <v>0.781</v>
      </c>
      <c r="F532" s="28">
        <v>141.2038768</v>
      </c>
    </row>
    <row r="533" spans="1:6" ht="12.75">
      <c r="A533" s="30" t="s">
        <v>0</v>
      </c>
      <c r="B533" s="30">
        <v>59</v>
      </c>
      <c r="C533" s="5">
        <v>1985</v>
      </c>
      <c r="D533" s="5">
        <v>1</v>
      </c>
      <c r="E533" s="28">
        <v>4.193</v>
      </c>
      <c r="F533" s="28">
        <v>213.31350659999998</v>
      </c>
    </row>
    <row r="534" spans="1:6" ht="12.75">
      <c r="A534" s="30" t="s">
        <v>0</v>
      </c>
      <c r="B534" s="30">
        <v>59</v>
      </c>
      <c r="C534" s="5">
        <v>1985</v>
      </c>
      <c r="D534" s="5">
        <v>2</v>
      </c>
      <c r="E534" s="28">
        <v>5.761</v>
      </c>
      <c r="F534" s="28">
        <v>316.4289999999999</v>
      </c>
    </row>
    <row r="535" spans="1:6" ht="12.75">
      <c r="A535" s="30" t="s">
        <v>0</v>
      </c>
      <c r="B535" s="30">
        <v>59</v>
      </c>
      <c r="C535" s="5">
        <v>1985</v>
      </c>
      <c r="D535" s="5">
        <v>3</v>
      </c>
      <c r="E535" s="28">
        <v>1.009</v>
      </c>
      <c r="F535" s="28">
        <v>134.81730869999996</v>
      </c>
    </row>
    <row r="536" spans="1:6" ht="12.75">
      <c r="A536" s="30" t="s">
        <v>0</v>
      </c>
      <c r="B536" s="30">
        <v>59</v>
      </c>
      <c r="C536" s="5">
        <v>1985</v>
      </c>
      <c r="D536" s="5">
        <v>4</v>
      </c>
      <c r="E536" s="28">
        <v>1.932</v>
      </c>
      <c r="F536" s="28">
        <v>226.17350049999996</v>
      </c>
    </row>
    <row r="537" spans="1:6" ht="12.75">
      <c r="A537" s="30" t="s">
        <v>0</v>
      </c>
      <c r="B537" s="30">
        <v>59</v>
      </c>
      <c r="C537" s="5">
        <v>1985</v>
      </c>
      <c r="D537" s="5">
        <v>5</v>
      </c>
      <c r="E537" s="28">
        <v>1.709</v>
      </c>
      <c r="F537" s="28">
        <v>153.27253099999996</v>
      </c>
    </row>
    <row r="538" spans="1:6" ht="12.75">
      <c r="A538" s="30" t="s">
        <v>0</v>
      </c>
      <c r="B538" s="30">
        <v>59</v>
      </c>
      <c r="C538" s="5">
        <v>1985</v>
      </c>
      <c r="D538" s="5">
        <v>6</v>
      </c>
      <c r="E538" s="28">
        <v>0.971</v>
      </c>
      <c r="F538" s="28">
        <v>117.28691320000001</v>
      </c>
    </row>
    <row r="539" spans="1:6" ht="12.75">
      <c r="A539" s="30" t="s">
        <v>0</v>
      </c>
      <c r="B539" s="30">
        <v>59</v>
      </c>
      <c r="C539" s="5">
        <v>1985</v>
      </c>
      <c r="D539" s="5">
        <v>7</v>
      </c>
      <c r="E539" s="28">
        <v>0.885</v>
      </c>
      <c r="F539" s="28">
        <v>58.4097446</v>
      </c>
    </row>
    <row r="540" spans="1:6" ht="12.75">
      <c r="A540" s="30" t="s">
        <v>0</v>
      </c>
      <c r="B540" s="30">
        <v>59</v>
      </c>
      <c r="C540" s="5">
        <v>1985</v>
      </c>
      <c r="D540" s="5">
        <v>8</v>
      </c>
      <c r="E540" s="28">
        <v>0.81</v>
      </c>
      <c r="F540" s="28">
        <v>43.62949679999999</v>
      </c>
    </row>
    <row r="541" spans="1:6" ht="12.75">
      <c r="A541" s="30" t="s">
        <v>0</v>
      </c>
      <c r="B541" s="30">
        <v>59</v>
      </c>
      <c r="C541" s="5">
        <v>1985</v>
      </c>
      <c r="D541" s="5">
        <v>9</v>
      </c>
      <c r="E541" s="28">
        <v>0.742</v>
      </c>
      <c r="F541" s="28">
        <v>38.977</v>
      </c>
    </row>
    <row r="542" spans="1:6" ht="12.75">
      <c r="A542" s="30" t="s">
        <v>0</v>
      </c>
      <c r="B542" s="30">
        <v>59</v>
      </c>
      <c r="C542" s="5">
        <v>1985</v>
      </c>
      <c r="D542" s="5">
        <v>10</v>
      </c>
      <c r="E542" s="28">
        <v>0.675</v>
      </c>
      <c r="F542" s="28">
        <v>36.75132920000001</v>
      </c>
    </row>
    <row r="543" spans="1:6" ht="12.75">
      <c r="A543" s="30" t="s">
        <v>0</v>
      </c>
      <c r="B543" s="30">
        <v>59</v>
      </c>
      <c r="C543" s="5">
        <v>1985</v>
      </c>
      <c r="D543" s="5">
        <v>11</v>
      </c>
      <c r="E543" s="28">
        <v>1.147</v>
      </c>
      <c r="F543" s="28">
        <v>72.0249929</v>
      </c>
    </row>
    <row r="544" spans="1:6" ht="12.75">
      <c r="A544" s="30" t="s">
        <v>0</v>
      </c>
      <c r="B544" s="30">
        <v>59</v>
      </c>
      <c r="C544" s="5">
        <v>1985</v>
      </c>
      <c r="D544" s="5">
        <v>12</v>
      </c>
      <c r="E544" s="28">
        <v>1.404</v>
      </c>
      <c r="F544" s="28">
        <v>97.65762219999998</v>
      </c>
    </row>
    <row r="545" spans="1:6" ht="12.75">
      <c r="A545" s="30" t="s">
        <v>0</v>
      </c>
      <c r="B545" s="30">
        <v>59</v>
      </c>
      <c r="C545" s="5">
        <v>1986</v>
      </c>
      <c r="D545" s="5">
        <v>1</v>
      </c>
      <c r="E545" s="28">
        <v>1.048</v>
      </c>
      <c r="F545" s="28">
        <v>112.75573549999997</v>
      </c>
    </row>
    <row r="546" spans="1:6" ht="12.75">
      <c r="A546" s="30" t="s">
        <v>0</v>
      </c>
      <c r="B546" s="30">
        <v>59</v>
      </c>
      <c r="C546" s="5">
        <v>1986</v>
      </c>
      <c r="D546" s="5">
        <v>2</v>
      </c>
      <c r="E546" s="28">
        <v>2.736</v>
      </c>
      <c r="F546" s="28">
        <v>204.5926727</v>
      </c>
    </row>
    <row r="547" spans="1:6" ht="12.75">
      <c r="A547" s="30" t="s">
        <v>0</v>
      </c>
      <c r="B547" s="30">
        <v>59</v>
      </c>
      <c r="C547" s="5">
        <v>1986</v>
      </c>
      <c r="D547" s="5">
        <v>3</v>
      </c>
      <c r="E547" s="28">
        <v>0.966</v>
      </c>
      <c r="F547" s="28">
        <v>137.33608709999996</v>
      </c>
    </row>
    <row r="548" spans="1:6" ht="12.75">
      <c r="A548" s="30" t="s">
        <v>0</v>
      </c>
      <c r="B548" s="30">
        <v>59</v>
      </c>
      <c r="C548" s="5">
        <v>1986</v>
      </c>
      <c r="D548" s="5">
        <v>4</v>
      </c>
      <c r="E548" s="28">
        <v>0.999</v>
      </c>
      <c r="F548" s="28">
        <v>116.34121939999997</v>
      </c>
    </row>
    <row r="549" spans="1:6" ht="12.75">
      <c r="A549" s="30" t="s">
        <v>0</v>
      </c>
      <c r="B549" s="30">
        <v>59</v>
      </c>
      <c r="C549" s="5">
        <v>1986</v>
      </c>
      <c r="D549" s="5">
        <v>5</v>
      </c>
      <c r="E549" s="28">
        <v>0.794</v>
      </c>
      <c r="F549" s="28">
        <v>127.05199999999999</v>
      </c>
    </row>
    <row r="550" spans="1:6" ht="12.75">
      <c r="A550" s="30" t="s">
        <v>0</v>
      </c>
      <c r="B550" s="30">
        <v>59</v>
      </c>
      <c r="C550" s="5">
        <v>1986</v>
      </c>
      <c r="D550" s="5">
        <v>6</v>
      </c>
      <c r="E550" s="28">
        <v>0.724</v>
      </c>
      <c r="F550" s="28">
        <v>62.586157400000026</v>
      </c>
    </row>
    <row r="551" spans="1:6" ht="12.75">
      <c r="A551" s="30" t="s">
        <v>0</v>
      </c>
      <c r="B551" s="30">
        <v>59</v>
      </c>
      <c r="C551" s="5">
        <v>1986</v>
      </c>
      <c r="D551" s="5">
        <v>7</v>
      </c>
      <c r="E551" s="28">
        <v>0.661</v>
      </c>
      <c r="F551" s="28">
        <v>41.0576782</v>
      </c>
    </row>
    <row r="552" spans="1:6" ht="12.75">
      <c r="A552" s="30" t="s">
        <v>0</v>
      </c>
      <c r="B552" s="30">
        <v>59</v>
      </c>
      <c r="C552" s="5">
        <v>1986</v>
      </c>
      <c r="D552" s="5">
        <v>8</v>
      </c>
      <c r="E552" s="28">
        <v>0.606</v>
      </c>
      <c r="F552" s="28">
        <v>35.31535209999999</v>
      </c>
    </row>
    <row r="553" spans="1:6" ht="12.75">
      <c r="A553" s="30" t="s">
        <v>0</v>
      </c>
      <c r="B553" s="30">
        <v>59</v>
      </c>
      <c r="C553" s="5">
        <v>1986</v>
      </c>
      <c r="D553" s="5">
        <v>9</v>
      </c>
      <c r="E553" s="28">
        <v>1.136</v>
      </c>
      <c r="F553" s="28">
        <v>64.94300000000001</v>
      </c>
    </row>
    <row r="554" spans="1:6" ht="12.75">
      <c r="A554" s="30" t="s">
        <v>0</v>
      </c>
      <c r="B554" s="30">
        <v>59</v>
      </c>
      <c r="C554" s="5">
        <v>1986</v>
      </c>
      <c r="D554" s="5">
        <v>10</v>
      </c>
      <c r="E554" s="28">
        <v>0.577</v>
      </c>
      <c r="F554" s="28">
        <v>79.90691460000001</v>
      </c>
    </row>
    <row r="555" spans="1:6" ht="12.75">
      <c r="A555" s="30" t="s">
        <v>0</v>
      </c>
      <c r="B555" s="30">
        <v>59</v>
      </c>
      <c r="C555" s="5">
        <v>1986</v>
      </c>
      <c r="D555" s="5">
        <v>11</v>
      </c>
      <c r="E555" s="28">
        <v>0.514</v>
      </c>
      <c r="F555" s="28">
        <v>83.72480980000003</v>
      </c>
    </row>
    <row r="556" spans="1:6" ht="12.75">
      <c r="A556" s="30" t="s">
        <v>0</v>
      </c>
      <c r="B556" s="30">
        <v>59</v>
      </c>
      <c r="C556" s="5">
        <v>1986</v>
      </c>
      <c r="D556" s="5">
        <v>12</v>
      </c>
      <c r="E556" s="28">
        <v>0.52</v>
      </c>
      <c r="F556" s="28">
        <v>73.80443279999999</v>
      </c>
    </row>
    <row r="557" spans="1:6" ht="12.75">
      <c r="A557" s="30" t="s">
        <v>0</v>
      </c>
      <c r="B557" s="30">
        <v>59</v>
      </c>
      <c r="C557" s="5">
        <v>1987</v>
      </c>
      <c r="D557" s="5">
        <v>1</v>
      </c>
      <c r="E557" s="28">
        <v>2.187</v>
      </c>
      <c r="F557" s="28">
        <v>153.9584922</v>
      </c>
    </row>
    <row r="558" spans="1:6" ht="12.75">
      <c r="A558" s="30" t="s">
        <v>0</v>
      </c>
      <c r="B558" s="30">
        <v>59</v>
      </c>
      <c r="C558" s="5">
        <v>1987</v>
      </c>
      <c r="D558" s="5">
        <v>2</v>
      </c>
      <c r="E558" s="28">
        <v>1.566</v>
      </c>
      <c r="F558" s="28">
        <v>170.249</v>
      </c>
    </row>
    <row r="559" spans="1:6" ht="12.75">
      <c r="A559" s="30" t="s">
        <v>0</v>
      </c>
      <c r="B559" s="30">
        <v>59</v>
      </c>
      <c r="C559" s="5">
        <v>1987</v>
      </c>
      <c r="D559" s="5">
        <v>3</v>
      </c>
      <c r="E559" s="28">
        <v>0.626</v>
      </c>
      <c r="F559" s="28">
        <v>120.96766049999998</v>
      </c>
    </row>
    <row r="560" spans="1:6" ht="12.75">
      <c r="A560" s="30" t="s">
        <v>0</v>
      </c>
      <c r="B560" s="30">
        <v>59</v>
      </c>
      <c r="C560" s="5">
        <v>1987</v>
      </c>
      <c r="D560" s="5">
        <v>4</v>
      </c>
      <c r="E560" s="28">
        <v>0.857</v>
      </c>
      <c r="F560" s="28">
        <v>109.63204139999999</v>
      </c>
    </row>
    <row r="561" spans="1:6" ht="12.75">
      <c r="A561" s="30" t="s">
        <v>0</v>
      </c>
      <c r="B561" s="30">
        <v>59</v>
      </c>
      <c r="C561" s="5">
        <v>1987</v>
      </c>
      <c r="D561" s="5">
        <v>5</v>
      </c>
      <c r="E561" s="28">
        <v>0.628</v>
      </c>
      <c r="F561" s="28">
        <v>110.92835740000001</v>
      </c>
    </row>
    <row r="562" spans="1:6" ht="12.75">
      <c r="A562" s="30" t="s">
        <v>0</v>
      </c>
      <c r="B562" s="30">
        <v>59</v>
      </c>
      <c r="C562" s="5">
        <v>1987</v>
      </c>
      <c r="D562" s="5">
        <v>6</v>
      </c>
      <c r="E562" s="28">
        <v>0.571</v>
      </c>
      <c r="F562" s="28">
        <v>67.87104809999998</v>
      </c>
    </row>
    <row r="563" spans="1:6" ht="12.75">
      <c r="A563" s="30" t="s">
        <v>0</v>
      </c>
      <c r="B563" s="30">
        <v>59</v>
      </c>
      <c r="C563" s="5">
        <v>1987</v>
      </c>
      <c r="D563" s="5">
        <v>7</v>
      </c>
      <c r="E563" s="28">
        <v>0.523</v>
      </c>
      <c r="F563" s="28">
        <v>58.910577100000005</v>
      </c>
    </row>
    <row r="564" spans="1:6" ht="12.75">
      <c r="A564" s="30" t="s">
        <v>0</v>
      </c>
      <c r="B564" s="30">
        <v>59</v>
      </c>
      <c r="C564" s="5">
        <v>1987</v>
      </c>
      <c r="D564" s="5">
        <v>8</v>
      </c>
      <c r="E564" s="28">
        <v>0.485</v>
      </c>
      <c r="F564" s="28">
        <v>37.272814600000004</v>
      </c>
    </row>
    <row r="565" spans="1:6" ht="12.75">
      <c r="A565" s="30" t="s">
        <v>0</v>
      </c>
      <c r="B565" s="30">
        <v>59</v>
      </c>
      <c r="C565" s="5">
        <v>1987</v>
      </c>
      <c r="D565" s="5">
        <v>9</v>
      </c>
      <c r="E565" s="28">
        <v>0.469</v>
      </c>
      <c r="F565" s="28">
        <v>49.8240065</v>
      </c>
    </row>
    <row r="566" spans="1:6" ht="12.75">
      <c r="A566" s="30" t="s">
        <v>0</v>
      </c>
      <c r="B566" s="30">
        <v>59</v>
      </c>
      <c r="C566" s="5">
        <v>1987</v>
      </c>
      <c r="D566" s="5">
        <v>10</v>
      </c>
      <c r="E566" s="28">
        <v>1.465</v>
      </c>
      <c r="F566" s="28">
        <v>220.9484833</v>
      </c>
    </row>
    <row r="567" spans="1:6" ht="12.75">
      <c r="A567" s="30" t="s">
        <v>0</v>
      </c>
      <c r="B567" s="30">
        <v>59</v>
      </c>
      <c r="C567" s="5">
        <v>1987</v>
      </c>
      <c r="D567" s="5">
        <v>11</v>
      </c>
      <c r="E567" s="28">
        <v>0.422</v>
      </c>
      <c r="F567" s="28">
        <v>216.39847650000002</v>
      </c>
    </row>
    <row r="568" spans="1:6" ht="12.75">
      <c r="A568" s="30" t="s">
        <v>0</v>
      </c>
      <c r="B568" s="30">
        <v>59</v>
      </c>
      <c r="C568" s="5">
        <v>1987</v>
      </c>
      <c r="D568" s="5">
        <v>12</v>
      </c>
      <c r="E568" s="28">
        <v>0.93</v>
      </c>
      <c r="F568" s="28">
        <v>275.48243780000007</v>
      </c>
    </row>
    <row r="569" spans="1:6" ht="12.75">
      <c r="A569" s="30" t="s">
        <v>0</v>
      </c>
      <c r="B569" s="30">
        <v>59</v>
      </c>
      <c r="C569" s="5">
        <v>1988</v>
      </c>
      <c r="D569" s="5">
        <v>1</v>
      </c>
      <c r="E569" s="28">
        <v>1.634</v>
      </c>
      <c r="F569" s="28">
        <v>285.52103049999994</v>
      </c>
    </row>
    <row r="570" spans="1:6" ht="12.75">
      <c r="A570" s="30" t="s">
        <v>0</v>
      </c>
      <c r="B570" s="30">
        <v>59</v>
      </c>
      <c r="C570" s="5">
        <v>1988</v>
      </c>
      <c r="D570" s="5">
        <v>2</v>
      </c>
      <c r="E570" s="28">
        <v>0.641</v>
      </c>
      <c r="F570" s="28">
        <v>235.93527020000008</v>
      </c>
    </row>
    <row r="571" spans="1:6" ht="12.75">
      <c r="A571" s="30" t="s">
        <v>0</v>
      </c>
      <c r="B571" s="30">
        <v>59</v>
      </c>
      <c r="C571" s="5">
        <v>1988</v>
      </c>
      <c r="D571" s="5">
        <v>3</v>
      </c>
      <c r="E571" s="28">
        <v>0.475</v>
      </c>
      <c r="F571" s="28">
        <v>209.14418759999992</v>
      </c>
    </row>
    <row r="572" spans="1:6" ht="12.75">
      <c r="A572" s="30" t="s">
        <v>0</v>
      </c>
      <c r="B572" s="30">
        <v>59</v>
      </c>
      <c r="C572" s="5">
        <v>1988</v>
      </c>
      <c r="D572" s="5">
        <v>4</v>
      </c>
      <c r="E572" s="28">
        <v>1.694</v>
      </c>
      <c r="F572" s="28">
        <v>261.6265539000001</v>
      </c>
    </row>
    <row r="573" spans="1:6" ht="12.75">
      <c r="A573" s="30" t="s">
        <v>0</v>
      </c>
      <c r="B573" s="30">
        <v>59</v>
      </c>
      <c r="C573" s="5">
        <v>1988</v>
      </c>
      <c r="D573" s="5">
        <v>5</v>
      </c>
      <c r="E573" s="28">
        <v>0.621</v>
      </c>
      <c r="F573" s="28">
        <v>264.0357443999999</v>
      </c>
    </row>
    <row r="574" spans="1:6" ht="12.75">
      <c r="A574" s="30" t="s">
        <v>0</v>
      </c>
      <c r="B574" s="30">
        <v>59</v>
      </c>
      <c r="C574" s="5">
        <v>1988</v>
      </c>
      <c r="D574" s="5">
        <v>6</v>
      </c>
      <c r="E574" s="28">
        <v>0.73</v>
      </c>
      <c r="F574" s="28">
        <v>235.64210350000002</v>
      </c>
    </row>
    <row r="575" spans="1:6" ht="12.75">
      <c r="A575" s="30" t="s">
        <v>0</v>
      </c>
      <c r="B575" s="30">
        <v>59</v>
      </c>
      <c r="C575" s="5">
        <v>1988</v>
      </c>
      <c r="D575" s="5">
        <v>7</v>
      </c>
      <c r="E575" s="28">
        <v>0.547</v>
      </c>
      <c r="F575" s="28">
        <v>219.735</v>
      </c>
    </row>
    <row r="576" spans="1:6" ht="12.75">
      <c r="A576" s="30" t="s">
        <v>0</v>
      </c>
      <c r="B576" s="30">
        <v>59</v>
      </c>
      <c r="C576" s="5">
        <v>1988</v>
      </c>
      <c r="D576" s="5">
        <v>8</v>
      </c>
      <c r="E576" s="28">
        <v>0.504</v>
      </c>
      <c r="F576" s="28">
        <v>53.70200000000002</v>
      </c>
    </row>
    <row r="577" spans="1:6" ht="12.75">
      <c r="A577" s="30" t="s">
        <v>0</v>
      </c>
      <c r="B577" s="30">
        <v>59</v>
      </c>
      <c r="C577" s="5">
        <v>1988</v>
      </c>
      <c r="D577" s="5">
        <v>9</v>
      </c>
      <c r="E577" s="28">
        <v>0.464</v>
      </c>
      <c r="F577" s="28">
        <v>42.88799999999999</v>
      </c>
    </row>
    <row r="578" spans="1:6" ht="12.75">
      <c r="A578" s="30" t="s">
        <v>0</v>
      </c>
      <c r="B578" s="30">
        <v>59</v>
      </c>
      <c r="C578" s="5">
        <v>1988</v>
      </c>
      <c r="D578" s="5">
        <v>10</v>
      </c>
      <c r="E578" s="28">
        <v>0.601</v>
      </c>
      <c r="F578" s="28">
        <v>60.12190559999999</v>
      </c>
    </row>
    <row r="579" spans="1:6" ht="12.75">
      <c r="A579" s="30" t="s">
        <v>0</v>
      </c>
      <c r="B579" s="30">
        <v>59</v>
      </c>
      <c r="C579" s="5">
        <v>1988</v>
      </c>
      <c r="D579" s="5">
        <v>11</v>
      </c>
      <c r="E579" s="28">
        <v>0.427</v>
      </c>
      <c r="F579" s="28">
        <v>61.17867610000002</v>
      </c>
    </row>
    <row r="580" spans="1:6" ht="12.75">
      <c r="A580" s="30" t="s">
        <v>0</v>
      </c>
      <c r="B580" s="30">
        <v>59</v>
      </c>
      <c r="C580" s="5">
        <v>1988</v>
      </c>
      <c r="D580" s="5">
        <v>12</v>
      </c>
      <c r="E580" s="28">
        <v>0.371</v>
      </c>
      <c r="F580" s="28">
        <v>36.4361351</v>
      </c>
    </row>
    <row r="581" spans="1:6" ht="12.75">
      <c r="A581" s="30" t="s">
        <v>0</v>
      </c>
      <c r="B581" s="30">
        <v>59</v>
      </c>
      <c r="C581" s="5">
        <v>1989</v>
      </c>
      <c r="D581" s="5">
        <v>1</v>
      </c>
      <c r="E581" s="28">
        <v>0.339</v>
      </c>
      <c r="F581" s="28">
        <v>34.14715939999999</v>
      </c>
    </row>
    <row r="582" spans="1:6" ht="12.75">
      <c r="A582" s="30" t="s">
        <v>0</v>
      </c>
      <c r="B582" s="30">
        <v>59</v>
      </c>
      <c r="C582" s="5">
        <v>1989</v>
      </c>
      <c r="D582" s="5">
        <v>2</v>
      </c>
      <c r="E582" s="28">
        <v>0.323</v>
      </c>
      <c r="F582" s="28">
        <v>44.084898499999994</v>
      </c>
    </row>
    <row r="583" spans="1:6" ht="12.75">
      <c r="A583" s="30" t="s">
        <v>0</v>
      </c>
      <c r="B583" s="30">
        <v>59</v>
      </c>
      <c r="C583" s="5">
        <v>1989</v>
      </c>
      <c r="D583" s="5">
        <v>3</v>
      </c>
      <c r="E583" s="28">
        <v>0.299</v>
      </c>
      <c r="F583" s="28">
        <v>43.90399999999999</v>
      </c>
    </row>
    <row r="584" spans="1:6" ht="12.75">
      <c r="A584" s="30" t="s">
        <v>0</v>
      </c>
      <c r="B584" s="30">
        <v>59</v>
      </c>
      <c r="C584" s="5">
        <v>1989</v>
      </c>
      <c r="D584" s="5">
        <v>4</v>
      </c>
      <c r="E584" s="28">
        <v>0.406</v>
      </c>
      <c r="F584" s="28">
        <v>90.50603410000001</v>
      </c>
    </row>
    <row r="585" spans="1:6" ht="12.75">
      <c r="A585" s="30" t="s">
        <v>0</v>
      </c>
      <c r="B585" s="30">
        <v>59</v>
      </c>
      <c r="C585" s="5">
        <v>1989</v>
      </c>
      <c r="D585" s="5">
        <v>5</v>
      </c>
      <c r="E585" s="28">
        <v>0.476</v>
      </c>
      <c r="F585" s="28">
        <v>59.888288799999984</v>
      </c>
    </row>
    <row r="586" spans="1:6" ht="12.75">
      <c r="A586" s="30" t="s">
        <v>0</v>
      </c>
      <c r="B586" s="30">
        <v>59</v>
      </c>
      <c r="C586" s="5">
        <v>1989</v>
      </c>
      <c r="D586" s="5">
        <v>6</v>
      </c>
      <c r="E586" s="28">
        <v>0.269</v>
      </c>
      <c r="F586" s="28">
        <v>60.19200000000001</v>
      </c>
    </row>
    <row r="587" spans="1:6" ht="12.75">
      <c r="A587" s="30" t="s">
        <v>0</v>
      </c>
      <c r="B587" s="30">
        <v>59</v>
      </c>
      <c r="C587" s="5">
        <v>1989</v>
      </c>
      <c r="D587" s="5">
        <v>7</v>
      </c>
      <c r="E587" s="28">
        <v>0.251</v>
      </c>
      <c r="F587" s="28">
        <v>39.37399999999999</v>
      </c>
    </row>
    <row r="588" spans="1:6" ht="12.75">
      <c r="A588" s="30" t="s">
        <v>0</v>
      </c>
      <c r="B588" s="30">
        <v>59</v>
      </c>
      <c r="C588" s="5">
        <v>1989</v>
      </c>
      <c r="D588" s="5">
        <v>8</v>
      </c>
      <c r="E588" s="28">
        <v>0.238</v>
      </c>
      <c r="F588" s="28">
        <v>32.363</v>
      </c>
    </row>
    <row r="589" spans="1:6" ht="12.75">
      <c r="A589" s="30" t="s">
        <v>0</v>
      </c>
      <c r="B589" s="30">
        <v>59</v>
      </c>
      <c r="C589" s="5">
        <v>1989</v>
      </c>
      <c r="D589" s="5">
        <v>9</v>
      </c>
      <c r="E589" s="28">
        <v>0.225</v>
      </c>
      <c r="F589" s="28">
        <v>31.785779199999997</v>
      </c>
    </row>
    <row r="590" spans="1:6" ht="12.75">
      <c r="A590" s="30" t="s">
        <v>0</v>
      </c>
      <c r="B590" s="30">
        <v>59</v>
      </c>
      <c r="C590" s="5">
        <v>1989</v>
      </c>
      <c r="D590" s="5">
        <v>10</v>
      </c>
      <c r="E590" s="28">
        <v>0.226</v>
      </c>
      <c r="F590" s="28">
        <v>37.03600000000001</v>
      </c>
    </row>
    <row r="591" spans="1:6" ht="12.75">
      <c r="A591" s="30" t="s">
        <v>0</v>
      </c>
      <c r="B591" s="30">
        <v>59</v>
      </c>
      <c r="C591" s="5">
        <v>1989</v>
      </c>
      <c r="D591" s="5">
        <v>11</v>
      </c>
      <c r="E591" s="28">
        <v>1.832</v>
      </c>
      <c r="F591" s="28">
        <v>419.2883215999998</v>
      </c>
    </row>
    <row r="592" spans="1:6" ht="12.75">
      <c r="A592" s="30" t="s">
        <v>0</v>
      </c>
      <c r="B592" s="30">
        <v>59</v>
      </c>
      <c r="C592" s="5">
        <v>1989</v>
      </c>
      <c r="D592" s="5">
        <v>12</v>
      </c>
      <c r="E592" s="28">
        <v>5.951</v>
      </c>
      <c r="F592" s="28">
        <v>620.5481982</v>
      </c>
    </row>
    <row r="593" spans="1:6" ht="12.75">
      <c r="A593" s="30" t="s">
        <v>0</v>
      </c>
      <c r="B593" s="30">
        <v>59</v>
      </c>
      <c r="C593" s="5">
        <v>1990</v>
      </c>
      <c r="D593" s="5">
        <v>1</v>
      </c>
      <c r="E593" s="28">
        <v>5.627</v>
      </c>
      <c r="F593" s="28">
        <v>191.27300000000002</v>
      </c>
    </row>
    <row r="594" spans="1:6" ht="12.75">
      <c r="A594" s="30" t="s">
        <v>0</v>
      </c>
      <c r="B594" s="30">
        <v>59</v>
      </c>
      <c r="C594" s="5">
        <v>1990</v>
      </c>
      <c r="D594" s="5">
        <v>2</v>
      </c>
      <c r="E594" s="28">
        <v>0.994</v>
      </c>
      <c r="F594" s="28">
        <v>101.9933059</v>
      </c>
    </row>
    <row r="595" spans="1:6" ht="12.75">
      <c r="A595" s="30" t="s">
        <v>0</v>
      </c>
      <c r="B595" s="30">
        <v>59</v>
      </c>
      <c r="C595" s="5">
        <v>1990</v>
      </c>
      <c r="D595" s="5">
        <v>3</v>
      </c>
      <c r="E595" s="28">
        <v>0.784</v>
      </c>
      <c r="F595" s="28">
        <v>79.39359060000001</v>
      </c>
    </row>
    <row r="596" spans="1:6" ht="12.75">
      <c r="A596" s="30" t="s">
        <v>0</v>
      </c>
      <c r="B596" s="30">
        <v>59</v>
      </c>
      <c r="C596" s="5">
        <v>1990</v>
      </c>
      <c r="D596" s="5">
        <v>4</v>
      </c>
      <c r="E596" s="28">
        <v>0.845</v>
      </c>
      <c r="F596" s="28">
        <v>82.5795997</v>
      </c>
    </row>
    <row r="597" spans="1:6" ht="12.75">
      <c r="A597" s="30" t="s">
        <v>0</v>
      </c>
      <c r="B597" s="30">
        <v>59</v>
      </c>
      <c r="C597" s="5">
        <v>1990</v>
      </c>
      <c r="D597" s="5">
        <v>5</v>
      </c>
      <c r="E597" s="28">
        <v>0.729</v>
      </c>
      <c r="F597" s="28">
        <v>62.62685120000001</v>
      </c>
    </row>
    <row r="598" spans="1:6" ht="12.75">
      <c r="A598" s="30" t="s">
        <v>0</v>
      </c>
      <c r="B598" s="30">
        <v>59</v>
      </c>
      <c r="C598" s="5">
        <v>1990</v>
      </c>
      <c r="D598" s="5">
        <v>6</v>
      </c>
      <c r="E598" s="28">
        <v>0.606</v>
      </c>
      <c r="F598" s="28">
        <v>48.00851169999999</v>
      </c>
    </row>
    <row r="599" spans="1:6" ht="12.75">
      <c r="A599" s="30" t="s">
        <v>0</v>
      </c>
      <c r="B599" s="30">
        <v>59</v>
      </c>
      <c r="C599" s="5">
        <v>1990</v>
      </c>
      <c r="D599" s="5">
        <v>7</v>
      </c>
      <c r="E599" s="28">
        <v>0.554</v>
      </c>
      <c r="F599" s="28">
        <v>39.70399999999999</v>
      </c>
    </row>
    <row r="600" spans="1:6" ht="12.75">
      <c r="A600" s="30" t="s">
        <v>0</v>
      </c>
      <c r="B600" s="30">
        <v>59</v>
      </c>
      <c r="C600" s="5">
        <v>1990</v>
      </c>
      <c r="D600" s="5">
        <v>8</v>
      </c>
      <c r="E600" s="28">
        <v>0.512</v>
      </c>
      <c r="F600" s="28">
        <v>36.71859379999999</v>
      </c>
    </row>
    <row r="601" spans="1:6" ht="12.75">
      <c r="A601" s="30" t="s">
        <v>0</v>
      </c>
      <c r="B601" s="30">
        <v>59</v>
      </c>
      <c r="C601" s="5">
        <v>1990</v>
      </c>
      <c r="D601" s="5">
        <v>9</v>
      </c>
      <c r="E601" s="28">
        <v>0.468</v>
      </c>
      <c r="F601" s="28">
        <v>37.50356420000001</v>
      </c>
    </row>
    <row r="602" spans="1:6" ht="12.75">
      <c r="A602" s="30" t="s">
        <v>0</v>
      </c>
      <c r="B602" s="30">
        <v>59</v>
      </c>
      <c r="C602" s="5">
        <v>1990</v>
      </c>
      <c r="D602" s="5">
        <v>10</v>
      </c>
      <c r="E602" s="28">
        <v>0.891</v>
      </c>
      <c r="F602" s="28">
        <v>170.4178626</v>
      </c>
    </row>
    <row r="603" spans="1:6" ht="12.75">
      <c r="A603" s="30" t="s">
        <v>0</v>
      </c>
      <c r="B603" s="30">
        <v>59</v>
      </c>
      <c r="C603" s="5">
        <v>1990</v>
      </c>
      <c r="D603" s="5">
        <v>11</v>
      </c>
      <c r="E603" s="28">
        <v>0.649</v>
      </c>
      <c r="F603" s="28">
        <v>99.15199999999997</v>
      </c>
    </row>
    <row r="604" spans="1:6" ht="12.75">
      <c r="A604" s="30" t="s">
        <v>0</v>
      </c>
      <c r="B604" s="30">
        <v>59</v>
      </c>
      <c r="C604" s="5">
        <v>1990</v>
      </c>
      <c r="D604" s="5">
        <v>12</v>
      </c>
      <c r="E604" s="28">
        <v>0.42</v>
      </c>
      <c r="F604" s="28">
        <v>56.786245099999995</v>
      </c>
    </row>
    <row r="605" spans="1:6" ht="12.75">
      <c r="A605" s="30" t="s">
        <v>0</v>
      </c>
      <c r="B605" s="30">
        <v>59</v>
      </c>
      <c r="C605" s="5">
        <v>1991</v>
      </c>
      <c r="D605" s="5">
        <v>1</v>
      </c>
      <c r="E605" s="28">
        <v>0.954</v>
      </c>
      <c r="F605" s="28">
        <v>72.47922660000003</v>
      </c>
    </row>
    <row r="606" spans="1:6" ht="12.75">
      <c r="A606" s="30" t="s">
        <v>0</v>
      </c>
      <c r="B606" s="30">
        <v>59</v>
      </c>
      <c r="C606" s="5">
        <v>1991</v>
      </c>
      <c r="D606" s="5">
        <v>2</v>
      </c>
      <c r="E606" s="28">
        <v>1.557</v>
      </c>
      <c r="F606" s="28">
        <v>74.61948550000001</v>
      </c>
    </row>
    <row r="607" spans="1:6" ht="12.75">
      <c r="A607" s="30" t="s">
        <v>0</v>
      </c>
      <c r="B607" s="30">
        <v>59</v>
      </c>
      <c r="C607" s="5">
        <v>1991</v>
      </c>
      <c r="D607" s="5">
        <v>3</v>
      </c>
      <c r="E607" s="28">
        <v>2.209</v>
      </c>
      <c r="F607" s="28">
        <v>272.998</v>
      </c>
    </row>
    <row r="608" spans="1:6" ht="12.75">
      <c r="A608" s="30" t="s">
        <v>0</v>
      </c>
      <c r="B608" s="30">
        <v>59</v>
      </c>
      <c r="C608" s="5">
        <v>1991</v>
      </c>
      <c r="D608" s="5">
        <v>4</v>
      </c>
      <c r="E608" s="28">
        <v>0.638</v>
      </c>
      <c r="F608" s="28">
        <v>124.328</v>
      </c>
    </row>
    <row r="609" spans="1:6" ht="12.75">
      <c r="A609" s="30" t="s">
        <v>0</v>
      </c>
      <c r="B609" s="30">
        <v>59</v>
      </c>
      <c r="C609" s="5">
        <v>1991</v>
      </c>
      <c r="D609" s="5">
        <v>5</v>
      </c>
      <c r="E609" s="28">
        <v>0.569</v>
      </c>
      <c r="F609" s="28">
        <v>86.4049261</v>
      </c>
    </row>
    <row r="610" spans="1:6" ht="12.75">
      <c r="A610" s="30" t="s">
        <v>0</v>
      </c>
      <c r="B610" s="30">
        <v>59</v>
      </c>
      <c r="C610" s="5">
        <v>1991</v>
      </c>
      <c r="D610" s="5">
        <v>6</v>
      </c>
      <c r="E610" s="28">
        <v>0.519</v>
      </c>
      <c r="F610" s="28">
        <v>46.73234060000002</v>
      </c>
    </row>
    <row r="611" spans="1:6" ht="12.75">
      <c r="A611" s="30" t="s">
        <v>0</v>
      </c>
      <c r="B611" s="30">
        <v>59</v>
      </c>
      <c r="C611" s="5">
        <v>1991</v>
      </c>
      <c r="D611" s="5">
        <v>7</v>
      </c>
      <c r="E611" s="28">
        <v>0.475</v>
      </c>
      <c r="F611" s="28">
        <v>29.24899999999999</v>
      </c>
    </row>
    <row r="612" spans="1:6" ht="12.75">
      <c r="A612" s="30" t="s">
        <v>0</v>
      </c>
      <c r="B612" s="30">
        <v>59</v>
      </c>
      <c r="C612" s="5">
        <v>1991</v>
      </c>
      <c r="D612" s="5">
        <v>8</v>
      </c>
      <c r="E612" s="28">
        <v>0.437</v>
      </c>
      <c r="F612" s="28">
        <v>22.532999999999998</v>
      </c>
    </row>
    <row r="613" spans="1:6" ht="12.75">
      <c r="A613" s="30" t="s">
        <v>0</v>
      </c>
      <c r="B613" s="30">
        <v>59</v>
      </c>
      <c r="C613" s="5">
        <v>1991</v>
      </c>
      <c r="D613" s="5">
        <v>9</v>
      </c>
      <c r="E613" s="28">
        <v>0.403</v>
      </c>
      <c r="F613" s="28">
        <v>25.427000000000007</v>
      </c>
    </row>
    <row r="614" spans="1:6" ht="12.75">
      <c r="A614" s="30" t="s">
        <v>0</v>
      </c>
      <c r="B614" s="30">
        <v>59</v>
      </c>
      <c r="C614" s="5">
        <v>1991</v>
      </c>
      <c r="D614" s="5">
        <v>10</v>
      </c>
      <c r="E614" s="28">
        <v>0.38</v>
      </c>
      <c r="F614" s="28">
        <v>32.444448300000005</v>
      </c>
    </row>
    <row r="615" spans="1:6" ht="12.75">
      <c r="A615" s="30" t="s">
        <v>0</v>
      </c>
      <c r="B615" s="30">
        <v>59</v>
      </c>
      <c r="C615" s="5">
        <v>1991</v>
      </c>
      <c r="D615" s="5">
        <v>11</v>
      </c>
      <c r="E615" s="28">
        <v>0.359</v>
      </c>
      <c r="F615" s="28">
        <v>32.184</v>
      </c>
    </row>
    <row r="616" spans="1:6" ht="12.75">
      <c r="A616" s="30" t="s">
        <v>0</v>
      </c>
      <c r="B616" s="30">
        <v>59</v>
      </c>
      <c r="C616" s="5">
        <v>1991</v>
      </c>
      <c r="D616" s="5">
        <v>12</v>
      </c>
      <c r="E616" s="28">
        <v>0.317</v>
      </c>
      <c r="F616" s="28">
        <v>30.2634727</v>
      </c>
    </row>
    <row r="617" spans="1:6" ht="12.75">
      <c r="A617" s="30" t="s">
        <v>0</v>
      </c>
      <c r="B617" s="30">
        <v>59</v>
      </c>
      <c r="C617" s="5">
        <v>1992</v>
      </c>
      <c r="D617" s="5">
        <v>1</v>
      </c>
      <c r="E617" s="28">
        <v>0.335</v>
      </c>
      <c r="F617" s="28">
        <v>56.52380250000003</v>
      </c>
    </row>
    <row r="618" spans="1:6" ht="12.75">
      <c r="A618" s="30" t="s">
        <v>0</v>
      </c>
      <c r="B618" s="30">
        <v>59</v>
      </c>
      <c r="C618" s="5">
        <v>1992</v>
      </c>
      <c r="D618" s="5">
        <v>2</v>
      </c>
      <c r="E618" s="28">
        <v>0.269</v>
      </c>
      <c r="F618" s="28">
        <v>40.43</v>
      </c>
    </row>
    <row r="619" spans="1:6" ht="12.75">
      <c r="A619" s="30" t="s">
        <v>0</v>
      </c>
      <c r="B619" s="30">
        <v>59</v>
      </c>
      <c r="C619" s="5">
        <v>1992</v>
      </c>
      <c r="D619" s="5">
        <v>3</v>
      </c>
      <c r="E619" s="28">
        <v>0.256</v>
      </c>
      <c r="F619" s="28">
        <v>38.46909249999999</v>
      </c>
    </row>
    <row r="620" spans="1:6" ht="12.75">
      <c r="A620" s="30" t="s">
        <v>0</v>
      </c>
      <c r="B620" s="30">
        <v>59</v>
      </c>
      <c r="C620" s="5">
        <v>1992</v>
      </c>
      <c r="D620" s="5">
        <v>4</v>
      </c>
      <c r="E620" s="28">
        <v>0.236</v>
      </c>
      <c r="F620" s="28">
        <v>67.21873760000001</v>
      </c>
    </row>
    <row r="621" spans="1:6" ht="12.75">
      <c r="A621" s="30" t="s">
        <v>0</v>
      </c>
      <c r="B621" s="30">
        <v>59</v>
      </c>
      <c r="C621" s="5">
        <v>1992</v>
      </c>
      <c r="D621" s="5">
        <v>5</v>
      </c>
      <c r="E621" s="28">
        <v>0.223</v>
      </c>
      <c r="F621" s="28">
        <v>48.43618329999999</v>
      </c>
    </row>
    <row r="622" spans="1:6" ht="12.75">
      <c r="A622" s="30" t="s">
        <v>0</v>
      </c>
      <c r="B622" s="30">
        <v>59</v>
      </c>
      <c r="C622" s="5">
        <v>1992</v>
      </c>
      <c r="D622" s="5">
        <v>6</v>
      </c>
      <c r="E622" s="28">
        <v>0.206</v>
      </c>
      <c r="F622" s="28">
        <v>43.3601619</v>
      </c>
    </row>
    <row r="623" spans="1:6" ht="12.75">
      <c r="A623" s="30" t="s">
        <v>0</v>
      </c>
      <c r="B623" s="30">
        <v>59</v>
      </c>
      <c r="C623" s="5">
        <v>1992</v>
      </c>
      <c r="D623" s="5">
        <v>7</v>
      </c>
      <c r="E623" s="28">
        <v>0.194</v>
      </c>
      <c r="F623" s="28">
        <v>16.8928525</v>
      </c>
    </row>
    <row r="624" spans="1:6" ht="12.75">
      <c r="A624" s="30" t="s">
        <v>0</v>
      </c>
      <c r="B624" s="30">
        <v>59</v>
      </c>
      <c r="C624" s="5">
        <v>1992</v>
      </c>
      <c r="D624" s="5">
        <v>8</v>
      </c>
      <c r="E624" s="28">
        <v>0.184</v>
      </c>
      <c r="F624" s="28">
        <v>19.718746900000003</v>
      </c>
    </row>
    <row r="625" spans="1:6" ht="12.75">
      <c r="A625" s="30" t="s">
        <v>0</v>
      </c>
      <c r="B625" s="30">
        <v>59</v>
      </c>
      <c r="C625" s="5">
        <v>1992</v>
      </c>
      <c r="D625" s="5">
        <v>9</v>
      </c>
      <c r="E625" s="28">
        <v>0.174</v>
      </c>
      <c r="F625" s="28">
        <v>17.954181700000003</v>
      </c>
    </row>
    <row r="626" spans="1:6" ht="12.75">
      <c r="A626" s="30" t="s">
        <v>0</v>
      </c>
      <c r="B626" s="30">
        <v>59</v>
      </c>
      <c r="C626" s="5">
        <v>1992</v>
      </c>
      <c r="D626" s="5">
        <v>10</v>
      </c>
      <c r="E626" s="28">
        <v>0.876</v>
      </c>
      <c r="F626" s="28">
        <v>65.66998950000001</v>
      </c>
    </row>
    <row r="627" spans="1:6" ht="12.75">
      <c r="A627" s="30" t="s">
        <v>0</v>
      </c>
      <c r="B627" s="30">
        <v>59</v>
      </c>
      <c r="C627" s="5">
        <v>1992</v>
      </c>
      <c r="D627" s="5">
        <v>11</v>
      </c>
      <c r="E627" s="28">
        <v>0.203</v>
      </c>
      <c r="F627" s="28">
        <v>37.537</v>
      </c>
    </row>
    <row r="628" spans="1:6" ht="12.75">
      <c r="A628" s="30" t="s">
        <v>0</v>
      </c>
      <c r="B628" s="30">
        <v>59</v>
      </c>
      <c r="C628" s="5">
        <v>1992</v>
      </c>
      <c r="D628" s="5">
        <v>12</v>
      </c>
      <c r="E628" s="28">
        <v>1.032</v>
      </c>
      <c r="F628" s="28">
        <v>54.475</v>
      </c>
    </row>
    <row r="629" spans="1:6" ht="12.75">
      <c r="A629" s="30" t="s">
        <v>0</v>
      </c>
      <c r="B629" s="30">
        <v>59</v>
      </c>
      <c r="C629" s="5">
        <v>1993</v>
      </c>
      <c r="D629" s="5">
        <v>1</v>
      </c>
      <c r="E629" s="28">
        <v>0.209</v>
      </c>
      <c r="F629" s="28">
        <v>27.141000000000002</v>
      </c>
    </row>
    <row r="630" spans="1:6" ht="12.75">
      <c r="A630" s="30" t="s">
        <v>0</v>
      </c>
      <c r="B630" s="30">
        <v>59</v>
      </c>
      <c r="C630" s="5">
        <v>1993</v>
      </c>
      <c r="D630" s="5">
        <v>2</v>
      </c>
      <c r="E630" s="28">
        <v>0.196</v>
      </c>
      <c r="F630" s="28">
        <v>20.651399000000005</v>
      </c>
    </row>
    <row r="631" spans="1:6" ht="12.75">
      <c r="A631" s="30" t="s">
        <v>0</v>
      </c>
      <c r="B631" s="30">
        <v>59</v>
      </c>
      <c r="C631" s="5">
        <v>1993</v>
      </c>
      <c r="D631" s="5">
        <v>3</v>
      </c>
      <c r="E631" s="28">
        <v>0.184</v>
      </c>
      <c r="F631" s="28">
        <v>32.96606600000002</v>
      </c>
    </row>
    <row r="632" spans="1:6" ht="12.75">
      <c r="A632" s="30" t="s">
        <v>0</v>
      </c>
      <c r="B632" s="30">
        <v>59</v>
      </c>
      <c r="C632" s="5">
        <v>1993</v>
      </c>
      <c r="D632" s="5">
        <v>4</v>
      </c>
      <c r="E632" s="28">
        <v>0.5</v>
      </c>
      <c r="F632" s="28">
        <v>43.88545599999999</v>
      </c>
    </row>
    <row r="633" spans="1:6" ht="12.75">
      <c r="A633" s="30" t="s">
        <v>0</v>
      </c>
      <c r="B633" s="30">
        <v>59</v>
      </c>
      <c r="C633" s="5">
        <v>1993</v>
      </c>
      <c r="D633" s="5">
        <v>5</v>
      </c>
      <c r="E633" s="28">
        <v>1.415</v>
      </c>
      <c r="F633" s="28">
        <v>126.73377370000001</v>
      </c>
    </row>
    <row r="634" spans="1:6" ht="12.75">
      <c r="A634" s="30" t="s">
        <v>0</v>
      </c>
      <c r="B634" s="30">
        <v>59</v>
      </c>
      <c r="C634" s="5">
        <v>1993</v>
      </c>
      <c r="D634" s="5">
        <v>6</v>
      </c>
      <c r="E634" s="28">
        <v>0.296</v>
      </c>
      <c r="F634" s="28">
        <v>57.154700500000025</v>
      </c>
    </row>
    <row r="635" spans="1:6" ht="12.75">
      <c r="A635" s="30" t="s">
        <v>0</v>
      </c>
      <c r="B635" s="30">
        <v>59</v>
      </c>
      <c r="C635" s="5">
        <v>1993</v>
      </c>
      <c r="D635" s="5">
        <v>7</v>
      </c>
      <c r="E635" s="28">
        <v>0.281</v>
      </c>
      <c r="F635" s="28">
        <v>25.640791</v>
      </c>
    </row>
    <row r="636" spans="1:6" ht="12.75">
      <c r="A636" s="30" t="s">
        <v>0</v>
      </c>
      <c r="B636" s="30">
        <v>59</v>
      </c>
      <c r="C636" s="5">
        <v>1993</v>
      </c>
      <c r="D636" s="5">
        <v>8</v>
      </c>
      <c r="E636" s="28">
        <v>0.261</v>
      </c>
      <c r="F636" s="28">
        <v>17.99987489999999</v>
      </c>
    </row>
    <row r="637" spans="1:6" ht="12.75">
      <c r="A637" s="30" t="s">
        <v>0</v>
      </c>
      <c r="B637" s="30">
        <v>59</v>
      </c>
      <c r="C637" s="5">
        <v>1993</v>
      </c>
      <c r="D637" s="5">
        <v>9</v>
      </c>
      <c r="E637" s="28">
        <v>0.433</v>
      </c>
      <c r="F637" s="28">
        <v>14.716094899999998</v>
      </c>
    </row>
    <row r="638" spans="1:6" ht="12.75">
      <c r="A638" s="30" t="s">
        <v>0</v>
      </c>
      <c r="B638" s="30">
        <v>59</v>
      </c>
      <c r="C638" s="5">
        <v>1993</v>
      </c>
      <c r="D638" s="5">
        <v>10</v>
      </c>
      <c r="E638" s="28">
        <v>3.198</v>
      </c>
      <c r="F638" s="28">
        <v>296.7679810000001</v>
      </c>
    </row>
    <row r="639" spans="1:6" ht="12.75">
      <c r="A639" s="30" t="s">
        <v>0</v>
      </c>
      <c r="B639" s="30">
        <v>59</v>
      </c>
      <c r="C639" s="5">
        <v>1993</v>
      </c>
      <c r="D639" s="5">
        <v>11</v>
      </c>
      <c r="E639" s="28">
        <v>0.59</v>
      </c>
      <c r="F639" s="28">
        <v>251.20654519999997</v>
      </c>
    </row>
    <row r="640" spans="1:6" ht="12.75">
      <c r="A640" s="30" t="s">
        <v>0</v>
      </c>
      <c r="B640" s="30">
        <v>59</v>
      </c>
      <c r="C640" s="5">
        <v>1993</v>
      </c>
      <c r="D640" s="5">
        <v>12</v>
      </c>
      <c r="E640" s="28">
        <v>0.353</v>
      </c>
      <c r="F640" s="28">
        <v>63.32993520000001</v>
      </c>
    </row>
    <row r="641" spans="1:6" ht="12.75">
      <c r="A641" s="30" t="s">
        <v>0</v>
      </c>
      <c r="B641" s="30">
        <v>59</v>
      </c>
      <c r="C641" s="5">
        <v>1994</v>
      </c>
      <c r="D641" s="5">
        <v>1</v>
      </c>
      <c r="E641" s="28">
        <v>1.494</v>
      </c>
      <c r="F641" s="28">
        <v>116.098137</v>
      </c>
    </row>
    <row r="642" spans="1:6" ht="12.75">
      <c r="A642" s="30" t="s">
        <v>0</v>
      </c>
      <c r="B642" s="30">
        <v>59</v>
      </c>
      <c r="C642" s="5">
        <v>1994</v>
      </c>
      <c r="D642" s="5">
        <v>2</v>
      </c>
      <c r="E642" s="28">
        <v>1.849</v>
      </c>
      <c r="F642" s="28">
        <v>137.3639082</v>
      </c>
    </row>
    <row r="643" spans="1:6" ht="12.75">
      <c r="A643" s="30" t="s">
        <v>0</v>
      </c>
      <c r="B643" s="30">
        <v>59</v>
      </c>
      <c r="C643" s="5">
        <v>1994</v>
      </c>
      <c r="D643" s="5">
        <v>3</v>
      </c>
      <c r="E643" s="28">
        <v>0.593</v>
      </c>
      <c r="F643" s="28">
        <v>119.78509270000002</v>
      </c>
    </row>
    <row r="644" spans="1:6" ht="12.75">
      <c r="A644" s="30" t="s">
        <v>0</v>
      </c>
      <c r="B644" s="30">
        <v>59</v>
      </c>
      <c r="C644" s="5">
        <v>1994</v>
      </c>
      <c r="D644" s="5">
        <v>4</v>
      </c>
      <c r="E644" s="28">
        <v>0.514</v>
      </c>
      <c r="F644" s="28">
        <v>71.42676290000003</v>
      </c>
    </row>
    <row r="645" spans="1:6" ht="12.75">
      <c r="A645" s="30" t="s">
        <v>0</v>
      </c>
      <c r="B645" s="30">
        <v>59</v>
      </c>
      <c r="C645" s="5">
        <v>1994</v>
      </c>
      <c r="D645" s="5">
        <v>5</v>
      </c>
      <c r="E645" s="28">
        <v>1.498</v>
      </c>
      <c r="F645" s="28">
        <v>286.29791819999997</v>
      </c>
    </row>
    <row r="646" spans="1:6" ht="12.75">
      <c r="A646" s="30" t="s">
        <v>0</v>
      </c>
      <c r="B646" s="30">
        <v>59</v>
      </c>
      <c r="C646" s="5">
        <v>1994</v>
      </c>
      <c r="D646" s="5">
        <v>6</v>
      </c>
      <c r="E646" s="28">
        <v>0.594</v>
      </c>
      <c r="F646" s="28">
        <v>75.20571009999999</v>
      </c>
    </row>
    <row r="647" spans="1:6" ht="12.75">
      <c r="A647" s="30" t="s">
        <v>0</v>
      </c>
      <c r="B647" s="30">
        <v>59</v>
      </c>
      <c r="C647" s="5">
        <v>1994</v>
      </c>
      <c r="D647" s="5">
        <v>7</v>
      </c>
      <c r="E647" s="28">
        <v>0.547</v>
      </c>
      <c r="F647" s="28">
        <v>40.76099999999999</v>
      </c>
    </row>
    <row r="648" spans="1:6" ht="12.75">
      <c r="A648" s="30" t="s">
        <v>0</v>
      </c>
      <c r="B648" s="30">
        <v>59</v>
      </c>
      <c r="C648" s="5">
        <v>1994</v>
      </c>
      <c r="D648" s="5">
        <v>8</v>
      </c>
      <c r="E648" s="28">
        <v>0.507</v>
      </c>
      <c r="F648" s="28">
        <v>30.942169499999984</v>
      </c>
    </row>
    <row r="649" spans="1:6" ht="12.75">
      <c r="A649" s="30" t="s">
        <v>0</v>
      </c>
      <c r="B649" s="30">
        <v>59</v>
      </c>
      <c r="C649" s="5">
        <v>1994</v>
      </c>
      <c r="D649" s="5">
        <v>9</v>
      </c>
      <c r="E649" s="28">
        <v>0.465</v>
      </c>
      <c r="F649" s="28">
        <v>24.595399899999986</v>
      </c>
    </row>
    <row r="650" spans="1:6" ht="12.75">
      <c r="A650" s="30" t="s">
        <v>0</v>
      </c>
      <c r="B650" s="30">
        <v>59</v>
      </c>
      <c r="C650" s="5">
        <v>1994</v>
      </c>
      <c r="D650" s="5">
        <v>10</v>
      </c>
      <c r="E650" s="28">
        <v>0.468</v>
      </c>
      <c r="F650" s="28">
        <v>23.581467899999993</v>
      </c>
    </row>
    <row r="651" spans="1:6" ht="12.75">
      <c r="A651" s="30" t="s">
        <v>0</v>
      </c>
      <c r="B651" s="30">
        <v>59</v>
      </c>
      <c r="C651" s="5">
        <v>1994</v>
      </c>
      <c r="D651" s="5">
        <v>11</v>
      </c>
      <c r="E651" s="28">
        <v>0.586</v>
      </c>
      <c r="F651" s="28">
        <v>85.0478163</v>
      </c>
    </row>
    <row r="652" spans="1:6" ht="12.75">
      <c r="A652" s="30" t="s">
        <v>0</v>
      </c>
      <c r="B652" s="30">
        <v>59</v>
      </c>
      <c r="C652" s="5">
        <v>1994</v>
      </c>
      <c r="D652" s="5">
        <v>12</v>
      </c>
      <c r="E652" s="28">
        <v>0.48</v>
      </c>
      <c r="F652" s="28">
        <v>31.453</v>
      </c>
    </row>
    <row r="653" spans="1:6" ht="12.75">
      <c r="A653" s="30" t="s">
        <v>0</v>
      </c>
      <c r="B653" s="30">
        <v>59</v>
      </c>
      <c r="C653" s="5">
        <v>1995</v>
      </c>
      <c r="D653" s="5">
        <v>1</v>
      </c>
      <c r="E653" s="28">
        <v>0.924</v>
      </c>
      <c r="F653" s="28">
        <v>61.27821699999999</v>
      </c>
    </row>
    <row r="654" spans="1:6" ht="12.75">
      <c r="A654" s="30" t="s">
        <v>0</v>
      </c>
      <c r="B654" s="30">
        <v>59</v>
      </c>
      <c r="C654" s="5">
        <v>1995</v>
      </c>
      <c r="D654" s="5">
        <v>2</v>
      </c>
      <c r="E654" s="28">
        <v>1.582</v>
      </c>
      <c r="F654" s="28">
        <v>91.91599999999998</v>
      </c>
    </row>
    <row r="655" spans="1:6" ht="12.75">
      <c r="A655" s="30" t="s">
        <v>0</v>
      </c>
      <c r="B655" s="30">
        <v>59</v>
      </c>
      <c r="C655" s="5">
        <v>1995</v>
      </c>
      <c r="D655" s="5">
        <v>3</v>
      </c>
      <c r="E655" s="28">
        <v>0.422</v>
      </c>
      <c r="F655" s="28">
        <v>51.92899999999998</v>
      </c>
    </row>
    <row r="656" spans="1:6" ht="12.75">
      <c r="A656" s="30" t="s">
        <v>0</v>
      </c>
      <c r="B656" s="30">
        <v>59</v>
      </c>
      <c r="C656" s="5">
        <v>1995</v>
      </c>
      <c r="D656" s="5">
        <v>4</v>
      </c>
      <c r="E656" s="28">
        <v>0.388</v>
      </c>
      <c r="F656" s="28">
        <v>27.12779570000001</v>
      </c>
    </row>
    <row r="657" spans="1:6" ht="12.75">
      <c r="A657" s="30" t="s">
        <v>0</v>
      </c>
      <c r="B657" s="30">
        <v>59</v>
      </c>
      <c r="C657" s="5">
        <v>1995</v>
      </c>
      <c r="D657" s="5">
        <v>5</v>
      </c>
      <c r="E657" s="28">
        <v>0.377</v>
      </c>
      <c r="F657" s="28">
        <v>32.771329200000004</v>
      </c>
    </row>
    <row r="658" spans="1:6" ht="12.75">
      <c r="A658" s="30" t="s">
        <v>0</v>
      </c>
      <c r="B658" s="30">
        <v>59</v>
      </c>
      <c r="C658" s="5">
        <v>1995</v>
      </c>
      <c r="D658" s="5">
        <v>6</v>
      </c>
      <c r="E658" s="28">
        <v>0.344</v>
      </c>
      <c r="F658" s="28">
        <v>30.2562845</v>
      </c>
    </row>
    <row r="659" spans="1:6" ht="12.75">
      <c r="A659" s="30" t="s">
        <v>0</v>
      </c>
      <c r="B659" s="30">
        <v>59</v>
      </c>
      <c r="C659" s="5">
        <v>1995</v>
      </c>
      <c r="D659" s="5">
        <v>7</v>
      </c>
      <c r="E659" s="28">
        <v>0.313</v>
      </c>
      <c r="F659" s="28">
        <v>20.523156099999998</v>
      </c>
    </row>
    <row r="660" spans="1:6" ht="12.75">
      <c r="A660" s="30" t="s">
        <v>0</v>
      </c>
      <c r="B660" s="30">
        <v>59</v>
      </c>
      <c r="C660" s="5">
        <v>1995</v>
      </c>
      <c r="D660" s="5">
        <v>8</v>
      </c>
      <c r="E660" s="28">
        <v>0.293</v>
      </c>
      <c r="F660" s="28">
        <v>16.257398099999993</v>
      </c>
    </row>
    <row r="661" spans="1:6" ht="12.75">
      <c r="A661" s="30" t="s">
        <v>0</v>
      </c>
      <c r="B661" s="30">
        <v>59</v>
      </c>
      <c r="C661" s="5">
        <v>1995</v>
      </c>
      <c r="D661" s="5">
        <v>9</v>
      </c>
      <c r="E661" s="28">
        <v>0.27</v>
      </c>
      <c r="F661" s="28">
        <v>14.971279099999999</v>
      </c>
    </row>
    <row r="662" spans="1:6" ht="12.75">
      <c r="A662" s="30" t="s">
        <v>0</v>
      </c>
      <c r="B662" s="30">
        <v>59</v>
      </c>
      <c r="C662" s="5">
        <v>1995</v>
      </c>
      <c r="D662" s="5">
        <v>10</v>
      </c>
      <c r="E662" s="28">
        <v>0.25</v>
      </c>
      <c r="F662" s="28">
        <v>8.870066</v>
      </c>
    </row>
    <row r="663" spans="1:6" ht="12.75">
      <c r="A663" s="30" t="s">
        <v>0</v>
      </c>
      <c r="B663" s="30">
        <v>59</v>
      </c>
      <c r="C663" s="5">
        <v>1995</v>
      </c>
      <c r="D663" s="5">
        <v>11</v>
      </c>
      <c r="E663" s="28">
        <v>0.864</v>
      </c>
      <c r="F663" s="28">
        <v>72.17393030000004</v>
      </c>
    </row>
    <row r="664" spans="1:6" ht="12.75">
      <c r="A664" s="30" t="s">
        <v>0</v>
      </c>
      <c r="B664" s="30">
        <v>59</v>
      </c>
      <c r="C664" s="5">
        <v>1995</v>
      </c>
      <c r="D664" s="5">
        <v>12</v>
      </c>
      <c r="E664" s="28">
        <v>5.129</v>
      </c>
      <c r="F664" s="28">
        <v>230.35170419999994</v>
      </c>
    </row>
    <row r="665" spans="1:6" ht="12.75">
      <c r="A665" s="30" t="s">
        <v>0</v>
      </c>
      <c r="B665" s="30">
        <v>59</v>
      </c>
      <c r="C665" s="5">
        <v>1996</v>
      </c>
      <c r="D665" s="5">
        <v>1</v>
      </c>
      <c r="E665" s="28">
        <v>10.748</v>
      </c>
      <c r="F665" s="28">
        <v>618.2960842999998</v>
      </c>
    </row>
    <row r="666" spans="1:6" ht="12.75">
      <c r="A666" s="30" t="s">
        <v>0</v>
      </c>
      <c r="B666" s="30">
        <v>59</v>
      </c>
      <c r="C666" s="5">
        <v>1996</v>
      </c>
      <c r="D666" s="5">
        <v>2</v>
      </c>
      <c r="E666" s="28">
        <v>1.737</v>
      </c>
      <c r="F666" s="28">
        <v>228.71769160000005</v>
      </c>
    </row>
    <row r="667" spans="1:6" ht="12.75">
      <c r="A667" s="30" t="s">
        <v>0</v>
      </c>
      <c r="B667" s="30">
        <v>59</v>
      </c>
      <c r="C667" s="5">
        <v>1996</v>
      </c>
      <c r="D667" s="5">
        <v>3</v>
      </c>
      <c r="E667" s="28">
        <v>1.779</v>
      </c>
      <c r="F667" s="28">
        <v>197.09057749999994</v>
      </c>
    </row>
    <row r="668" spans="1:6" ht="12.75">
      <c r="A668" s="30" t="s">
        <v>0</v>
      </c>
      <c r="B668" s="30">
        <v>59</v>
      </c>
      <c r="C668" s="5">
        <v>1996</v>
      </c>
      <c r="D668" s="5">
        <v>4</v>
      </c>
      <c r="E668" s="28">
        <v>0.995</v>
      </c>
      <c r="F668" s="28">
        <v>258.61141069999996</v>
      </c>
    </row>
    <row r="669" spans="1:6" ht="12.75">
      <c r="A669" s="30" t="s">
        <v>0</v>
      </c>
      <c r="B669" s="30">
        <v>59</v>
      </c>
      <c r="C669" s="5">
        <v>1996</v>
      </c>
      <c r="D669" s="5">
        <v>5</v>
      </c>
      <c r="E669" s="28">
        <v>2.273</v>
      </c>
      <c r="F669" s="28">
        <v>328.33604560000003</v>
      </c>
    </row>
    <row r="670" spans="1:6" ht="12.75">
      <c r="A670" s="30" t="s">
        <v>0</v>
      </c>
      <c r="B670" s="30">
        <v>59</v>
      </c>
      <c r="C670" s="5">
        <v>1996</v>
      </c>
      <c r="D670" s="5">
        <v>6</v>
      </c>
      <c r="E670" s="28">
        <v>1.013</v>
      </c>
      <c r="F670" s="28">
        <v>119.5900928</v>
      </c>
    </row>
    <row r="671" spans="1:6" ht="12.75">
      <c r="A671" s="30" t="s">
        <v>0</v>
      </c>
      <c r="B671" s="30">
        <v>59</v>
      </c>
      <c r="C671" s="5">
        <v>1996</v>
      </c>
      <c r="D671" s="5">
        <v>7</v>
      </c>
      <c r="E671" s="28">
        <v>0.922</v>
      </c>
      <c r="F671" s="28">
        <v>62.60014610000002</v>
      </c>
    </row>
    <row r="672" spans="1:6" ht="12.75">
      <c r="A672" s="30" t="s">
        <v>0</v>
      </c>
      <c r="B672" s="30">
        <v>59</v>
      </c>
      <c r="C672" s="5">
        <v>1996</v>
      </c>
      <c r="D672" s="5">
        <v>8</v>
      </c>
      <c r="E672" s="28">
        <v>0.839</v>
      </c>
      <c r="F672" s="28">
        <v>45.592195399999994</v>
      </c>
    </row>
    <row r="673" spans="1:6" ht="12.75">
      <c r="A673" s="30" t="s">
        <v>0</v>
      </c>
      <c r="B673" s="30">
        <v>59</v>
      </c>
      <c r="C673" s="5">
        <v>1996</v>
      </c>
      <c r="D673" s="5">
        <v>9</v>
      </c>
      <c r="E673" s="28">
        <v>0.781</v>
      </c>
      <c r="F673" s="28">
        <v>38.231834899999996</v>
      </c>
    </row>
    <row r="674" spans="1:6" ht="12.75">
      <c r="A674" s="30" t="s">
        <v>0</v>
      </c>
      <c r="B674" s="30">
        <v>59</v>
      </c>
      <c r="C674" s="5">
        <v>1996</v>
      </c>
      <c r="D674" s="5">
        <v>10</v>
      </c>
      <c r="E674" s="28">
        <v>0.701</v>
      </c>
      <c r="F674" s="28">
        <v>36.30181770000001</v>
      </c>
    </row>
    <row r="675" spans="1:6" ht="12.75">
      <c r="A675" s="30" t="s">
        <v>0</v>
      </c>
      <c r="B675" s="30">
        <v>59</v>
      </c>
      <c r="C675" s="5">
        <v>1996</v>
      </c>
      <c r="D675" s="5">
        <v>11</v>
      </c>
      <c r="E675" s="28">
        <v>0.688</v>
      </c>
      <c r="F675" s="28">
        <v>45.44060110000002</v>
      </c>
    </row>
    <row r="676" spans="1:6" ht="12.75">
      <c r="A676" s="31" t="s">
        <v>0</v>
      </c>
      <c r="B676" s="31">
        <v>59</v>
      </c>
      <c r="C676">
        <v>1996</v>
      </c>
      <c r="D676">
        <v>12</v>
      </c>
      <c r="E676" s="28">
        <v>3.522</v>
      </c>
      <c r="F676" s="28">
        <v>393.83228429999997</v>
      </c>
    </row>
    <row r="677" spans="1:6" ht="12.75">
      <c r="A677" s="31" t="s">
        <v>0</v>
      </c>
      <c r="B677" s="31">
        <v>59</v>
      </c>
      <c r="C677">
        <v>1997</v>
      </c>
      <c r="D677">
        <v>1</v>
      </c>
      <c r="E677" s="28">
        <v>2.327</v>
      </c>
      <c r="F677" s="28">
        <v>198.70400000000004</v>
      </c>
    </row>
    <row r="678" spans="1:6" ht="12.75">
      <c r="A678" s="31" t="s">
        <v>0</v>
      </c>
      <c r="B678" s="31">
        <v>59</v>
      </c>
      <c r="C678">
        <v>1997</v>
      </c>
      <c r="D678">
        <v>2</v>
      </c>
      <c r="E678" s="28">
        <v>0.861</v>
      </c>
      <c r="F678" s="28">
        <v>113.8158071</v>
      </c>
    </row>
    <row r="679" spans="1:6" ht="12.75">
      <c r="A679" s="31" t="s">
        <v>0</v>
      </c>
      <c r="B679" s="31">
        <v>59</v>
      </c>
      <c r="C679">
        <v>1997</v>
      </c>
      <c r="D679">
        <v>3</v>
      </c>
      <c r="E679" s="28">
        <v>0.785</v>
      </c>
      <c r="F679" s="28">
        <v>85.0959375</v>
      </c>
    </row>
    <row r="680" spans="1:6" ht="12.75">
      <c r="A680" s="31" t="s">
        <v>0</v>
      </c>
      <c r="B680" s="31">
        <v>59</v>
      </c>
      <c r="C680">
        <v>1997</v>
      </c>
      <c r="D680">
        <v>4</v>
      </c>
      <c r="E680" s="28">
        <v>0.775</v>
      </c>
      <c r="F680" s="28">
        <v>85.64654789999996</v>
      </c>
    </row>
    <row r="681" spans="1:6" ht="12.75">
      <c r="A681" s="31" t="s">
        <v>0</v>
      </c>
      <c r="B681" s="31">
        <v>59</v>
      </c>
      <c r="C681">
        <v>1997</v>
      </c>
      <c r="D681">
        <v>5</v>
      </c>
      <c r="E681" s="28">
        <v>0.903</v>
      </c>
      <c r="F681" s="28">
        <v>76.58390489999998</v>
      </c>
    </row>
    <row r="682" spans="1:6" ht="12.75">
      <c r="A682" s="31" t="s">
        <v>0</v>
      </c>
      <c r="B682" s="31">
        <v>59</v>
      </c>
      <c r="C682">
        <v>1997</v>
      </c>
      <c r="D682">
        <v>6</v>
      </c>
      <c r="E682" s="28">
        <v>0.745</v>
      </c>
      <c r="F682" s="28">
        <v>83.62731210000003</v>
      </c>
    </row>
    <row r="683" spans="1:6" ht="12.75">
      <c r="A683" s="31" t="s">
        <v>0</v>
      </c>
      <c r="B683" s="31">
        <v>59</v>
      </c>
      <c r="C683">
        <v>1997</v>
      </c>
      <c r="D683">
        <v>7</v>
      </c>
      <c r="E683" s="28">
        <v>0.603</v>
      </c>
      <c r="F683" s="28">
        <v>43.0179804</v>
      </c>
    </row>
    <row r="684" spans="1:6" ht="12.75">
      <c r="A684" s="31" t="s">
        <v>0</v>
      </c>
      <c r="B684" s="31">
        <v>59</v>
      </c>
      <c r="C684">
        <v>1997</v>
      </c>
      <c r="D684">
        <v>8</v>
      </c>
      <c r="E684" s="28">
        <v>0.568</v>
      </c>
      <c r="F684" s="28">
        <v>34.627999999999986</v>
      </c>
    </row>
    <row r="685" spans="1:6" ht="12.75">
      <c r="A685" s="31" t="s">
        <v>0</v>
      </c>
      <c r="B685" s="31">
        <v>59</v>
      </c>
      <c r="C685">
        <v>1997</v>
      </c>
      <c r="D685">
        <v>9</v>
      </c>
      <c r="E685" s="28">
        <v>0.513</v>
      </c>
      <c r="F685" s="28">
        <v>34.4903674</v>
      </c>
    </row>
    <row r="686" spans="1:6" ht="12.75">
      <c r="A686" s="31" t="s">
        <v>0</v>
      </c>
      <c r="B686" s="31">
        <v>59</v>
      </c>
      <c r="C686">
        <v>1997</v>
      </c>
      <c r="D686">
        <v>10</v>
      </c>
      <c r="E686" s="28">
        <v>0.499</v>
      </c>
      <c r="F686" s="28">
        <v>42.7956047</v>
      </c>
    </row>
    <row r="687" spans="1:6" ht="12.75">
      <c r="A687" s="31" t="s">
        <v>0</v>
      </c>
      <c r="B687" s="31">
        <v>59</v>
      </c>
      <c r="C687">
        <v>1997</v>
      </c>
      <c r="D687">
        <v>11</v>
      </c>
      <c r="E687" s="28">
        <v>3.51</v>
      </c>
      <c r="F687" s="28">
        <v>459.3126690999998</v>
      </c>
    </row>
    <row r="688" spans="1:6" ht="12.75">
      <c r="A688" s="31" t="s">
        <v>0</v>
      </c>
      <c r="B688" s="31">
        <v>59</v>
      </c>
      <c r="C688">
        <v>1997</v>
      </c>
      <c r="D688">
        <v>12</v>
      </c>
      <c r="E688" s="28">
        <v>4.222</v>
      </c>
      <c r="F688" s="28">
        <v>455.6419025999998</v>
      </c>
    </row>
    <row r="689" spans="1:6" ht="12.75">
      <c r="A689" s="31" t="s">
        <v>0</v>
      </c>
      <c r="B689" s="31">
        <v>59</v>
      </c>
      <c r="C689">
        <v>1998</v>
      </c>
      <c r="D689">
        <v>1</v>
      </c>
      <c r="E689" s="28">
        <v>1.566</v>
      </c>
      <c r="F689" s="28">
        <v>224.9526317</v>
      </c>
    </row>
    <row r="690" spans="1:6" ht="12.75">
      <c r="A690" s="31" t="s">
        <v>0</v>
      </c>
      <c r="B690" s="31">
        <v>59</v>
      </c>
      <c r="C690">
        <v>1998</v>
      </c>
      <c r="D690">
        <v>2</v>
      </c>
      <c r="E690" s="28">
        <v>1.344</v>
      </c>
      <c r="F690" s="28">
        <v>154.252</v>
      </c>
    </row>
    <row r="691" spans="1:6" ht="12.75">
      <c r="A691" s="31" t="s">
        <v>0</v>
      </c>
      <c r="B691" s="31">
        <v>59</v>
      </c>
      <c r="C691">
        <v>1998</v>
      </c>
      <c r="D691">
        <v>3</v>
      </c>
      <c r="E691" s="28">
        <v>0.935</v>
      </c>
      <c r="F691" s="28">
        <v>112.54247080000003</v>
      </c>
    </row>
    <row r="692" spans="1:6" ht="12.75">
      <c r="A692" s="31" t="s">
        <v>0</v>
      </c>
      <c r="B692" s="31">
        <v>59</v>
      </c>
      <c r="C692">
        <v>1998</v>
      </c>
      <c r="D692">
        <v>4</v>
      </c>
      <c r="E692" s="28">
        <v>1.776</v>
      </c>
      <c r="F692" s="28">
        <v>131.52700000000004</v>
      </c>
    </row>
    <row r="693" spans="1:6" ht="12.75">
      <c r="A693" s="31" t="s">
        <v>0</v>
      </c>
      <c r="B693" s="31">
        <v>59</v>
      </c>
      <c r="C693">
        <v>1998</v>
      </c>
      <c r="D693">
        <v>5</v>
      </c>
      <c r="E693" s="28">
        <v>2.325</v>
      </c>
      <c r="F693" s="28">
        <v>149.67362819999997</v>
      </c>
    </row>
    <row r="694" spans="1:6" ht="12.75">
      <c r="A694" s="31" t="s">
        <v>0</v>
      </c>
      <c r="B694" s="31">
        <v>59</v>
      </c>
      <c r="C694">
        <v>1998</v>
      </c>
      <c r="D694">
        <v>6</v>
      </c>
      <c r="E694" s="28">
        <v>0.942</v>
      </c>
      <c r="F694" s="28">
        <v>111.35700000000004</v>
      </c>
    </row>
    <row r="695" spans="1:6" ht="12.75">
      <c r="A695" s="31" t="s">
        <v>0</v>
      </c>
      <c r="B695" s="31">
        <v>59</v>
      </c>
      <c r="C695">
        <v>1998</v>
      </c>
      <c r="D695">
        <v>7</v>
      </c>
      <c r="E695" s="28">
        <v>0.858</v>
      </c>
      <c r="F695" s="28">
        <v>50.35821329999999</v>
      </c>
    </row>
    <row r="696" spans="1:6" ht="12.75">
      <c r="A696" s="31" t="s">
        <v>0</v>
      </c>
      <c r="B696" s="31">
        <v>59</v>
      </c>
      <c r="C696">
        <v>1998</v>
      </c>
      <c r="D696">
        <v>8</v>
      </c>
      <c r="E696" s="28">
        <v>0.783</v>
      </c>
      <c r="F696" s="28">
        <v>38.11139140000001</v>
      </c>
    </row>
    <row r="697" spans="1:6" ht="12.75">
      <c r="A697" s="31" t="s">
        <v>0</v>
      </c>
      <c r="B697" s="31">
        <v>59</v>
      </c>
      <c r="C697">
        <v>1998</v>
      </c>
      <c r="D697">
        <v>9</v>
      </c>
      <c r="E697" s="28">
        <v>0.875</v>
      </c>
      <c r="F697" s="28">
        <v>66.93800000000002</v>
      </c>
    </row>
    <row r="698" spans="1:6" ht="12.75">
      <c r="A698" s="31" t="s">
        <v>0</v>
      </c>
      <c r="B698" s="31">
        <v>59</v>
      </c>
      <c r="C698">
        <v>1998</v>
      </c>
      <c r="D698">
        <v>10</v>
      </c>
      <c r="E698" s="28">
        <v>0.667</v>
      </c>
      <c r="F698" s="28">
        <v>34.4121312</v>
      </c>
    </row>
    <row r="699" spans="1:6" ht="12.75">
      <c r="A699" s="31" t="s">
        <v>0</v>
      </c>
      <c r="B699" s="31">
        <v>59</v>
      </c>
      <c r="C699">
        <v>1998</v>
      </c>
      <c r="D699">
        <v>11</v>
      </c>
      <c r="E699" s="28">
        <v>0.609</v>
      </c>
      <c r="F699" s="28">
        <v>32.479379400000006</v>
      </c>
    </row>
    <row r="700" spans="1:6" ht="12.75">
      <c r="A700" s="31" t="s">
        <v>0</v>
      </c>
      <c r="B700" s="31">
        <v>59</v>
      </c>
      <c r="C700">
        <v>1998</v>
      </c>
      <c r="D700">
        <v>12</v>
      </c>
      <c r="E700" s="28">
        <v>0.559</v>
      </c>
      <c r="F700" s="28">
        <v>26.144000000000005</v>
      </c>
    </row>
    <row r="701" spans="1:6" ht="12.75">
      <c r="A701" s="31" t="s">
        <v>0</v>
      </c>
      <c r="B701" s="31">
        <v>59</v>
      </c>
      <c r="C701">
        <v>1999</v>
      </c>
      <c r="D701">
        <v>1</v>
      </c>
      <c r="E701" s="28">
        <v>0.552</v>
      </c>
      <c r="F701" s="28">
        <v>48.22157180000001</v>
      </c>
    </row>
    <row r="702" spans="1:6" ht="12.75">
      <c r="A702" s="31" t="s">
        <v>0</v>
      </c>
      <c r="B702" s="31">
        <v>59</v>
      </c>
      <c r="C702">
        <v>1999</v>
      </c>
      <c r="D702">
        <v>2</v>
      </c>
      <c r="E702" s="28">
        <v>0.468</v>
      </c>
      <c r="F702" s="28">
        <v>39.76555389999999</v>
      </c>
    </row>
    <row r="703" spans="1:6" ht="12.75">
      <c r="A703" s="31" t="s">
        <v>0</v>
      </c>
      <c r="B703" s="31">
        <v>59</v>
      </c>
      <c r="C703">
        <v>1999</v>
      </c>
      <c r="D703">
        <v>3</v>
      </c>
      <c r="E703" s="28">
        <v>0.439</v>
      </c>
      <c r="F703" s="28">
        <v>66.92899999999999</v>
      </c>
    </row>
    <row r="704" spans="1:6" ht="12.75">
      <c r="A704" s="31" t="s">
        <v>0</v>
      </c>
      <c r="B704" s="31">
        <v>59</v>
      </c>
      <c r="C704">
        <v>1999</v>
      </c>
      <c r="D704">
        <v>4</v>
      </c>
      <c r="E704" s="28">
        <v>0.413</v>
      </c>
      <c r="F704" s="28">
        <v>65.841</v>
      </c>
    </row>
    <row r="705" spans="1:6" ht="12.75">
      <c r="A705" s="31" t="s">
        <v>0</v>
      </c>
      <c r="B705" s="31">
        <v>59</v>
      </c>
      <c r="C705">
        <v>1999</v>
      </c>
      <c r="D705">
        <v>5</v>
      </c>
      <c r="E705" s="28">
        <v>0.406</v>
      </c>
      <c r="F705" s="28">
        <v>81.25509769999998</v>
      </c>
    </row>
    <row r="706" spans="1:6" ht="12.75">
      <c r="A706" s="31" t="s">
        <v>0</v>
      </c>
      <c r="B706" s="31">
        <v>59</v>
      </c>
      <c r="C706">
        <v>1999</v>
      </c>
      <c r="D706">
        <v>6</v>
      </c>
      <c r="E706" s="28">
        <v>0.351</v>
      </c>
      <c r="F706" s="28">
        <v>23.2721481</v>
      </c>
    </row>
    <row r="707" spans="1:6" ht="12.75">
      <c r="A707" s="31" t="s">
        <v>0</v>
      </c>
      <c r="B707" s="31">
        <v>59</v>
      </c>
      <c r="C707">
        <v>1999</v>
      </c>
      <c r="D707">
        <v>7</v>
      </c>
      <c r="E707" s="28">
        <v>0.325</v>
      </c>
      <c r="F707" s="28">
        <v>17.315</v>
      </c>
    </row>
    <row r="708" spans="1:6" ht="12.75">
      <c r="A708" s="31" t="s">
        <v>0</v>
      </c>
      <c r="B708" s="31">
        <v>59</v>
      </c>
      <c r="C708">
        <v>1999</v>
      </c>
      <c r="D708">
        <v>8</v>
      </c>
      <c r="E708" s="28">
        <v>0.3</v>
      </c>
      <c r="F708" s="28">
        <v>13.9613077</v>
      </c>
    </row>
    <row r="709" spans="1:6" ht="12.75">
      <c r="A709" s="31" t="s">
        <v>0</v>
      </c>
      <c r="B709" s="31">
        <v>59</v>
      </c>
      <c r="C709">
        <v>1999</v>
      </c>
      <c r="D709">
        <v>9</v>
      </c>
      <c r="E709" s="28">
        <v>0.433</v>
      </c>
      <c r="F709" s="28">
        <v>39.451</v>
      </c>
    </row>
    <row r="710" spans="1:6" ht="12.75">
      <c r="A710" s="31" t="s">
        <v>0</v>
      </c>
      <c r="B710" s="31">
        <v>59</v>
      </c>
      <c r="C710">
        <v>1999</v>
      </c>
      <c r="D710">
        <v>10</v>
      </c>
      <c r="E710" s="28">
        <v>1.723</v>
      </c>
      <c r="F710" s="28">
        <v>186.524</v>
      </c>
    </row>
    <row r="711" spans="1:6" ht="12.75">
      <c r="A711" s="31" t="s">
        <v>0</v>
      </c>
      <c r="B711" s="31">
        <v>59</v>
      </c>
      <c r="C711">
        <v>1999</v>
      </c>
      <c r="D711">
        <v>11</v>
      </c>
      <c r="E711" s="28">
        <v>0.33</v>
      </c>
      <c r="F711" s="28">
        <v>61.96</v>
      </c>
    </row>
    <row r="712" spans="1:6" ht="12.75">
      <c r="A712" s="31" t="s">
        <v>0</v>
      </c>
      <c r="B712" s="31">
        <v>59</v>
      </c>
      <c r="C712">
        <v>1999</v>
      </c>
      <c r="D712">
        <v>12</v>
      </c>
      <c r="E712" s="28">
        <v>0.412</v>
      </c>
      <c r="F712" s="28">
        <v>54.355974399999994</v>
      </c>
    </row>
    <row r="713" spans="1:6" ht="12.75">
      <c r="A713" s="31" t="s">
        <v>0</v>
      </c>
      <c r="B713" s="31">
        <v>59</v>
      </c>
      <c r="C713">
        <v>2000</v>
      </c>
      <c r="D713">
        <v>1</v>
      </c>
      <c r="E713" s="28">
        <v>0.301</v>
      </c>
      <c r="F713" s="28">
        <v>41.114551099999986</v>
      </c>
    </row>
    <row r="714" spans="1:6" ht="12.75">
      <c r="A714" s="31" t="s">
        <v>0</v>
      </c>
      <c r="B714" s="31">
        <v>59</v>
      </c>
      <c r="C714">
        <v>2000</v>
      </c>
      <c r="D714">
        <v>2</v>
      </c>
      <c r="E714" s="28">
        <v>0.276</v>
      </c>
      <c r="F714" s="28">
        <v>40.592999999999996</v>
      </c>
    </row>
    <row r="715" spans="1:6" ht="12.75">
      <c r="A715" s="31" t="s">
        <v>0</v>
      </c>
      <c r="B715" s="31">
        <v>59</v>
      </c>
      <c r="C715">
        <v>2000</v>
      </c>
      <c r="D715">
        <v>3</v>
      </c>
      <c r="E715" s="28">
        <v>0.266</v>
      </c>
      <c r="F715" s="28">
        <v>29.419296499999998</v>
      </c>
    </row>
    <row r="716" spans="1:6" ht="12.75">
      <c r="A716" s="31" t="s">
        <v>0</v>
      </c>
      <c r="B716" s="31">
        <v>59</v>
      </c>
      <c r="C716">
        <v>2000</v>
      </c>
      <c r="D716">
        <v>4</v>
      </c>
      <c r="E716" s="28">
        <v>1.854</v>
      </c>
      <c r="F716" s="28">
        <v>196.2667014</v>
      </c>
    </row>
    <row r="717" spans="1:6" ht="12.75">
      <c r="A717" s="31" t="s">
        <v>0</v>
      </c>
      <c r="B717" s="31">
        <v>59</v>
      </c>
      <c r="C717">
        <v>2000</v>
      </c>
      <c r="D717">
        <v>5</v>
      </c>
      <c r="E717" s="28">
        <v>0.66</v>
      </c>
      <c r="F717" s="28">
        <v>180.26536400000006</v>
      </c>
    </row>
    <row r="718" spans="1:6" ht="12.75">
      <c r="A718" s="31" t="s">
        <v>0</v>
      </c>
      <c r="B718" s="31">
        <v>59</v>
      </c>
      <c r="C718">
        <v>2000</v>
      </c>
      <c r="D718">
        <v>6</v>
      </c>
      <c r="E718" s="28">
        <v>0.387</v>
      </c>
      <c r="F718" s="28">
        <v>43.08610199999999</v>
      </c>
    </row>
    <row r="719" spans="1:6" ht="12.75">
      <c r="A719" s="31" t="s">
        <v>0</v>
      </c>
      <c r="B719" s="31">
        <v>59</v>
      </c>
      <c r="C719">
        <v>2000</v>
      </c>
      <c r="D719">
        <v>7</v>
      </c>
      <c r="E719" s="28">
        <v>0.356</v>
      </c>
      <c r="F719" s="28">
        <v>28.449256999999996</v>
      </c>
    </row>
    <row r="720" spans="1:6" ht="12.75">
      <c r="A720" s="31" t="s">
        <v>0</v>
      </c>
      <c r="B720" s="31">
        <v>59</v>
      </c>
      <c r="C720">
        <v>2000</v>
      </c>
      <c r="D720">
        <v>8</v>
      </c>
      <c r="E720" s="28">
        <v>0.328</v>
      </c>
      <c r="F720" s="28">
        <v>20.479121799999994</v>
      </c>
    </row>
    <row r="721" spans="1:6" ht="12.75">
      <c r="A721" s="31" t="s">
        <v>0</v>
      </c>
      <c r="B721" s="31">
        <v>59</v>
      </c>
      <c r="C721">
        <v>2000</v>
      </c>
      <c r="D721">
        <v>9</v>
      </c>
      <c r="E721" s="28">
        <v>0.305</v>
      </c>
      <c r="F721" s="28">
        <v>19.336529100000003</v>
      </c>
    </row>
    <row r="722" spans="1:6" ht="12.75">
      <c r="A722" s="31" t="s">
        <v>0</v>
      </c>
      <c r="B722" s="31">
        <v>59</v>
      </c>
      <c r="C722">
        <v>2000</v>
      </c>
      <c r="D722">
        <v>10</v>
      </c>
      <c r="E722" s="28">
        <v>0.387</v>
      </c>
      <c r="F722" s="28">
        <v>15.649163000000005</v>
      </c>
    </row>
    <row r="723" spans="1:6" ht="12.75">
      <c r="A723" s="31" t="s">
        <v>0</v>
      </c>
      <c r="B723" s="31">
        <v>59</v>
      </c>
      <c r="C723">
        <v>2000</v>
      </c>
      <c r="D723">
        <v>11</v>
      </c>
      <c r="E723" s="28">
        <v>1.813</v>
      </c>
      <c r="F723" s="28">
        <v>77.89599999999997</v>
      </c>
    </row>
    <row r="724" spans="1:6" ht="12.75">
      <c r="A724" s="31" t="s">
        <v>0</v>
      </c>
      <c r="B724" s="31">
        <v>59</v>
      </c>
      <c r="C724">
        <v>2000</v>
      </c>
      <c r="D724">
        <v>12</v>
      </c>
      <c r="E724" s="28">
        <v>5.563</v>
      </c>
      <c r="F724" s="28">
        <v>315.815</v>
      </c>
    </row>
    <row r="725" spans="1:6" ht="12.75">
      <c r="A725" s="31" t="s">
        <v>0</v>
      </c>
      <c r="B725" s="31">
        <v>59</v>
      </c>
      <c r="C725">
        <v>2001</v>
      </c>
      <c r="D725">
        <v>1</v>
      </c>
      <c r="E725" s="28">
        <v>11.34</v>
      </c>
      <c r="F725" s="28">
        <v>662.905</v>
      </c>
    </row>
    <row r="726" spans="1:6" ht="12.75">
      <c r="A726" s="31" t="s">
        <v>0</v>
      </c>
      <c r="B726" s="31">
        <v>59</v>
      </c>
      <c r="C726">
        <v>2001</v>
      </c>
      <c r="D726">
        <v>2</v>
      </c>
      <c r="E726" s="28">
        <v>3.713</v>
      </c>
      <c r="F726" s="28">
        <v>359.3289172</v>
      </c>
    </row>
    <row r="727" spans="1:6" ht="12.75">
      <c r="A727" s="31" t="s">
        <v>0</v>
      </c>
      <c r="B727" s="31">
        <v>59</v>
      </c>
      <c r="C727">
        <v>2001</v>
      </c>
      <c r="D727">
        <v>3</v>
      </c>
      <c r="E727" s="28">
        <v>7.997</v>
      </c>
      <c r="F727" s="28">
        <v>635.9308099000001</v>
      </c>
    </row>
    <row r="728" spans="1:6" ht="12.75">
      <c r="A728" s="31" t="s">
        <v>0</v>
      </c>
      <c r="B728" s="31">
        <v>59</v>
      </c>
      <c r="C728">
        <v>2001</v>
      </c>
      <c r="D728">
        <v>4</v>
      </c>
      <c r="E728" s="28">
        <v>1.362</v>
      </c>
      <c r="F728" s="28">
        <v>167.25</v>
      </c>
    </row>
    <row r="729" spans="1:6" ht="12.75">
      <c r="A729" s="31" t="s">
        <v>0</v>
      </c>
      <c r="B729" s="31">
        <v>59</v>
      </c>
      <c r="C729">
        <v>2001</v>
      </c>
      <c r="D729">
        <v>5</v>
      </c>
      <c r="E729" s="28">
        <v>1.436</v>
      </c>
      <c r="F729" s="28">
        <v>121.3228988</v>
      </c>
    </row>
    <row r="730" spans="1:6" ht="12.75">
      <c r="A730" s="31" t="s">
        <v>0</v>
      </c>
      <c r="B730" s="31">
        <v>59</v>
      </c>
      <c r="C730">
        <v>2001</v>
      </c>
      <c r="D730">
        <v>6</v>
      </c>
      <c r="E730" s="28">
        <v>1.142</v>
      </c>
      <c r="F730" s="28">
        <v>74.62759090000002</v>
      </c>
    </row>
    <row r="731" spans="1:6" ht="12.75">
      <c r="A731" s="31" t="s">
        <v>0</v>
      </c>
      <c r="B731" s="31">
        <v>59</v>
      </c>
      <c r="C731">
        <v>2001</v>
      </c>
      <c r="D731">
        <v>7</v>
      </c>
      <c r="E731" s="28">
        <v>1.039</v>
      </c>
      <c r="F731" s="28">
        <v>57.325765600000004</v>
      </c>
    </row>
    <row r="732" spans="1:6" ht="12.75">
      <c r="A732" s="31" t="s">
        <v>0</v>
      </c>
      <c r="B732" s="31">
        <v>59</v>
      </c>
      <c r="C732">
        <v>2001</v>
      </c>
      <c r="D732">
        <v>8</v>
      </c>
      <c r="E732" s="28">
        <v>0.95</v>
      </c>
      <c r="F732" s="28">
        <v>44.44099999999999</v>
      </c>
    </row>
    <row r="733" spans="1:6" ht="12.75">
      <c r="A733" s="31" t="s">
        <v>0</v>
      </c>
      <c r="B733" s="31">
        <v>59</v>
      </c>
      <c r="C733">
        <v>2001</v>
      </c>
      <c r="D733">
        <v>9</v>
      </c>
      <c r="E733" s="28">
        <v>0.864</v>
      </c>
      <c r="F733" s="28">
        <v>36.04855270000001</v>
      </c>
    </row>
    <row r="734" spans="1:6" ht="12.75">
      <c r="A734" s="31" t="s">
        <v>0</v>
      </c>
      <c r="B734" s="31">
        <v>59</v>
      </c>
      <c r="C734">
        <v>2001</v>
      </c>
      <c r="D734">
        <v>10</v>
      </c>
      <c r="E734" s="28">
        <v>1.024</v>
      </c>
      <c r="F734" s="28">
        <v>99.31383300000003</v>
      </c>
    </row>
    <row r="735" spans="1:6" ht="12.75">
      <c r="A735" s="31" t="s">
        <v>0</v>
      </c>
      <c r="B735" s="31">
        <v>59</v>
      </c>
      <c r="C735">
        <v>2001</v>
      </c>
      <c r="D735">
        <v>11</v>
      </c>
      <c r="E735" s="28">
        <v>0.731</v>
      </c>
      <c r="F735" s="28">
        <v>41.91272170000001</v>
      </c>
    </row>
    <row r="736" spans="1:6" ht="12.75">
      <c r="A736" s="31" t="s">
        <v>0</v>
      </c>
      <c r="B736" s="31">
        <v>59</v>
      </c>
      <c r="C736">
        <v>2001</v>
      </c>
      <c r="D736">
        <v>12</v>
      </c>
      <c r="E736" s="28">
        <v>0.665</v>
      </c>
      <c r="F736" s="28">
        <v>28.153287999999996</v>
      </c>
    </row>
    <row r="737" spans="1:6" ht="12.75">
      <c r="A737" s="31" t="s">
        <v>0</v>
      </c>
      <c r="B737" s="31">
        <v>59</v>
      </c>
      <c r="C737">
        <v>2002</v>
      </c>
      <c r="D737">
        <v>1</v>
      </c>
      <c r="E737" s="28">
        <v>0.763</v>
      </c>
      <c r="F737" s="28">
        <v>81.64014750000001</v>
      </c>
    </row>
    <row r="738" spans="1:6" ht="12.75">
      <c r="A738" s="31" t="s">
        <v>0</v>
      </c>
      <c r="B738" s="31">
        <v>59</v>
      </c>
      <c r="C738">
        <v>2002</v>
      </c>
      <c r="D738">
        <v>2</v>
      </c>
      <c r="E738" s="28">
        <v>0.662</v>
      </c>
      <c r="F738" s="28">
        <v>46.95</v>
      </c>
    </row>
    <row r="739" spans="1:6" ht="12.75">
      <c r="A739" s="31" t="s">
        <v>0</v>
      </c>
      <c r="B739" s="31">
        <v>59</v>
      </c>
      <c r="C739">
        <v>2002</v>
      </c>
      <c r="D739">
        <v>3</v>
      </c>
      <c r="E739" s="28">
        <v>0.648</v>
      </c>
      <c r="F739" s="28">
        <v>132.34700000000004</v>
      </c>
    </row>
    <row r="740" spans="1:6" ht="12.75">
      <c r="A740" s="31" t="s">
        <v>0</v>
      </c>
      <c r="B740" s="31">
        <v>59</v>
      </c>
      <c r="C740">
        <v>2002</v>
      </c>
      <c r="D740">
        <v>4</v>
      </c>
      <c r="E740" s="28">
        <v>0.505</v>
      </c>
      <c r="F740" s="28">
        <v>107.86711410000002</v>
      </c>
    </row>
    <row r="741" spans="1:6" ht="12.75">
      <c r="A741" s="31" t="s">
        <v>0</v>
      </c>
      <c r="B741" s="31">
        <v>59</v>
      </c>
      <c r="C741">
        <v>2002</v>
      </c>
      <c r="D741">
        <v>5</v>
      </c>
      <c r="E741" s="28">
        <v>0.436</v>
      </c>
      <c r="F741" s="28">
        <v>86.46569880000001</v>
      </c>
    </row>
    <row r="742" spans="1:6" ht="12.75">
      <c r="A742" s="31" t="s">
        <v>0</v>
      </c>
      <c r="B742" s="31">
        <v>59</v>
      </c>
      <c r="C742">
        <v>2002</v>
      </c>
      <c r="D742">
        <v>6</v>
      </c>
      <c r="E742" s="28">
        <v>0.401</v>
      </c>
      <c r="F742" s="28">
        <v>33.079303300000014</v>
      </c>
    </row>
    <row r="743" spans="1:6" ht="12.75">
      <c r="A743" s="31" t="s">
        <v>0</v>
      </c>
      <c r="B743" s="31">
        <v>59</v>
      </c>
      <c r="C743">
        <v>2002</v>
      </c>
      <c r="D743">
        <v>7</v>
      </c>
      <c r="E743" s="28">
        <v>0.372</v>
      </c>
      <c r="F743" s="28">
        <v>22.164076699999992</v>
      </c>
    </row>
    <row r="744" spans="1:6" ht="12.75">
      <c r="A744" s="31" t="s">
        <v>0</v>
      </c>
      <c r="B744" s="31">
        <v>59</v>
      </c>
      <c r="C744">
        <v>2002</v>
      </c>
      <c r="D744">
        <v>8</v>
      </c>
      <c r="E744" s="28">
        <v>0.346</v>
      </c>
      <c r="F744" s="28">
        <v>18.836746999999992</v>
      </c>
    </row>
    <row r="745" spans="1:6" ht="12.75">
      <c r="A745" s="31" t="s">
        <v>0</v>
      </c>
      <c r="B745" s="31">
        <v>59</v>
      </c>
      <c r="C745">
        <v>2002</v>
      </c>
      <c r="D745">
        <v>9</v>
      </c>
      <c r="E745" s="28">
        <v>0.827</v>
      </c>
      <c r="F745" s="28">
        <v>57.774801499999995</v>
      </c>
    </row>
    <row r="746" spans="1:6" ht="12.75">
      <c r="A746" s="31" t="s">
        <v>0</v>
      </c>
      <c r="B746" s="31">
        <v>59</v>
      </c>
      <c r="C746">
        <v>2002</v>
      </c>
      <c r="D746">
        <v>10</v>
      </c>
      <c r="E746" s="28">
        <v>0.571</v>
      </c>
      <c r="F746" s="28">
        <v>73.373</v>
      </c>
    </row>
    <row r="747" spans="1:6" ht="12.75">
      <c r="A747" s="31" t="s">
        <v>0</v>
      </c>
      <c r="B747" s="31">
        <v>59</v>
      </c>
      <c r="C747">
        <v>2002</v>
      </c>
      <c r="D747">
        <v>11</v>
      </c>
      <c r="E747" s="28">
        <v>1.973</v>
      </c>
      <c r="F747" s="28">
        <v>121.3692875</v>
      </c>
    </row>
    <row r="748" spans="1:6" ht="12.75">
      <c r="A748" s="31" t="s">
        <v>0</v>
      </c>
      <c r="B748" s="31">
        <v>59</v>
      </c>
      <c r="C748">
        <v>2002</v>
      </c>
      <c r="D748">
        <v>12</v>
      </c>
      <c r="E748" s="28">
        <v>5.436</v>
      </c>
      <c r="F748" s="28">
        <v>382.3286327</v>
      </c>
    </row>
    <row r="749" spans="1:6" ht="12.75">
      <c r="A749" s="31" t="s">
        <v>0</v>
      </c>
      <c r="B749" s="31">
        <v>59</v>
      </c>
      <c r="C749">
        <v>2003</v>
      </c>
      <c r="D749">
        <v>1</v>
      </c>
      <c r="E749" s="28">
        <v>8.653</v>
      </c>
      <c r="F749" s="28">
        <v>353.3072932999999</v>
      </c>
    </row>
    <row r="750" spans="1:6" ht="12.75">
      <c r="A750" s="31" t="s">
        <v>0</v>
      </c>
      <c r="B750" s="31">
        <v>59</v>
      </c>
      <c r="C750">
        <v>2003</v>
      </c>
      <c r="D750">
        <v>2</v>
      </c>
      <c r="E750" s="28">
        <v>4.943</v>
      </c>
      <c r="F750" s="28">
        <v>201.01181770000005</v>
      </c>
    </row>
    <row r="751" spans="1:6" ht="12.75">
      <c r="A751" s="31" t="s">
        <v>0</v>
      </c>
      <c r="B751" s="31">
        <v>59</v>
      </c>
      <c r="C751">
        <v>2003</v>
      </c>
      <c r="D751">
        <v>3</v>
      </c>
      <c r="E751" s="28">
        <v>1.817</v>
      </c>
      <c r="F751" s="28">
        <v>207.76770129999997</v>
      </c>
    </row>
    <row r="752" spans="1:6" ht="12.75">
      <c r="A752" s="31" t="s">
        <v>0</v>
      </c>
      <c r="B752" s="31">
        <v>59</v>
      </c>
      <c r="C752">
        <v>2003</v>
      </c>
      <c r="D752">
        <v>4</v>
      </c>
      <c r="E752" s="28">
        <v>2.362</v>
      </c>
      <c r="F752" s="28">
        <v>240.2866406</v>
      </c>
    </row>
    <row r="753" spans="1:6" ht="12.75">
      <c r="A753" s="31" t="s">
        <v>0</v>
      </c>
      <c r="B753" s="31">
        <v>59</v>
      </c>
      <c r="C753">
        <v>2003</v>
      </c>
      <c r="D753">
        <v>5</v>
      </c>
      <c r="E753" s="28">
        <v>1.089</v>
      </c>
      <c r="F753" s="28">
        <v>138.60117029999995</v>
      </c>
    </row>
    <row r="754" spans="1:6" ht="12.75">
      <c r="A754" s="31" t="s">
        <v>0</v>
      </c>
      <c r="B754" s="31">
        <v>59</v>
      </c>
      <c r="C754">
        <v>2003</v>
      </c>
      <c r="D754">
        <v>6</v>
      </c>
      <c r="E754" s="28">
        <v>0.988</v>
      </c>
      <c r="F754" s="28">
        <v>69.09766759999997</v>
      </c>
    </row>
    <row r="755" spans="1:6" ht="12.75">
      <c r="A755" s="31" t="s">
        <v>0</v>
      </c>
      <c r="B755" s="31">
        <v>59</v>
      </c>
      <c r="C755">
        <v>2003</v>
      </c>
      <c r="D755">
        <v>7</v>
      </c>
      <c r="E755" s="28">
        <v>0.903</v>
      </c>
      <c r="F755" s="28">
        <v>50.239000000000004</v>
      </c>
    </row>
    <row r="756" spans="1:6" ht="12.75">
      <c r="A756" s="31" t="s">
        <v>0</v>
      </c>
      <c r="B756" s="31">
        <v>59</v>
      </c>
      <c r="C756">
        <v>2003</v>
      </c>
      <c r="D756">
        <v>8</v>
      </c>
      <c r="E756" s="28">
        <v>0.824</v>
      </c>
      <c r="F756" s="28">
        <v>40.194253400000015</v>
      </c>
    </row>
    <row r="757" spans="1:6" ht="12.75">
      <c r="A757" s="31" t="s">
        <v>0</v>
      </c>
      <c r="B757" s="31">
        <v>59</v>
      </c>
      <c r="C757">
        <v>2003</v>
      </c>
      <c r="D757">
        <v>9</v>
      </c>
      <c r="E757" s="28">
        <v>0.759</v>
      </c>
      <c r="F757" s="28">
        <v>35.1020255</v>
      </c>
    </row>
    <row r="758" spans="1:6" ht="12.75">
      <c r="A758" s="31" t="s">
        <v>0</v>
      </c>
      <c r="B758" s="31">
        <v>59</v>
      </c>
      <c r="C758">
        <v>2003</v>
      </c>
      <c r="D758">
        <v>10</v>
      </c>
      <c r="E758" s="28">
        <v>3.984</v>
      </c>
      <c r="F758" s="28">
        <v>188.3797634</v>
      </c>
    </row>
    <row r="759" spans="1:6" ht="12.75">
      <c r="A759" s="31" t="s">
        <v>0</v>
      </c>
      <c r="B759" s="31">
        <v>59</v>
      </c>
      <c r="C759">
        <v>2003</v>
      </c>
      <c r="D759">
        <v>11</v>
      </c>
      <c r="E759" s="28">
        <v>1.483</v>
      </c>
      <c r="F759" s="28">
        <v>223.6239999999999</v>
      </c>
    </row>
    <row r="760" spans="1:6" ht="12.75">
      <c r="A760" s="31" t="s">
        <v>0</v>
      </c>
      <c r="B760" s="31">
        <v>59</v>
      </c>
      <c r="C760">
        <v>2003</v>
      </c>
      <c r="D760">
        <v>12</v>
      </c>
      <c r="E760" s="28">
        <v>1.006</v>
      </c>
      <c r="F760" s="28">
        <v>146.28199999999998</v>
      </c>
    </row>
    <row r="761" spans="1:6" ht="12.75">
      <c r="A761" s="31" t="s">
        <v>0</v>
      </c>
      <c r="B761" s="31">
        <v>59</v>
      </c>
      <c r="C761">
        <v>2004</v>
      </c>
      <c r="D761">
        <v>1</v>
      </c>
      <c r="E761" s="28">
        <v>1.124</v>
      </c>
      <c r="F761" s="28">
        <v>107.30677259999997</v>
      </c>
    </row>
    <row r="762" spans="1:6" ht="12.75">
      <c r="A762" s="31" t="s">
        <v>0</v>
      </c>
      <c r="B762" s="31">
        <v>59</v>
      </c>
      <c r="C762">
        <v>2004</v>
      </c>
      <c r="D762">
        <v>2</v>
      </c>
      <c r="E762" s="28">
        <v>0.774</v>
      </c>
      <c r="F762" s="28">
        <v>71.7446089</v>
      </c>
    </row>
    <row r="763" spans="1:6" ht="12.75">
      <c r="A763" s="31" t="s">
        <v>0</v>
      </c>
      <c r="B763" s="31">
        <v>59</v>
      </c>
      <c r="C763">
        <v>2004</v>
      </c>
      <c r="D763">
        <v>3</v>
      </c>
      <c r="E763" s="28">
        <v>1.228</v>
      </c>
      <c r="F763" s="28">
        <v>82.27984299999999</v>
      </c>
    </row>
    <row r="764" spans="1:6" ht="12.75">
      <c r="A764" s="31" t="s">
        <v>0</v>
      </c>
      <c r="B764" s="31">
        <v>59</v>
      </c>
      <c r="C764">
        <v>2004</v>
      </c>
      <c r="D764">
        <v>4</v>
      </c>
      <c r="E764" s="28">
        <v>0.67</v>
      </c>
      <c r="F764" s="28">
        <v>77.78289899999999</v>
      </c>
    </row>
    <row r="765" spans="1:6" ht="12.75">
      <c r="A765" s="31" t="s">
        <v>0</v>
      </c>
      <c r="B765" s="31">
        <v>59</v>
      </c>
      <c r="C765">
        <v>2004</v>
      </c>
      <c r="D765">
        <v>5</v>
      </c>
      <c r="E765" s="28">
        <v>0.609</v>
      </c>
      <c r="F765" s="28">
        <v>100.08258889999999</v>
      </c>
    </row>
    <row r="766" spans="1:6" ht="12.75">
      <c r="A766" s="31" t="s">
        <v>0</v>
      </c>
      <c r="B766" s="31">
        <v>59</v>
      </c>
      <c r="C766">
        <v>2004</v>
      </c>
      <c r="D766">
        <v>6</v>
      </c>
      <c r="E766" s="28">
        <v>0.558</v>
      </c>
      <c r="F766" s="28">
        <v>50.14346779999999</v>
      </c>
    </row>
    <row r="767" spans="1:6" ht="12.75">
      <c r="A767" s="31" t="s">
        <v>0</v>
      </c>
      <c r="B767" s="31">
        <v>59</v>
      </c>
      <c r="C767">
        <v>2004</v>
      </c>
      <c r="D767">
        <v>7</v>
      </c>
      <c r="E767" s="28">
        <v>0.512</v>
      </c>
      <c r="F767" s="28">
        <v>31.13</v>
      </c>
    </row>
    <row r="768" spans="1:6" ht="12.75">
      <c r="A768" s="31" t="s">
        <v>0</v>
      </c>
      <c r="B768" s="31">
        <v>59</v>
      </c>
      <c r="C768">
        <v>2004</v>
      </c>
      <c r="D768">
        <v>8</v>
      </c>
      <c r="E768" s="28">
        <v>0.486</v>
      </c>
      <c r="F768" s="28">
        <v>25.973999999999997</v>
      </c>
    </row>
    <row r="769" spans="1:6" ht="12.75">
      <c r="A769" s="31" t="s">
        <v>0</v>
      </c>
      <c r="B769" s="31">
        <v>59</v>
      </c>
      <c r="C769">
        <v>2004</v>
      </c>
      <c r="D769">
        <v>9</v>
      </c>
      <c r="E769" s="28">
        <v>0.434</v>
      </c>
      <c r="F769" s="28">
        <v>18.942000000000004</v>
      </c>
    </row>
    <row r="770" spans="1:6" ht="12.75">
      <c r="A770" s="31" t="s">
        <v>0</v>
      </c>
      <c r="B770" s="31">
        <v>59</v>
      </c>
      <c r="C770">
        <v>2004</v>
      </c>
      <c r="D770">
        <v>10</v>
      </c>
      <c r="E770" s="28">
        <v>1.045</v>
      </c>
      <c r="F770" s="28">
        <v>137.95093549999999</v>
      </c>
    </row>
    <row r="771" spans="1:6" ht="12.75">
      <c r="A771" s="31" t="s">
        <v>0</v>
      </c>
      <c r="B771" s="31">
        <v>59</v>
      </c>
      <c r="C771">
        <v>2004</v>
      </c>
      <c r="D771">
        <v>11</v>
      </c>
      <c r="E771" s="28">
        <v>0.402</v>
      </c>
      <c r="F771" s="28">
        <v>68.38711639999997</v>
      </c>
    </row>
    <row r="772" spans="1:6" ht="12.75">
      <c r="A772" s="31" t="s">
        <v>0</v>
      </c>
      <c r="B772" s="31">
        <v>59</v>
      </c>
      <c r="C772">
        <v>2004</v>
      </c>
      <c r="D772">
        <v>12</v>
      </c>
      <c r="E772" s="28">
        <v>0.367</v>
      </c>
      <c r="F772" s="28">
        <v>44.94949820000002</v>
      </c>
    </row>
    <row r="773" spans="1:6" ht="12.75">
      <c r="A773" s="31" t="s">
        <v>0</v>
      </c>
      <c r="B773" s="31">
        <v>59</v>
      </c>
      <c r="C773">
        <v>2005</v>
      </c>
      <c r="D773">
        <v>1</v>
      </c>
      <c r="E773" s="28">
        <v>0.337</v>
      </c>
      <c r="F773" s="28">
        <v>27.285625800000005</v>
      </c>
    </row>
    <row r="774" spans="1:6" ht="12.75">
      <c r="A774" s="31" t="s">
        <v>0</v>
      </c>
      <c r="B774" s="31">
        <v>59</v>
      </c>
      <c r="C774">
        <v>2005</v>
      </c>
      <c r="D774">
        <v>2</v>
      </c>
      <c r="E774" s="28">
        <v>0.32</v>
      </c>
      <c r="F774" s="28">
        <v>19.968828000000006</v>
      </c>
    </row>
    <row r="775" spans="1:6" ht="12.75">
      <c r="A775" s="31" t="s">
        <v>0</v>
      </c>
      <c r="B775" s="31">
        <v>59</v>
      </c>
      <c r="C775">
        <v>2005</v>
      </c>
      <c r="D775">
        <v>3</v>
      </c>
      <c r="E775" s="28">
        <v>0.317</v>
      </c>
      <c r="F775" s="28">
        <v>38.7617547</v>
      </c>
    </row>
    <row r="776" spans="1:6" ht="12.75">
      <c r="A776" s="31" t="s">
        <v>0</v>
      </c>
      <c r="B776" s="31">
        <v>59</v>
      </c>
      <c r="C776">
        <v>2005</v>
      </c>
      <c r="D776">
        <v>4</v>
      </c>
      <c r="E776" s="28">
        <v>0.285</v>
      </c>
      <c r="F776" s="28">
        <v>48.377681700000004</v>
      </c>
    </row>
    <row r="777" spans="1:6" ht="12.75">
      <c r="A777" s="31" t="s">
        <v>0</v>
      </c>
      <c r="B777" s="31">
        <v>59</v>
      </c>
      <c r="C777">
        <v>2005</v>
      </c>
      <c r="D777">
        <v>5</v>
      </c>
      <c r="E777" s="28">
        <v>0.256</v>
      </c>
      <c r="F777" s="28">
        <v>21.4663205</v>
      </c>
    </row>
    <row r="778" spans="1:6" ht="12.75">
      <c r="A778" s="31" t="s">
        <v>0</v>
      </c>
      <c r="B778" s="31">
        <v>59</v>
      </c>
      <c r="C778">
        <v>2005</v>
      </c>
      <c r="D778">
        <v>6</v>
      </c>
      <c r="E778" s="28">
        <v>0.239</v>
      </c>
      <c r="F778" s="28">
        <v>16.363000000000003</v>
      </c>
    </row>
    <row r="779" spans="1:6" ht="12.75">
      <c r="A779" s="31" t="s">
        <v>0</v>
      </c>
      <c r="B779" s="31">
        <v>59</v>
      </c>
      <c r="C779">
        <v>2005</v>
      </c>
      <c r="D779">
        <v>7</v>
      </c>
      <c r="E779" s="28">
        <v>0.225</v>
      </c>
      <c r="F779" s="28">
        <v>12.889916199999996</v>
      </c>
    </row>
    <row r="780" spans="1:6" ht="12.75">
      <c r="A780" s="31" t="s">
        <v>0</v>
      </c>
      <c r="B780" s="31">
        <v>59</v>
      </c>
      <c r="C780">
        <v>2005</v>
      </c>
      <c r="D780">
        <v>8</v>
      </c>
      <c r="E780" s="28">
        <v>0.211</v>
      </c>
      <c r="F780" s="28">
        <v>10.562157400000002</v>
      </c>
    </row>
    <row r="781" spans="1:6" ht="12.75">
      <c r="A781" s="31" t="s">
        <v>0</v>
      </c>
      <c r="B781" s="31">
        <v>59</v>
      </c>
      <c r="C781">
        <v>2005</v>
      </c>
      <c r="D781">
        <v>9</v>
      </c>
      <c r="E781" s="28">
        <v>0.197</v>
      </c>
      <c r="F781" s="28">
        <v>8.824956800000002</v>
      </c>
    </row>
    <row r="782" spans="1:6" ht="12.75">
      <c r="A782" s="31" t="s">
        <v>0</v>
      </c>
      <c r="B782" s="31">
        <v>59</v>
      </c>
      <c r="C782">
        <v>2005</v>
      </c>
      <c r="D782">
        <v>10</v>
      </c>
      <c r="E782" s="28">
        <v>1.781</v>
      </c>
      <c r="F782" s="28">
        <v>124.69620409999997</v>
      </c>
    </row>
    <row r="783" spans="1:6" ht="12.75">
      <c r="A783" s="31" t="s">
        <v>0</v>
      </c>
      <c r="B783" s="31">
        <v>59</v>
      </c>
      <c r="C783">
        <v>2005</v>
      </c>
      <c r="D783">
        <v>11</v>
      </c>
      <c r="E783" s="28">
        <v>0.452</v>
      </c>
      <c r="F783" s="28">
        <v>108.64175940000001</v>
      </c>
    </row>
    <row r="784" spans="1:6" ht="12.75">
      <c r="A784" s="31" t="s">
        <v>0</v>
      </c>
      <c r="B784" s="31">
        <v>59</v>
      </c>
      <c r="C784">
        <v>2005</v>
      </c>
      <c r="D784">
        <v>12</v>
      </c>
      <c r="E784" s="28">
        <v>0.514</v>
      </c>
      <c r="F784" s="28">
        <v>82.21950210000001</v>
      </c>
    </row>
    <row r="785" spans="1:6" ht="12.75">
      <c r="A785" s="31" t="s">
        <v>0</v>
      </c>
      <c r="B785" s="31">
        <v>59</v>
      </c>
      <c r="C785">
        <v>2006</v>
      </c>
      <c r="D785">
        <v>1</v>
      </c>
      <c r="E785" s="28">
        <v>0.398</v>
      </c>
      <c r="F785" s="28">
        <v>53.09345659999999</v>
      </c>
    </row>
    <row r="786" spans="1:6" ht="12.75">
      <c r="A786" s="31" t="s">
        <v>0</v>
      </c>
      <c r="B786" s="31">
        <v>59</v>
      </c>
      <c r="C786">
        <v>2006</v>
      </c>
      <c r="D786">
        <v>2</v>
      </c>
      <c r="E786" s="28">
        <v>2.622</v>
      </c>
      <c r="F786" s="28">
        <v>68.3194266</v>
      </c>
    </row>
    <row r="787" spans="1:6" ht="12.75">
      <c r="A787" s="31" t="s">
        <v>0</v>
      </c>
      <c r="B787" s="31">
        <v>59</v>
      </c>
      <c r="C787">
        <v>2006</v>
      </c>
      <c r="D787">
        <v>3</v>
      </c>
      <c r="E787" s="28">
        <v>1.391</v>
      </c>
      <c r="F787" s="28">
        <v>180.60068479999998</v>
      </c>
    </row>
    <row r="788" spans="1:6" ht="12.75">
      <c r="A788" s="31" t="s">
        <v>0</v>
      </c>
      <c r="B788" s="31">
        <v>59</v>
      </c>
      <c r="C788">
        <v>2006</v>
      </c>
      <c r="D788">
        <v>4</v>
      </c>
      <c r="E788" s="28">
        <v>0.752</v>
      </c>
      <c r="F788" s="28">
        <v>151.8239398</v>
      </c>
    </row>
    <row r="789" spans="1:6" ht="12.75">
      <c r="A789" s="31" t="s">
        <v>0</v>
      </c>
      <c r="B789" s="31">
        <v>59</v>
      </c>
      <c r="C789">
        <v>2006</v>
      </c>
      <c r="D789">
        <v>5</v>
      </c>
      <c r="E789" s="28">
        <v>0.498</v>
      </c>
      <c r="F789" s="28">
        <v>68.992</v>
      </c>
    </row>
    <row r="790" spans="1:6" ht="12.75">
      <c r="A790" s="31" t="s">
        <v>0</v>
      </c>
      <c r="B790" s="31">
        <v>59</v>
      </c>
      <c r="C790">
        <v>2006</v>
      </c>
      <c r="D790">
        <v>6</v>
      </c>
      <c r="E790" s="28">
        <v>0.403</v>
      </c>
      <c r="F790" s="28">
        <v>36.54525199999999</v>
      </c>
    </row>
    <row r="791" spans="1:6" ht="12.75">
      <c r="A791" s="31" t="s">
        <v>0</v>
      </c>
      <c r="B791" s="31">
        <v>59</v>
      </c>
      <c r="C791">
        <v>2006</v>
      </c>
      <c r="D791">
        <v>7</v>
      </c>
      <c r="E791" s="28">
        <v>0.376</v>
      </c>
      <c r="F791" s="28">
        <v>27.106908899999993</v>
      </c>
    </row>
    <row r="792" spans="1:6" ht="12.75">
      <c r="A792" s="31" t="s">
        <v>0</v>
      </c>
      <c r="B792" s="31">
        <v>59</v>
      </c>
      <c r="C792">
        <v>2006</v>
      </c>
      <c r="D792">
        <v>8</v>
      </c>
      <c r="E792" s="28">
        <v>0.35</v>
      </c>
      <c r="F792" s="28">
        <v>20.8177167</v>
      </c>
    </row>
    <row r="793" spans="1:6" ht="12.75">
      <c r="A793" s="31" t="s">
        <v>0</v>
      </c>
      <c r="B793" s="31">
        <v>59</v>
      </c>
      <c r="C793">
        <v>2006</v>
      </c>
      <c r="D793">
        <v>9</v>
      </c>
      <c r="E793" s="28">
        <v>0.436</v>
      </c>
      <c r="F793" s="28">
        <v>22.200400999999992</v>
      </c>
    </row>
    <row r="794" spans="5:7" ht="12.75">
      <c r="E794" s="27">
        <f>AVERAGE(E2:E793)*12</f>
        <v>15.211121212121206</v>
      </c>
      <c r="F794" s="27">
        <f>AVERAGE(F2:F793)*12</f>
        <v>1280.4672833742416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412 - Río Tormes desde la presa del embalse de La Almendra hasta el río Duero en el embalse (o albufeira) de Aldeadávila..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412</v>
      </c>
      <c r="B6" s="30">
        <f>'De la BASE'!B2</f>
        <v>59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1.474</v>
      </c>
      <c r="F6" s="9">
        <f>IF('De la BASE'!F2&gt;0,'De la BASE'!F2,'De la BASE'!F2+0.001)</f>
        <v>84.25194189999998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412</v>
      </c>
      <c r="B7" s="30">
        <f>'De la BASE'!B3</f>
        <v>59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3.533</v>
      </c>
      <c r="F7" s="9">
        <f>IF('De la BASE'!F3&gt;0,'De la BASE'!F3,'De la BASE'!F3+0.001)</f>
        <v>155.75602969999997</v>
      </c>
      <c r="G7" s="15">
        <v>14916</v>
      </c>
      <c r="H7" s="8">
        <f>CORREL(E6:E796,E7:E797)</f>
        <v>0.4612113068144284</v>
      </c>
      <c r="I7" s="8" t="s">
        <v>119</v>
      </c>
      <c r="J7" s="8"/>
      <c r="K7" s="8"/>
      <c r="L7" s="24"/>
    </row>
    <row r="8" spans="1:13" ht="12.75">
      <c r="A8" s="30" t="str">
        <f>'De la BASE'!A4</f>
        <v>412</v>
      </c>
      <c r="B8" s="30">
        <f>'De la BASE'!B4</f>
        <v>59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2.778</v>
      </c>
      <c r="F8" s="9">
        <f>IF('De la BASE'!F4&gt;0,'De la BASE'!F4,'De la BASE'!F4+0.001)</f>
        <v>86.04015479999995</v>
      </c>
      <c r="G8" s="15">
        <v>14946</v>
      </c>
      <c r="H8" s="8">
        <f>CORREL(E486:E796,E487:E797)</f>
        <v>0.5160737260722783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412</v>
      </c>
      <c r="B9" s="30">
        <f>'De la BASE'!B5</f>
        <v>59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9.155</v>
      </c>
      <c r="F9" s="9">
        <f>IF('De la BASE'!F5&gt;0,'De la BASE'!F5,'De la BASE'!F5+0.001)</f>
        <v>388.7869197999999</v>
      </c>
      <c r="G9" s="15">
        <v>14977</v>
      </c>
    </row>
    <row r="10" spans="1:11" ht="12.75">
      <c r="A10" s="30" t="str">
        <f>'De la BASE'!A6</f>
        <v>412</v>
      </c>
      <c r="B10" s="30">
        <f>'De la BASE'!B6</f>
        <v>59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8.232</v>
      </c>
      <c r="F10" s="9">
        <f>IF('De la BASE'!F6&gt;0,'De la BASE'!F6,'De la BASE'!F6+0.001)</f>
        <v>477.05400000000014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412</v>
      </c>
      <c r="B11" s="30">
        <f>'De la BASE'!B7</f>
        <v>59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6.293</v>
      </c>
      <c r="F11" s="9">
        <f>IF('De la BASE'!F7&gt;0,'De la BASE'!F7,'De la BASE'!F7+0.001)</f>
        <v>357.90260600000005</v>
      </c>
      <c r="G11" s="15">
        <v>15036</v>
      </c>
      <c r="H11" s="8">
        <f>CORREL(F6:F796,F7:F797)</f>
        <v>0.5768176969008306</v>
      </c>
      <c r="I11" s="8" t="s">
        <v>119</v>
      </c>
      <c r="J11" s="8"/>
      <c r="K11" s="8"/>
    </row>
    <row r="12" spans="1:11" ht="12.75">
      <c r="A12" s="30" t="str">
        <f>'De la BASE'!A8</f>
        <v>412</v>
      </c>
      <c r="B12" s="30">
        <f>'De la BASE'!B8</f>
        <v>59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2.884</v>
      </c>
      <c r="F12" s="9">
        <f>IF('De la BASE'!F8&gt;0,'De la BASE'!F8,'De la BASE'!F8+0.001)</f>
        <v>306.6657140000001</v>
      </c>
      <c r="G12" s="15">
        <v>15067</v>
      </c>
      <c r="H12" s="8">
        <f>CORREL(F486:F796,F487:F797)</f>
        <v>0.5777908109575167</v>
      </c>
      <c r="I12" s="8" t="s">
        <v>120</v>
      </c>
      <c r="J12" s="8"/>
      <c r="K12" s="8"/>
    </row>
    <row r="13" spans="1:9" ht="12.75">
      <c r="A13" s="30" t="str">
        <f>'De la BASE'!A9</f>
        <v>412</v>
      </c>
      <c r="B13" s="30">
        <f>'De la BASE'!B9</f>
        <v>59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3.269</v>
      </c>
      <c r="F13" s="9">
        <f>IF('De la BASE'!F9&gt;0,'De la BASE'!F9,'De la BASE'!F9+0.001)</f>
        <v>357.53700000000003</v>
      </c>
      <c r="G13" s="15">
        <v>15097</v>
      </c>
      <c r="H13" s="6"/>
      <c r="I13" s="6"/>
    </row>
    <row r="14" spans="1:13" ht="12.75">
      <c r="A14" s="30" t="str">
        <f>'De la BASE'!A10</f>
        <v>412</v>
      </c>
      <c r="B14" s="30">
        <f>'De la BASE'!B10</f>
        <v>59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1.351</v>
      </c>
      <c r="F14" s="9">
        <f>IF('De la BASE'!F10&gt;0,'De la BASE'!F10,'De la BASE'!F10+0.001)</f>
        <v>229.0040000000001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412</v>
      </c>
      <c r="B15" s="30">
        <f>'De la BASE'!B11</f>
        <v>59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1.258</v>
      </c>
      <c r="F15" s="9">
        <f>IF('De la BASE'!F11&gt;0,'De la BASE'!F11,'De la BASE'!F11+0.001)</f>
        <v>125.0268483</v>
      </c>
      <c r="G15" s="15">
        <v>15158</v>
      </c>
      <c r="I15" s="7"/>
    </row>
    <row r="16" spans="1:9" ht="12.75">
      <c r="A16" s="30" t="str">
        <f>'De la BASE'!A12</f>
        <v>412</v>
      </c>
      <c r="B16" s="30">
        <f>'De la BASE'!B12</f>
        <v>59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1.125</v>
      </c>
      <c r="F16" s="9">
        <f>IF('De la BASE'!F12&gt;0,'De la BASE'!F12,'De la BASE'!F12+0.001)</f>
        <v>72.5542736</v>
      </c>
      <c r="G16" s="15">
        <v>15189</v>
      </c>
      <c r="H16" s="7"/>
      <c r="I16" s="7"/>
    </row>
    <row r="17" spans="1:9" ht="12.75">
      <c r="A17" s="30" t="str">
        <f>'De la BASE'!A13</f>
        <v>412</v>
      </c>
      <c r="B17" s="30">
        <f>'De la BASE'!B13</f>
        <v>59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1.031</v>
      </c>
      <c r="F17" s="9">
        <f>IF('De la BASE'!F13&gt;0,'De la BASE'!F13,'De la BASE'!F13+0.001)</f>
        <v>59.57599999999999</v>
      </c>
      <c r="G17" s="15">
        <v>15220</v>
      </c>
      <c r="H17" s="7"/>
      <c r="I17" s="7"/>
    </row>
    <row r="18" spans="1:9" ht="12.75">
      <c r="A18" s="30" t="str">
        <f>'De la BASE'!A14</f>
        <v>412</v>
      </c>
      <c r="B18" s="30">
        <f>'De la BASE'!B14</f>
        <v>59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0.934</v>
      </c>
      <c r="F18" s="9">
        <f>IF('De la BASE'!F14&gt;0,'De la BASE'!F14,'De la BASE'!F14+0.001)</f>
        <v>51.9575652</v>
      </c>
      <c r="G18" s="15">
        <v>15250</v>
      </c>
      <c r="H18" s="7"/>
      <c r="I18" s="7"/>
    </row>
    <row r="19" spans="1:8" ht="12.75">
      <c r="A19" s="30" t="str">
        <f>'De la BASE'!A15</f>
        <v>412</v>
      </c>
      <c r="B19" s="30">
        <f>'De la BASE'!B15</f>
        <v>59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3.403</v>
      </c>
      <c r="F19" s="9">
        <f>IF('De la BASE'!F15&gt;0,'De la BASE'!F15,'De la BASE'!F15+0.001)</f>
        <v>135.02359169999997</v>
      </c>
      <c r="G19" s="15">
        <v>15281</v>
      </c>
      <c r="H19" s="7"/>
    </row>
    <row r="20" spans="1:7" ht="12.75">
      <c r="A20" s="30" t="str">
        <f>'De la BASE'!A16</f>
        <v>412</v>
      </c>
      <c r="B20" s="30">
        <f>'De la BASE'!B16</f>
        <v>59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1.147</v>
      </c>
      <c r="F20" s="9">
        <f>IF('De la BASE'!F16&gt;0,'De la BASE'!F16,'De la BASE'!F16+0.001)</f>
        <v>64.58490479999998</v>
      </c>
      <c r="G20" s="15">
        <v>15311</v>
      </c>
    </row>
    <row r="21" spans="1:7" ht="12.75">
      <c r="A21" s="30" t="str">
        <f>'De la BASE'!A17</f>
        <v>412</v>
      </c>
      <c r="B21" s="30">
        <f>'De la BASE'!B17</f>
        <v>59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1.447</v>
      </c>
      <c r="F21" s="9">
        <f>IF('De la BASE'!F17&gt;0,'De la BASE'!F17,'De la BASE'!F17+0.001)</f>
        <v>61.60017220000001</v>
      </c>
      <c r="G21" s="15">
        <v>15342</v>
      </c>
    </row>
    <row r="22" spans="1:7" ht="12.75">
      <c r="A22" s="30" t="str">
        <f>'De la BASE'!A18</f>
        <v>412</v>
      </c>
      <c r="B22" s="30">
        <f>'De la BASE'!B18</f>
        <v>59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1.241</v>
      </c>
      <c r="F22" s="9">
        <f>IF('De la BASE'!F18&gt;0,'De la BASE'!F18,'De la BASE'!F18+0.001)</f>
        <v>55.522000000000006</v>
      </c>
      <c r="G22" s="15">
        <v>15373</v>
      </c>
    </row>
    <row r="23" spans="1:7" ht="12.75">
      <c r="A23" s="30" t="str">
        <f>'De la BASE'!A19</f>
        <v>412</v>
      </c>
      <c r="B23" s="30">
        <f>'De la BASE'!B19</f>
        <v>59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7.308</v>
      </c>
      <c r="F23" s="9">
        <f>IF('De la BASE'!F19&gt;0,'De la BASE'!F19,'De la BASE'!F19+0.001)</f>
        <v>209.6951952</v>
      </c>
      <c r="G23" s="15">
        <v>15401</v>
      </c>
    </row>
    <row r="24" spans="1:7" ht="12.75">
      <c r="A24" s="30" t="str">
        <f>'De la BASE'!A20</f>
        <v>412</v>
      </c>
      <c r="B24" s="30">
        <f>'De la BASE'!B20</f>
        <v>59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3.349</v>
      </c>
      <c r="F24" s="9">
        <f>IF('De la BASE'!F20&gt;0,'De la BASE'!F20,'De la BASE'!F20+0.001)</f>
        <v>151.1645949</v>
      </c>
      <c r="G24" s="15">
        <v>15432</v>
      </c>
    </row>
    <row r="25" spans="1:7" ht="12.75">
      <c r="A25" s="30" t="str">
        <f>'De la BASE'!A21</f>
        <v>412</v>
      </c>
      <c r="B25" s="30">
        <f>'De la BASE'!B21</f>
        <v>59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1.217</v>
      </c>
      <c r="F25" s="9">
        <f>IF('De la BASE'!F21&gt;0,'De la BASE'!F21,'De la BASE'!F21+0.001)</f>
        <v>128.685</v>
      </c>
      <c r="G25" s="15">
        <v>15462</v>
      </c>
    </row>
    <row r="26" spans="1:7" ht="12.75">
      <c r="A26" s="30" t="str">
        <f>'De la BASE'!A22</f>
        <v>412</v>
      </c>
      <c r="B26" s="30">
        <f>'De la BASE'!B22</f>
        <v>59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0.837</v>
      </c>
      <c r="F26" s="9">
        <f>IF('De la BASE'!F22&gt;0,'De la BASE'!F22,'De la BASE'!F22+0.001)</f>
        <v>70.5519369</v>
      </c>
      <c r="G26" s="15">
        <v>15493</v>
      </c>
    </row>
    <row r="27" spans="1:7" ht="12.75">
      <c r="A27" s="30" t="str">
        <f>'De la BASE'!A23</f>
        <v>412</v>
      </c>
      <c r="B27" s="30">
        <f>'De la BASE'!B23</f>
        <v>59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0.765</v>
      </c>
      <c r="F27" s="9">
        <f>IF('De la BASE'!F23&gt;0,'De la BASE'!F23,'De la BASE'!F23+0.001)</f>
        <v>42.42945699999999</v>
      </c>
      <c r="G27" s="15">
        <v>15523</v>
      </c>
    </row>
    <row r="28" spans="1:7" ht="12.75">
      <c r="A28" s="30" t="str">
        <f>'De la BASE'!A24</f>
        <v>412</v>
      </c>
      <c r="B28" s="30">
        <f>'De la BASE'!B24</f>
        <v>59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0.704</v>
      </c>
      <c r="F28" s="9">
        <f>IF('De la BASE'!F24&gt;0,'De la BASE'!F24,'De la BASE'!F24+0.001)</f>
        <v>35.698352899999996</v>
      </c>
      <c r="G28" s="15">
        <v>15554</v>
      </c>
    </row>
    <row r="29" spans="1:7" ht="12.75">
      <c r="A29" s="30" t="str">
        <f>'De la BASE'!A25</f>
        <v>412</v>
      </c>
      <c r="B29" s="30">
        <f>'De la BASE'!B25</f>
        <v>59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0.65</v>
      </c>
      <c r="F29" s="9">
        <f>IF('De la BASE'!F25&gt;0,'De la BASE'!F25,'De la BASE'!F25+0.001)</f>
        <v>39.63231779999999</v>
      </c>
      <c r="G29" s="15">
        <v>15585</v>
      </c>
    </row>
    <row r="30" spans="1:7" ht="12.75">
      <c r="A30" s="30" t="str">
        <f>'De la BASE'!A26</f>
        <v>412</v>
      </c>
      <c r="B30" s="30">
        <f>'De la BASE'!B26</f>
        <v>59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0.635</v>
      </c>
      <c r="F30" s="9">
        <f>IF('De la BASE'!F26&gt;0,'De la BASE'!F26,'De la BASE'!F26+0.001)</f>
        <v>96.4330352</v>
      </c>
      <c r="G30" s="15">
        <v>15615</v>
      </c>
    </row>
    <row r="31" spans="1:7" ht="12.75">
      <c r="A31" s="30" t="str">
        <f>'De la BASE'!A27</f>
        <v>412</v>
      </c>
      <c r="B31" s="30">
        <f>'De la BASE'!B27</f>
        <v>59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0.557</v>
      </c>
      <c r="F31" s="9">
        <f>IF('De la BASE'!F27&gt;0,'De la BASE'!F27,'De la BASE'!F27+0.001)</f>
        <v>158.5695746</v>
      </c>
      <c r="G31" s="15">
        <v>15646</v>
      </c>
    </row>
    <row r="32" spans="1:7" ht="12.75">
      <c r="A32" s="30" t="str">
        <f>'De la BASE'!A28</f>
        <v>412</v>
      </c>
      <c r="B32" s="30">
        <f>'De la BASE'!B28</f>
        <v>59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0.833</v>
      </c>
      <c r="F32" s="9">
        <f>IF('De la BASE'!F28&gt;0,'De la BASE'!F28,'De la BASE'!F28+0.001)</f>
        <v>137.525</v>
      </c>
      <c r="G32" s="15">
        <v>15676</v>
      </c>
    </row>
    <row r="33" spans="1:7" ht="12.75">
      <c r="A33" s="30" t="str">
        <f>'De la BASE'!A29</f>
        <v>412</v>
      </c>
      <c r="B33" s="30">
        <f>'De la BASE'!B29</f>
        <v>59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3.138</v>
      </c>
      <c r="F33" s="9">
        <f>IF('De la BASE'!F29&gt;0,'De la BASE'!F29,'De la BASE'!F29+0.001)</f>
        <v>246.69787939999998</v>
      </c>
      <c r="G33" s="15">
        <v>15707</v>
      </c>
    </row>
    <row r="34" spans="1:7" ht="12.75">
      <c r="A34" s="30" t="str">
        <f>'De la BASE'!A30</f>
        <v>412</v>
      </c>
      <c r="B34" s="30">
        <f>'De la BASE'!B30</f>
        <v>59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0.707</v>
      </c>
      <c r="F34" s="9">
        <f>IF('De la BASE'!F30&gt;0,'De la BASE'!F30,'De la BASE'!F30+0.001)</f>
        <v>129.85002309999996</v>
      </c>
      <c r="G34" s="15">
        <v>15738</v>
      </c>
    </row>
    <row r="35" spans="1:7" ht="12.75">
      <c r="A35" s="30" t="str">
        <f>'De la BASE'!A31</f>
        <v>412</v>
      </c>
      <c r="B35" s="30">
        <f>'De la BASE'!B31</f>
        <v>59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1.342</v>
      </c>
      <c r="F35" s="9">
        <f>IF('De la BASE'!F31&gt;0,'De la BASE'!F31,'De la BASE'!F31+0.001)</f>
        <v>167.29964739999994</v>
      </c>
      <c r="G35" s="15">
        <v>15766</v>
      </c>
    </row>
    <row r="36" spans="1:7" ht="12.75">
      <c r="A36" s="30" t="str">
        <f>'De la BASE'!A32</f>
        <v>412</v>
      </c>
      <c r="B36" s="30">
        <f>'De la BASE'!B32</f>
        <v>59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0.785</v>
      </c>
      <c r="F36" s="9">
        <f>IF('De la BASE'!F32&gt;0,'De la BASE'!F32,'De la BASE'!F32+0.001)</f>
        <v>177.093541</v>
      </c>
      <c r="G36" s="15">
        <v>15797</v>
      </c>
    </row>
    <row r="37" spans="1:7" ht="12.75">
      <c r="A37" s="30" t="str">
        <f>'De la BASE'!A33</f>
        <v>412</v>
      </c>
      <c r="B37" s="30">
        <f>'De la BASE'!B33</f>
        <v>59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0.695</v>
      </c>
      <c r="F37" s="9">
        <f>IF('De la BASE'!F33&gt;0,'De la BASE'!F33,'De la BASE'!F33+0.001)</f>
        <v>172.86299999999997</v>
      </c>
      <c r="G37" s="15">
        <v>15827</v>
      </c>
    </row>
    <row r="38" spans="1:7" ht="12.75">
      <c r="A38" s="30" t="str">
        <f>'De la BASE'!A34</f>
        <v>412</v>
      </c>
      <c r="B38" s="30">
        <f>'De la BASE'!B34</f>
        <v>59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0.635</v>
      </c>
      <c r="F38" s="9">
        <f>IF('De la BASE'!F34&gt;0,'De la BASE'!F34,'De la BASE'!F34+0.001)</f>
        <v>81.805</v>
      </c>
      <c r="G38" s="15">
        <v>15858</v>
      </c>
    </row>
    <row r="39" spans="1:7" ht="12.75">
      <c r="A39" s="30" t="str">
        <f>'De la BASE'!A35</f>
        <v>412</v>
      </c>
      <c r="B39" s="30">
        <f>'De la BASE'!B35</f>
        <v>59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0.582</v>
      </c>
      <c r="F39" s="9">
        <f>IF('De la BASE'!F35&gt;0,'De la BASE'!F35,'De la BASE'!F35+0.001)</f>
        <v>46.55699999999998</v>
      </c>
      <c r="G39" s="15">
        <v>15888</v>
      </c>
    </row>
    <row r="40" spans="1:7" ht="12.75">
      <c r="A40" s="30" t="str">
        <f>'De la BASE'!A36</f>
        <v>412</v>
      </c>
      <c r="B40" s="30">
        <f>'De la BASE'!B36</f>
        <v>59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0.537</v>
      </c>
      <c r="F40" s="9">
        <f>IF('De la BASE'!F36&gt;0,'De la BASE'!F36,'De la BASE'!F36+0.001)</f>
        <v>34.6359954</v>
      </c>
      <c r="G40" s="15">
        <v>15919</v>
      </c>
    </row>
    <row r="41" spans="1:7" ht="12.75">
      <c r="A41" s="30" t="str">
        <f>'De la BASE'!A37</f>
        <v>412</v>
      </c>
      <c r="B41" s="30">
        <f>'De la BASE'!B37</f>
        <v>59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0.519</v>
      </c>
      <c r="F41" s="9">
        <f>IF('De la BASE'!F37&gt;0,'De la BASE'!F37,'De la BASE'!F37+0.001)</f>
        <v>73.1125449</v>
      </c>
      <c r="G41" s="15">
        <v>15950</v>
      </c>
    </row>
    <row r="42" spans="1:7" ht="12.75">
      <c r="A42" s="30" t="str">
        <f>'De la BASE'!A38</f>
        <v>412</v>
      </c>
      <c r="B42" s="30">
        <f>'De la BASE'!B38</f>
        <v>59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0.689</v>
      </c>
      <c r="F42" s="9">
        <f>IF('De la BASE'!F38&gt;0,'De la BASE'!F38,'De la BASE'!F38+0.001)</f>
        <v>83.8420441</v>
      </c>
      <c r="G42" s="15">
        <v>15980</v>
      </c>
    </row>
    <row r="43" spans="1:7" ht="12.75">
      <c r="A43" s="30" t="str">
        <f>'De la BASE'!A39</f>
        <v>412</v>
      </c>
      <c r="B43" s="30">
        <f>'De la BASE'!B39</f>
        <v>59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0.45</v>
      </c>
      <c r="F43" s="9">
        <f>IF('De la BASE'!F39&gt;0,'De la BASE'!F39,'De la BASE'!F39+0.001)</f>
        <v>90.33611209999997</v>
      </c>
      <c r="G43" s="15">
        <v>16011</v>
      </c>
    </row>
    <row r="44" spans="1:7" ht="12.75">
      <c r="A44" s="30" t="str">
        <f>'De la BASE'!A40</f>
        <v>412</v>
      </c>
      <c r="B44" s="30">
        <f>'De la BASE'!B40</f>
        <v>59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0.538</v>
      </c>
      <c r="F44" s="9">
        <f>IF('De la BASE'!F40&gt;0,'De la BASE'!F40,'De la BASE'!F40+0.001)</f>
        <v>71.18922339999997</v>
      </c>
      <c r="G44" s="15">
        <v>16041</v>
      </c>
    </row>
    <row r="45" spans="1:7" ht="12.75">
      <c r="A45" s="30" t="str">
        <f>'De la BASE'!A41</f>
        <v>412</v>
      </c>
      <c r="B45" s="30">
        <f>'De la BASE'!B41</f>
        <v>59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0.399</v>
      </c>
      <c r="F45" s="9">
        <f>IF('De la BASE'!F41&gt;0,'De la BASE'!F41,'De la BASE'!F41+0.001)</f>
        <v>60.519971600000005</v>
      </c>
      <c r="G45" s="15">
        <v>16072</v>
      </c>
    </row>
    <row r="46" spans="1:7" ht="12.75">
      <c r="A46" s="30" t="str">
        <f>'De la BASE'!A42</f>
        <v>412</v>
      </c>
      <c r="B46" s="30">
        <f>'De la BASE'!B42</f>
        <v>59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0.386</v>
      </c>
      <c r="F46" s="9">
        <f>IF('De la BASE'!F42&gt;0,'De la BASE'!F42,'De la BASE'!F42+0.001)</f>
        <v>44.010999999999996</v>
      </c>
      <c r="G46" s="15">
        <v>16103</v>
      </c>
    </row>
    <row r="47" spans="1:7" ht="12.75">
      <c r="A47" s="30" t="str">
        <f>'De la BASE'!A43</f>
        <v>412</v>
      </c>
      <c r="B47" s="30">
        <f>'De la BASE'!B43</f>
        <v>59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0.347</v>
      </c>
      <c r="F47" s="9">
        <f>IF('De la BASE'!F43&gt;0,'De la BASE'!F43,'De la BASE'!F43+0.001)</f>
        <v>38.90955950000001</v>
      </c>
      <c r="G47" s="15">
        <v>16132</v>
      </c>
    </row>
    <row r="48" spans="1:7" ht="12.75">
      <c r="A48" s="30" t="str">
        <f>'De la BASE'!A44</f>
        <v>412</v>
      </c>
      <c r="B48" s="30">
        <f>'De la BASE'!B44</f>
        <v>59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0.812</v>
      </c>
      <c r="F48" s="9">
        <f>IF('De la BASE'!F44&gt;0,'De la BASE'!F44,'De la BASE'!F44+0.001)</f>
        <v>176.375</v>
      </c>
      <c r="G48" s="15">
        <v>16163</v>
      </c>
    </row>
    <row r="49" spans="1:7" ht="12.75">
      <c r="A49" s="30" t="str">
        <f>'De la BASE'!A45</f>
        <v>412</v>
      </c>
      <c r="B49" s="30">
        <f>'De la BASE'!B45</f>
        <v>59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0.338</v>
      </c>
      <c r="F49" s="9">
        <f>IF('De la BASE'!F45&gt;0,'De la BASE'!F45,'De la BASE'!F45+0.001)</f>
        <v>76.1329043</v>
      </c>
      <c r="G49" s="15">
        <v>16193</v>
      </c>
    </row>
    <row r="50" spans="1:7" ht="12.75">
      <c r="A50" s="30" t="str">
        <f>'De la BASE'!A46</f>
        <v>412</v>
      </c>
      <c r="B50" s="30">
        <f>'De la BASE'!B46</f>
        <v>59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0.314</v>
      </c>
      <c r="F50" s="9">
        <f>IF('De la BASE'!F46&gt;0,'De la BASE'!F46,'De la BASE'!F46+0.001)</f>
        <v>56.235644500000014</v>
      </c>
      <c r="G50" s="15">
        <v>16224</v>
      </c>
    </row>
    <row r="51" spans="1:7" ht="12.75">
      <c r="A51" s="30" t="str">
        <f>'De la BASE'!A47</f>
        <v>412</v>
      </c>
      <c r="B51" s="30">
        <f>'De la BASE'!B47</f>
        <v>59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0.293</v>
      </c>
      <c r="F51" s="9">
        <f>IF('De la BASE'!F47&gt;0,'De la BASE'!F47,'De la BASE'!F47+0.001)</f>
        <v>41.1962336</v>
      </c>
      <c r="G51" s="15">
        <v>16254</v>
      </c>
    </row>
    <row r="52" spans="1:7" ht="12.75">
      <c r="A52" s="30" t="str">
        <f>'De la BASE'!A48</f>
        <v>412</v>
      </c>
      <c r="B52" s="30">
        <f>'De la BASE'!B48</f>
        <v>59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0.277</v>
      </c>
      <c r="F52" s="9">
        <f>IF('De la BASE'!F48&gt;0,'De la BASE'!F48,'De la BASE'!F48+0.001)</f>
        <v>27.8468827</v>
      </c>
      <c r="G52" s="15">
        <v>16285</v>
      </c>
    </row>
    <row r="53" spans="1:7" ht="12.75">
      <c r="A53" s="30" t="str">
        <f>'De la BASE'!A49</f>
        <v>412</v>
      </c>
      <c r="B53" s="30">
        <f>'De la BASE'!B49</f>
        <v>59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0.261</v>
      </c>
      <c r="F53" s="9">
        <f>IF('De la BASE'!F49&gt;0,'De la BASE'!F49,'De la BASE'!F49+0.001)</f>
        <v>28.4143343</v>
      </c>
      <c r="G53" s="15">
        <v>16316</v>
      </c>
    </row>
    <row r="54" spans="1:7" ht="12.75">
      <c r="A54" s="30" t="str">
        <f>'De la BASE'!A50</f>
        <v>412</v>
      </c>
      <c r="B54" s="30">
        <f>'De la BASE'!B50</f>
        <v>59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0.246</v>
      </c>
      <c r="F54" s="9">
        <f>IF('De la BASE'!F50&gt;0,'De la BASE'!F50,'De la BASE'!F50+0.001)</f>
        <v>29.291259500000002</v>
      </c>
      <c r="G54" s="15">
        <v>16346</v>
      </c>
    </row>
    <row r="55" spans="1:7" ht="12.75">
      <c r="A55" s="30" t="str">
        <f>'De la BASE'!A51</f>
        <v>412</v>
      </c>
      <c r="B55" s="30">
        <f>'De la BASE'!B51</f>
        <v>59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0.252</v>
      </c>
      <c r="F55" s="9">
        <f>IF('De la BASE'!F51&gt;0,'De la BASE'!F51,'De la BASE'!F51+0.001)</f>
        <v>37.2459722</v>
      </c>
      <c r="G55" s="15">
        <v>16377</v>
      </c>
    </row>
    <row r="56" spans="1:7" ht="12.75">
      <c r="A56" s="30" t="str">
        <f>'De la BASE'!A52</f>
        <v>412</v>
      </c>
      <c r="B56" s="30">
        <f>'De la BASE'!B52</f>
        <v>59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0.23</v>
      </c>
      <c r="F56" s="9">
        <f>IF('De la BASE'!F52&gt;0,'De la BASE'!F52,'De la BASE'!F52+0.001)</f>
        <v>48.34846809999999</v>
      </c>
      <c r="G56" s="15">
        <v>16407</v>
      </c>
    </row>
    <row r="57" spans="1:7" ht="12.75">
      <c r="A57" s="30" t="str">
        <f>'De la BASE'!A53</f>
        <v>412</v>
      </c>
      <c r="B57" s="30">
        <f>'De la BASE'!B53</f>
        <v>59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0.286</v>
      </c>
      <c r="F57" s="9">
        <f>IF('De la BASE'!F53&gt;0,'De la BASE'!F53,'De la BASE'!F53+0.001)</f>
        <v>45.0590433</v>
      </c>
      <c r="G57" s="15">
        <v>16438</v>
      </c>
    </row>
    <row r="58" spans="1:7" ht="12.75">
      <c r="A58" s="30" t="str">
        <f>'De la BASE'!A54</f>
        <v>412</v>
      </c>
      <c r="B58" s="30">
        <f>'De la BASE'!B54</f>
        <v>59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0.209</v>
      </c>
      <c r="F58" s="9">
        <f>IF('De la BASE'!F54&gt;0,'De la BASE'!F54,'De la BASE'!F54+0.001)</f>
        <v>43.488</v>
      </c>
      <c r="G58" s="15">
        <v>16469</v>
      </c>
    </row>
    <row r="59" spans="1:7" ht="12.75">
      <c r="A59" s="30" t="str">
        <f>'De la BASE'!A55</f>
        <v>412</v>
      </c>
      <c r="B59" s="30">
        <f>'De la BASE'!B55</f>
        <v>59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0.201</v>
      </c>
      <c r="F59" s="9">
        <f>IF('De la BASE'!F55&gt;0,'De la BASE'!F55,'De la BASE'!F55+0.001)</f>
        <v>37.0832286</v>
      </c>
      <c r="G59" s="15">
        <v>16497</v>
      </c>
    </row>
    <row r="60" spans="1:7" ht="12.75">
      <c r="A60" s="30" t="str">
        <f>'De la BASE'!A56</f>
        <v>412</v>
      </c>
      <c r="B60" s="30">
        <f>'De la BASE'!B56</f>
        <v>59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0.192</v>
      </c>
      <c r="F60" s="9">
        <f>IF('De la BASE'!F56&gt;0,'De la BASE'!F56,'De la BASE'!F56+0.001)</f>
        <v>64.54838149999999</v>
      </c>
      <c r="G60" s="15">
        <v>16528</v>
      </c>
    </row>
    <row r="61" spans="1:7" ht="12.75">
      <c r="A61" s="30" t="str">
        <f>'De la BASE'!A57</f>
        <v>412</v>
      </c>
      <c r="B61" s="30">
        <f>'De la BASE'!B57</f>
        <v>59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0.184</v>
      </c>
      <c r="F61" s="9">
        <f>IF('De la BASE'!F57&gt;0,'De la BASE'!F57,'De la BASE'!F57+0.001)</f>
        <v>38.12324180000001</v>
      </c>
      <c r="G61" s="15">
        <v>16558</v>
      </c>
    </row>
    <row r="62" spans="1:7" ht="12.75">
      <c r="A62" s="30" t="str">
        <f>'De la BASE'!A58</f>
        <v>412</v>
      </c>
      <c r="B62" s="30">
        <f>'De la BASE'!B58</f>
        <v>59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0.175</v>
      </c>
      <c r="F62" s="9">
        <f>IF('De la BASE'!F58&gt;0,'De la BASE'!F58,'De la BASE'!F58+0.001)</f>
        <v>30.375652300000002</v>
      </c>
      <c r="G62" s="15">
        <v>16589</v>
      </c>
    </row>
    <row r="63" spans="1:7" ht="12.75">
      <c r="A63" s="30" t="str">
        <f>'De la BASE'!A59</f>
        <v>412</v>
      </c>
      <c r="B63" s="30">
        <f>'De la BASE'!B59</f>
        <v>59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0.168</v>
      </c>
      <c r="F63" s="9">
        <f>IF('De la BASE'!F59&gt;0,'De la BASE'!F59,'De la BASE'!F59+0.001)</f>
        <v>23.4209009</v>
      </c>
      <c r="G63" s="15">
        <v>16619</v>
      </c>
    </row>
    <row r="64" spans="1:7" ht="12.75">
      <c r="A64" s="30" t="str">
        <f>'De la BASE'!A60</f>
        <v>412</v>
      </c>
      <c r="B64" s="30">
        <f>'De la BASE'!B60</f>
        <v>59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0.16</v>
      </c>
      <c r="F64" s="9">
        <f>IF('De la BASE'!F60&gt;0,'De la BASE'!F60,'De la BASE'!F60+0.001)</f>
        <v>21.994931399999995</v>
      </c>
      <c r="G64" s="15">
        <v>16650</v>
      </c>
    </row>
    <row r="65" spans="1:7" ht="12.75">
      <c r="A65" s="30" t="str">
        <f>'De la BASE'!A61</f>
        <v>412</v>
      </c>
      <c r="B65" s="30">
        <f>'De la BASE'!B61</f>
        <v>59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0.152</v>
      </c>
      <c r="F65" s="9">
        <f>IF('De la BASE'!F61&gt;0,'De la BASE'!F61,'De la BASE'!F61+0.001)</f>
        <v>20.830643499999994</v>
      </c>
      <c r="G65" s="15">
        <v>16681</v>
      </c>
    </row>
    <row r="66" spans="1:7" ht="12.75">
      <c r="A66" s="30" t="str">
        <f>'De la BASE'!A62</f>
        <v>412</v>
      </c>
      <c r="B66" s="30">
        <f>'De la BASE'!B62</f>
        <v>59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0.158</v>
      </c>
      <c r="F66" s="9">
        <f>IF('De la BASE'!F62&gt;0,'De la BASE'!F62,'De la BASE'!F62+0.001)</f>
        <v>25.429038199999994</v>
      </c>
      <c r="G66" s="15">
        <v>16711</v>
      </c>
    </row>
    <row r="67" spans="1:7" ht="12.75">
      <c r="A67" s="30" t="str">
        <f>'De la BASE'!A63</f>
        <v>412</v>
      </c>
      <c r="B67" s="30">
        <f>'De la BASE'!B63</f>
        <v>59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0.267</v>
      </c>
      <c r="F67" s="9">
        <f>IF('De la BASE'!F63&gt;0,'De la BASE'!F63,'De la BASE'!F63+0.001)</f>
        <v>192.2193486</v>
      </c>
      <c r="G67" s="15">
        <v>16742</v>
      </c>
    </row>
    <row r="68" spans="1:7" ht="12.75">
      <c r="A68" s="30" t="str">
        <f>'De la BASE'!A64</f>
        <v>412</v>
      </c>
      <c r="B68" s="30">
        <f>'De la BASE'!B64</f>
        <v>59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3.443</v>
      </c>
      <c r="F68" s="9">
        <f>IF('De la BASE'!F64&gt;0,'De la BASE'!F64,'De la BASE'!F64+0.001)</f>
        <v>331.52951099999996</v>
      </c>
      <c r="G68" s="15">
        <v>16772</v>
      </c>
    </row>
    <row r="69" spans="1:7" ht="12.75">
      <c r="A69" s="30" t="str">
        <f>'De la BASE'!A65</f>
        <v>412</v>
      </c>
      <c r="B69" s="30">
        <f>'De la BASE'!B65</f>
        <v>59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0.479</v>
      </c>
      <c r="F69" s="9">
        <f>IF('De la BASE'!F65&gt;0,'De la BASE'!F65,'De la BASE'!F65+0.001)</f>
        <v>121.86770549999996</v>
      </c>
      <c r="G69" s="15">
        <v>16803</v>
      </c>
    </row>
    <row r="70" spans="1:7" ht="12.75">
      <c r="A70" s="30" t="str">
        <f>'De la BASE'!A66</f>
        <v>412</v>
      </c>
      <c r="B70" s="30">
        <f>'De la BASE'!B66</f>
        <v>59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0.472</v>
      </c>
      <c r="F70" s="9">
        <f>IF('De la BASE'!F66&gt;0,'De la BASE'!F66,'De la BASE'!F66+0.001)</f>
        <v>79.91205049999996</v>
      </c>
      <c r="G70" s="15">
        <v>16834</v>
      </c>
    </row>
    <row r="71" spans="1:7" ht="12.75">
      <c r="A71" s="30" t="str">
        <f>'De la BASE'!A67</f>
        <v>412</v>
      </c>
      <c r="B71" s="30">
        <f>'De la BASE'!B67</f>
        <v>59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1.893</v>
      </c>
      <c r="F71" s="9">
        <f>IF('De la BASE'!F67&gt;0,'De la BASE'!F67,'De la BASE'!F67+0.001)</f>
        <v>145.0815791</v>
      </c>
      <c r="G71" s="15">
        <v>16862</v>
      </c>
    </row>
    <row r="72" spans="1:7" ht="12.75">
      <c r="A72" s="30" t="str">
        <f>'De la BASE'!A68</f>
        <v>412</v>
      </c>
      <c r="B72" s="30">
        <f>'De la BASE'!B68</f>
        <v>59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2.618</v>
      </c>
      <c r="F72" s="9">
        <f>IF('De la BASE'!F68&gt;0,'De la BASE'!F68,'De la BASE'!F68+0.001)</f>
        <v>446.51275340000007</v>
      </c>
      <c r="G72" s="15">
        <v>16893</v>
      </c>
    </row>
    <row r="73" spans="1:7" ht="12.75">
      <c r="A73" s="30" t="str">
        <f>'De la BASE'!A69</f>
        <v>412</v>
      </c>
      <c r="B73" s="30">
        <f>'De la BASE'!B69</f>
        <v>59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2.742</v>
      </c>
      <c r="F73" s="9">
        <f>IF('De la BASE'!F69&gt;0,'De la BASE'!F69,'De la BASE'!F69+0.001)</f>
        <v>422.75800000000004</v>
      </c>
      <c r="G73" s="15">
        <v>16923</v>
      </c>
    </row>
    <row r="74" spans="1:7" ht="12.75">
      <c r="A74" s="30" t="str">
        <f>'De la BASE'!A70</f>
        <v>412</v>
      </c>
      <c r="B74" s="30">
        <f>'De la BASE'!B70</f>
        <v>59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0.911</v>
      </c>
      <c r="F74" s="9">
        <f>IF('De la BASE'!F70&gt;0,'De la BASE'!F70,'De la BASE'!F70+0.001)</f>
        <v>227.56745140000007</v>
      </c>
      <c r="G74" s="15">
        <v>16954</v>
      </c>
    </row>
    <row r="75" spans="1:7" ht="12.75">
      <c r="A75" s="30" t="str">
        <f>'De la BASE'!A71</f>
        <v>412</v>
      </c>
      <c r="B75" s="30">
        <f>'De la BASE'!B71</f>
        <v>59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0.816</v>
      </c>
      <c r="F75" s="9">
        <f>IF('De la BASE'!F71&gt;0,'De la BASE'!F71,'De la BASE'!F71+0.001)</f>
        <v>106.0695783</v>
      </c>
      <c r="G75" s="15">
        <v>16984</v>
      </c>
    </row>
    <row r="76" spans="1:7" ht="12.75">
      <c r="A76" s="30" t="str">
        <f>'De la BASE'!A72</f>
        <v>412</v>
      </c>
      <c r="B76" s="30">
        <f>'De la BASE'!B72</f>
        <v>59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0.749</v>
      </c>
      <c r="F76" s="9">
        <f>IF('De la BASE'!F72&gt;0,'De la BASE'!F72,'De la BASE'!F72+0.001)</f>
        <v>62.72543590000001</v>
      </c>
      <c r="G76" s="15">
        <v>17015</v>
      </c>
    </row>
    <row r="77" spans="1:7" ht="12.75">
      <c r="A77" s="30" t="str">
        <f>'De la BASE'!A73</f>
        <v>412</v>
      </c>
      <c r="B77" s="30">
        <f>'De la BASE'!B73</f>
        <v>59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0.686</v>
      </c>
      <c r="F77" s="9">
        <f>IF('De la BASE'!F73&gt;0,'De la BASE'!F73,'De la BASE'!F73+0.001)</f>
        <v>52.236999999999995</v>
      </c>
      <c r="G77" s="15">
        <v>17046</v>
      </c>
    </row>
    <row r="78" spans="1:7" ht="12.75">
      <c r="A78" s="30" t="str">
        <f>'De la BASE'!A74</f>
        <v>412</v>
      </c>
      <c r="B78" s="30">
        <f>'De la BASE'!B74</f>
        <v>59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0.64</v>
      </c>
      <c r="F78" s="9">
        <f>IF('De la BASE'!F74&gt;0,'De la BASE'!F74,'De la BASE'!F74+0.001)</f>
        <v>44.923106099999984</v>
      </c>
      <c r="G78" s="15">
        <v>17076</v>
      </c>
    </row>
    <row r="79" spans="1:7" ht="12.75">
      <c r="A79" s="30" t="str">
        <f>'De la BASE'!A75</f>
        <v>412</v>
      </c>
      <c r="B79" s="30">
        <f>'De la BASE'!B75</f>
        <v>59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0.63</v>
      </c>
      <c r="F79" s="9">
        <f>IF('De la BASE'!F75&gt;0,'De la BASE'!F75,'De la BASE'!F75+0.001)</f>
        <v>56.804980799999996</v>
      </c>
      <c r="G79" s="15">
        <v>17107</v>
      </c>
    </row>
    <row r="80" spans="1:7" ht="12.75">
      <c r="A80" s="30" t="str">
        <f>'De la BASE'!A76</f>
        <v>412</v>
      </c>
      <c r="B80" s="30">
        <f>'De la BASE'!B76</f>
        <v>59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0.563</v>
      </c>
      <c r="F80" s="9">
        <f>IF('De la BASE'!F76&gt;0,'De la BASE'!F76,'De la BASE'!F76+0.001)</f>
        <v>50.52669269999998</v>
      </c>
      <c r="G80" s="15">
        <v>17137</v>
      </c>
    </row>
    <row r="81" spans="1:7" ht="12.75">
      <c r="A81" s="30" t="str">
        <f>'De la BASE'!A77</f>
        <v>412</v>
      </c>
      <c r="B81" s="30">
        <f>'De la BASE'!B77</f>
        <v>59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0.648</v>
      </c>
      <c r="F81" s="9">
        <f>IF('De la BASE'!F77&gt;0,'De la BASE'!F77,'De la BASE'!F77+0.001)</f>
        <v>41.114741800000004</v>
      </c>
      <c r="G81" s="15">
        <v>17168</v>
      </c>
    </row>
    <row r="82" spans="1:7" ht="12.75">
      <c r="A82" s="30" t="str">
        <f>'De la BASE'!A78</f>
        <v>412</v>
      </c>
      <c r="B82" s="30">
        <f>'De la BASE'!B78</f>
        <v>59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3.695</v>
      </c>
      <c r="F82" s="9">
        <f>IF('De la BASE'!F78&gt;0,'De la BASE'!F78,'De la BASE'!F78+0.001)</f>
        <v>401.7255748000001</v>
      </c>
      <c r="G82" s="15">
        <v>17199</v>
      </c>
    </row>
    <row r="83" spans="1:7" ht="12.75">
      <c r="A83" s="30" t="str">
        <f>'De la BASE'!A79</f>
        <v>412</v>
      </c>
      <c r="B83" s="30">
        <f>'De la BASE'!B79</f>
        <v>59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7.318</v>
      </c>
      <c r="F83" s="9">
        <f>IF('De la BASE'!F79&gt;0,'De la BASE'!F79,'De la BASE'!F79+0.001)</f>
        <v>508.4453709999998</v>
      </c>
      <c r="G83" s="15">
        <v>17227</v>
      </c>
    </row>
    <row r="84" spans="1:7" ht="12.75">
      <c r="A84" s="30" t="str">
        <f>'De la BASE'!A80</f>
        <v>412</v>
      </c>
      <c r="B84" s="30">
        <f>'De la BASE'!B80</f>
        <v>59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0.963</v>
      </c>
      <c r="F84" s="9">
        <f>IF('De la BASE'!F80&gt;0,'De la BASE'!F80,'De la BASE'!F80+0.001)</f>
        <v>163.62553970000005</v>
      </c>
      <c r="G84" s="15">
        <v>17258</v>
      </c>
    </row>
    <row r="85" spans="1:7" ht="12.75">
      <c r="A85" s="30" t="str">
        <f>'De la BASE'!A81</f>
        <v>412</v>
      </c>
      <c r="B85" s="30">
        <f>'De la BASE'!B81</f>
        <v>59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0.961</v>
      </c>
      <c r="F85" s="9">
        <f>IF('De la BASE'!F81&gt;0,'De la BASE'!F81,'De la BASE'!F81+0.001)</f>
        <v>111.102</v>
      </c>
      <c r="G85" s="15">
        <v>17288</v>
      </c>
    </row>
    <row r="86" spans="1:7" ht="12.75">
      <c r="A86" s="30" t="str">
        <f>'De la BASE'!A82</f>
        <v>412</v>
      </c>
      <c r="B86" s="30">
        <f>'De la BASE'!B82</f>
        <v>59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0.786</v>
      </c>
      <c r="F86" s="9">
        <f>IF('De la BASE'!F82&gt;0,'De la BASE'!F82,'De la BASE'!F82+0.001)</f>
        <v>75.179</v>
      </c>
      <c r="G86" s="15">
        <v>17319</v>
      </c>
    </row>
    <row r="87" spans="1:7" ht="12.75">
      <c r="A87" s="30" t="str">
        <f>'De la BASE'!A83</f>
        <v>412</v>
      </c>
      <c r="B87" s="30">
        <f>'De la BASE'!B83</f>
        <v>59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0.718</v>
      </c>
      <c r="F87" s="9">
        <f>IF('De la BASE'!F83&gt;0,'De la BASE'!F83,'De la BASE'!F83+0.001)</f>
        <v>52.90186859999999</v>
      </c>
      <c r="G87" s="15">
        <v>17349</v>
      </c>
    </row>
    <row r="88" spans="1:7" ht="12.75">
      <c r="A88" s="30" t="str">
        <f>'De la BASE'!A84</f>
        <v>412</v>
      </c>
      <c r="B88" s="30">
        <f>'De la BASE'!B84</f>
        <v>59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0.66</v>
      </c>
      <c r="F88" s="9">
        <f>IF('De la BASE'!F84&gt;0,'De la BASE'!F84,'De la BASE'!F84+0.001)</f>
        <v>42.821481899999995</v>
      </c>
      <c r="G88" s="15">
        <v>17380</v>
      </c>
    </row>
    <row r="89" spans="1:7" ht="12.75">
      <c r="A89" s="30" t="str">
        <f>'De la BASE'!A85</f>
        <v>412</v>
      </c>
      <c r="B89" s="30">
        <f>'De la BASE'!B85</f>
        <v>59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0.609</v>
      </c>
      <c r="F89" s="9">
        <f>IF('De la BASE'!F85&gt;0,'De la BASE'!F85,'De la BASE'!F85+0.001)</f>
        <v>55.985</v>
      </c>
      <c r="G89" s="15">
        <v>17411</v>
      </c>
    </row>
    <row r="90" spans="1:7" ht="12.75">
      <c r="A90" s="30" t="str">
        <f>'De la BASE'!A86</f>
        <v>412</v>
      </c>
      <c r="B90" s="30">
        <f>'De la BASE'!B86</f>
        <v>59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0.645</v>
      </c>
      <c r="F90" s="9">
        <f>IF('De la BASE'!F86&gt;0,'De la BASE'!F86,'De la BASE'!F86+0.001)</f>
        <v>43.366</v>
      </c>
      <c r="G90" s="15">
        <v>17441</v>
      </c>
    </row>
    <row r="91" spans="1:7" ht="12.75">
      <c r="A91" s="30" t="str">
        <f>'De la BASE'!A87</f>
        <v>412</v>
      </c>
      <c r="B91" s="30">
        <f>'De la BASE'!B87</f>
        <v>59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0.577</v>
      </c>
      <c r="F91" s="9">
        <f>IF('De la BASE'!F87&gt;0,'De la BASE'!F87,'De la BASE'!F87+0.001)</f>
        <v>45.92235620000001</v>
      </c>
      <c r="G91" s="15">
        <v>17472</v>
      </c>
    </row>
    <row r="92" spans="1:7" ht="12.75">
      <c r="A92" s="30" t="str">
        <f>'De la BASE'!A88</f>
        <v>412</v>
      </c>
      <c r="B92" s="30">
        <f>'De la BASE'!B88</f>
        <v>59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0.841</v>
      </c>
      <c r="F92" s="9">
        <f>IF('De la BASE'!F88&gt;0,'De la BASE'!F88,'De la BASE'!F88+0.001)</f>
        <v>63.38794340000001</v>
      </c>
      <c r="G92" s="15">
        <v>17502</v>
      </c>
    </row>
    <row r="93" spans="1:7" ht="12.75">
      <c r="A93" s="30" t="str">
        <f>'De la BASE'!A89</f>
        <v>412</v>
      </c>
      <c r="B93" s="30">
        <f>'De la BASE'!B89</f>
        <v>59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7.553</v>
      </c>
      <c r="F93" s="9">
        <f>IF('De la BASE'!F89&gt;0,'De la BASE'!F89,'De la BASE'!F89+0.001)</f>
        <v>390.98210209999996</v>
      </c>
      <c r="G93" s="15">
        <v>17533</v>
      </c>
    </row>
    <row r="94" spans="1:7" ht="12.75">
      <c r="A94" s="30" t="str">
        <f>'De la BASE'!A90</f>
        <v>412</v>
      </c>
      <c r="B94" s="30">
        <f>'De la BASE'!B90</f>
        <v>59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1.044</v>
      </c>
      <c r="F94" s="9">
        <f>IF('De la BASE'!F90&gt;0,'De la BASE'!F90,'De la BASE'!F90+0.001)</f>
        <v>173.77461280000003</v>
      </c>
      <c r="G94" s="15">
        <v>17564</v>
      </c>
    </row>
    <row r="95" spans="1:7" ht="12.75">
      <c r="A95" s="30" t="str">
        <f>'De la BASE'!A91</f>
        <v>412</v>
      </c>
      <c r="B95" s="30">
        <f>'De la BASE'!B91</f>
        <v>59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0.851</v>
      </c>
      <c r="F95" s="9">
        <f>IF('De la BASE'!F91&gt;0,'De la BASE'!F91,'De la BASE'!F91+0.001)</f>
        <v>131.4073586</v>
      </c>
      <c r="G95" s="15">
        <v>17593</v>
      </c>
    </row>
    <row r="96" spans="1:7" ht="12.75">
      <c r="A96" s="30" t="str">
        <f>'De la BASE'!A92</f>
        <v>412</v>
      </c>
      <c r="B96" s="30">
        <f>'De la BASE'!B92</f>
        <v>59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1.428</v>
      </c>
      <c r="F96" s="9">
        <f>IF('De la BASE'!F92&gt;0,'De la BASE'!F92,'De la BASE'!F92+0.001)</f>
        <v>101.70589239999998</v>
      </c>
      <c r="G96" s="15">
        <v>17624</v>
      </c>
    </row>
    <row r="97" spans="1:7" ht="12.75">
      <c r="A97" s="30" t="str">
        <f>'De la BASE'!A93</f>
        <v>412</v>
      </c>
      <c r="B97" s="30">
        <f>'De la BASE'!B93</f>
        <v>59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1.919</v>
      </c>
      <c r="F97" s="9">
        <f>IF('De la BASE'!F93&gt;0,'De la BASE'!F93,'De la BASE'!F93+0.001)</f>
        <v>292.0167484000001</v>
      </c>
      <c r="G97" s="15">
        <v>17654</v>
      </c>
    </row>
    <row r="98" spans="1:7" ht="12.75">
      <c r="A98" s="30" t="str">
        <f>'De la BASE'!A94</f>
        <v>412</v>
      </c>
      <c r="B98" s="30">
        <f>'De la BASE'!B94</f>
        <v>59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0.8</v>
      </c>
      <c r="F98" s="9">
        <f>IF('De la BASE'!F94&gt;0,'De la BASE'!F94,'De la BASE'!F94+0.001)</f>
        <v>86.65832119999999</v>
      </c>
      <c r="G98" s="15">
        <v>17685</v>
      </c>
    </row>
    <row r="99" spans="1:7" ht="12.75">
      <c r="A99" s="30" t="str">
        <f>'De la BASE'!A95</f>
        <v>412</v>
      </c>
      <c r="B99" s="30">
        <f>'De la BASE'!B95</f>
        <v>59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0.729</v>
      </c>
      <c r="F99" s="9">
        <f>IF('De la BASE'!F95&gt;0,'De la BASE'!F95,'De la BASE'!F95+0.001)</f>
        <v>50.61368010000001</v>
      </c>
      <c r="G99" s="15">
        <v>17715</v>
      </c>
    </row>
    <row r="100" spans="1:7" ht="12.75">
      <c r="A100" s="30" t="str">
        <f>'De la BASE'!A96</f>
        <v>412</v>
      </c>
      <c r="B100" s="30">
        <f>'De la BASE'!B96</f>
        <v>59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0.668</v>
      </c>
      <c r="F100" s="9">
        <f>IF('De la BASE'!F96&gt;0,'De la BASE'!F96,'De la BASE'!F96+0.001)</f>
        <v>41.13988419999999</v>
      </c>
      <c r="G100" s="15">
        <v>17746</v>
      </c>
    </row>
    <row r="101" spans="1:7" ht="12.75">
      <c r="A101" s="30" t="str">
        <f>'De la BASE'!A97</f>
        <v>412</v>
      </c>
      <c r="B101" s="30">
        <f>'De la BASE'!B97</f>
        <v>59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0.61</v>
      </c>
      <c r="F101" s="9">
        <f>IF('De la BASE'!F97&gt;0,'De la BASE'!F97,'De la BASE'!F97+0.001)</f>
        <v>36.3589002</v>
      </c>
      <c r="G101" s="15">
        <v>17777</v>
      </c>
    </row>
    <row r="102" spans="1:7" ht="12.75">
      <c r="A102" s="30" t="str">
        <f>'De la BASE'!A98</f>
        <v>412</v>
      </c>
      <c r="B102" s="30">
        <f>'De la BASE'!B98</f>
        <v>59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0.572</v>
      </c>
      <c r="F102" s="9">
        <f>IF('De la BASE'!F98&gt;0,'De la BASE'!F98,'De la BASE'!F98+0.001)</f>
        <v>37.545659699999995</v>
      </c>
      <c r="G102" s="15">
        <v>17807</v>
      </c>
    </row>
    <row r="103" spans="1:7" ht="12.75">
      <c r="A103" s="30" t="str">
        <f>'De la BASE'!A99</f>
        <v>412</v>
      </c>
      <c r="B103" s="30">
        <f>'De la BASE'!B99</f>
        <v>59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0.51</v>
      </c>
      <c r="F103" s="9">
        <f>IF('De la BASE'!F99&gt;0,'De la BASE'!F99,'De la BASE'!F99+0.001)</f>
        <v>37.811292400000006</v>
      </c>
      <c r="G103" s="15">
        <v>17838</v>
      </c>
    </row>
    <row r="104" spans="1:7" ht="12.75">
      <c r="A104" s="30" t="str">
        <f>'De la BASE'!A100</f>
        <v>412</v>
      </c>
      <c r="B104" s="30">
        <f>'De la BASE'!B100</f>
        <v>59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1.806</v>
      </c>
      <c r="F104" s="9">
        <f>IF('De la BASE'!F100&gt;0,'De la BASE'!F100,'De la BASE'!F100+0.001)</f>
        <v>105.0851323</v>
      </c>
      <c r="G104" s="15">
        <v>17868</v>
      </c>
    </row>
    <row r="105" spans="1:7" ht="12.75">
      <c r="A105" s="30" t="str">
        <f>'De la BASE'!A101</f>
        <v>412</v>
      </c>
      <c r="B105" s="30">
        <f>'De la BASE'!B101</f>
        <v>59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0.559</v>
      </c>
      <c r="F105" s="9">
        <f>IF('De la BASE'!F101&gt;0,'De la BASE'!F101,'De la BASE'!F101+0.001)</f>
        <v>67.2304979</v>
      </c>
      <c r="G105" s="15">
        <v>17899</v>
      </c>
    </row>
    <row r="106" spans="1:7" ht="12.75">
      <c r="A106" s="30" t="str">
        <f>'De la BASE'!A102</f>
        <v>412</v>
      </c>
      <c r="B106" s="30">
        <f>'De la BASE'!B102</f>
        <v>59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0.465</v>
      </c>
      <c r="F106" s="9">
        <f>IF('De la BASE'!F102&gt;0,'De la BASE'!F102,'De la BASE'!F102+0.001)</f>
        <v>47.822819100000004</v>
      </c>
      <c r="G106" s="15">
        <v>17930</v>
      </c>
    </row>
    <row r="107" spans="1:7" ht="12.75">
      <c r="A107" s="30" t="str">
        <f>'De la BASE'!A103</f>
        <v>412</v>
      </c>
      <c r="B107" s="30">
        <f>'De la BASE'!B103</f>
        <v>59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0.439</v>
      </c>
      <c r="F107" s="9">
        <f>IF('De la BASE'!F103&gt;0,'De la BASE'!F103,'De la BASE'!F103+0.001)</f>
        <v>51.69545899999999</v>
      </c>
      <c r="G107" s="15">
        <v>17958</v>
      </c>
    </row>
    <row r="108" spans="1:7" ht="12.75">
      <c r="A108" s="30" t="str">
        <f>'De la BASE'!A104</f>
        <v>412</v>
      </c>
      <c r="B108" s="30">
        <f>'De la BASE'!B104</f>
        <v>59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0.398</v>
      </c>
      <c r="F108" s="9">
        <f>IF('De la BASE'!F104&gt;0,'De la BASE'!F104,'De la BASE'!F104+0.001)</f>
        <v>95.28093959999998</v>
      </c>
      <c r="G108" s="15">
        <v>17989</v>
      </c>
    </row>
    <row r="109" spans="1:7" ht="12.75">
      <c r="A109" s="30" t="str">
        <f>'De la BASE'!A105</f>
        <v>412</v>
      </c>
      <c r="B109" s="30">
        <f>'De la BASE'!B105</f>
        <v>59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0.354</v>
      </c>
      <c r="F109" s="9">
        <f>IF('De la BASE'!F105&gt;0,'De la BASE'!F105,'De la BASE'!F105+0.001)</f>
        <v>75.63029560000001</v>
      </c>
      <c r="G109" s="15">
        <v>18019</v>
      </c>
    </row>
    <row r="110" spans="1:7" ht="12.75">
      <c r="A110" s="30" t="str">
        <f>'De la BASE'!A106</f>
        <v>412</v>
      </c>
      <c r="B110" s="30">
        <f>'De la BASE'!B106</f>
        <v>59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0.344</v>
      </c>
      <c r="F110" s="9">
        <f>IF('De la BASE'!F106&gt;0,'De la BASE'!F106,'De la BASE'!F106+0.001)</f>
        <v>45.31900000000001</v>
      </c>
      <c r="G110" s="15">
        <v>18050</v>
      </c>
    </row>
    <row r="111" spans="1:7" ht="12.75">
      <c r="A111" s="30" t="str">
        <f>'De la BASE'!A107</f>
        <v>412</v>
      </c>
      <c r="B111" s="30">
        <f>'De la BASE'!B107</f>
        <v>59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0.305</v>
      </c>
      <c r="F111" s="9">
        <f>IF('De la BASE'!F107&gt;0,'De la BASE'!F107,'De la BASE'!F107+0.001)</f>
        <v>32.308991</v>
      </c>
      <c r="G111" s="15">
        <v>18080</v>
      </c>
    </row>
    <row r="112" spans="1:7" ht="12.75">
      <c r="A112" s="30" t="str">
        <f>'De la BASE'!A108</f>
        <v>412</v>
      </c>
      <c r="B112" s="30">
        <f>'De la BASE'!B108</f>
        <v>59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0.287</v>
      </c>
      <c r="F112" s="9">
        <f>IF('De la BASE'!F108&gt;0,'De la BASE'!F108,'De la BASE'!F108+0.001)</f>
        <v>24.92982339999999</v>
      </c>
      <c r="G112" s="15">
        <v>18111</v>
      </c>
    </row>
    <row r="113" spans="1:7" ht="12.75">
      <c r="A113" s="30" t="str">
        <f>'De la BASE'!A109</f>
        <v>412</v>
      </c>
      <c r="B113" s="30">
        <f>'De la BASE'!B109</f>
        <v>59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0.452</v>
      </c>
      <c r="F113" s="9">
        <f>IF('De la BASE'!F109&gt;0,'De la BASE'!F109,'De la BASE'!F109+0.001)</f>
        <v>51.70961039999999</v>
      </c>
      <c r="G113" s="15">
        <v>18142</v>
      </c>
    </row>
    <row r="114" spans="1:7" ht="12.75">
      <c r="A114" s="30" t="str">
        <f>'De la BASE'!A110</f>
        <v>412</v>
      </c>
      <c r="B114" s="30">
        <f>'De la BASE'!B110</f>
        <v>59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0.294</v>
      </c>
      <c r="F114" s="9">
        <f>IF('De la BASE'!F110&gt;0,'De la BASE'!F110,'De la BASE'!F110+0.001)</f>
        <v>45.9156868</v>
      </c>
      <c r="G114" s="15">
        <v>18172</v>
      </c>
    </row>
    <row r="115" spans="1:7" ht="12.75">
      <c r="A115" s="30" t="str">
        <f>'De la BASE'!A111</f>
        <v>412</v>
      </c>
      <c r="B115" s="30">
        <f>'De la BASE'!B111</f>
        <v>59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0.493</v>
      </c>
      <c r="F115" s="9">
        <f>IF('De la BASE'!F111&gt;0,'De la BASE'!F111,'De la BASE'!F111+0.001)</f>
        <v>44.87880340000001</v>
      </c>
      <c r="G115" s="15">
        <v>18203</v>
      </c>
    </row>
    <row r="116" spans="1:7" ht="12.75">
      <c r="A116" s="30" t="str">
        <f>'De la BASE'!A112</f>
        <v>412</v>
      </c>
      <c r="B116" s="30">
        <f>'De la BASE'!B112</f>
        <v>59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0.544</v>
      </c>
      <c r="F116" s="9">
        <f>IF('De la BASE'!F112&gt;0,'De la BASE'!F112,'De la BASE'!F112+0.001)</f>
        <v>130.72340389999994</v>
      </c>
      <c r="G116" s="15">
        <v>18233</v>
      </c>
    </row>
    <row r="117" spans="1:7" ht="12.75">
      <c r="A117" s="30" t="str">
        <f>'De la BASE'!A113</f>
        <v>412</v>
      </c>
      <c r="B117" s="30">
        <f>'De la BASE'!B113</f>
        <v>59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0.292</v>
      </c>
      <c r="F117" s="9">
        <f>IF('De la BASE'!F113&gt;0,'De la BASE'!F113,'De la BASE'!F113+0.001)</f>
        <v>126.69924349999998</v>
      </c>
      <c r="G117" s="15">
        <v>18264</v>
      </c>
    </row>
    <row r="118" spans="1:7" ht="12.75">
      <c r="A118" s="30" t="str">
        <f>'De la BASE'!A114</f>
        <v>412</v>
      </c>
      <c r="B118" s="30">
        <f>'De la BASE'!B114</f>
        <v>59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0.556</v>
      </c>
      <c r="F118" s="9">
        <f>IF('De la BASE'!F114&gt;0,'De la BASE'!F114,'De la BASE'!F114+0.001)</f>
        <v>97.27336390000006</v>
      </c>
      <c r="G118" s="15">
        <v>18295</v>
      </c>
    </row>
    <row r="119" spans="1:7" ht="12.75">
      <c r="A119" s="30" t="str">
        <f>'De la BASE'!A115</f>
        <v>412</v>
      </c>
      <c r="B119" s="30">
        <f>'De la BASE'!B115</f>
        <v>59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0.419</v>
      </c>
      <c r="F119" s="9">
        <f>IF('De la BASE'!F115&gt;0,'De la BASE'!F115,'De la BASE'!F115+0.001)</f>
        <v>62.01687809999999</v>
      </c>
      <c r="G119" s="15">
        <v>18323</v>
      </c>
    </row>
    <row r="120" spans="1:7" ht="12.75">
      <c r="A120" s="30" t="str">
        <f>'De la BASE'!A116</f>
        <v>412</v>
      </c>
      <c r="B120" s="30">
        <f>'De la BASE'!B116</f>
        <v>59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0.248</v>
      </c>
      <c r="F120" s="9">
        <f>IF('De la BASE'!F116&gt;0,'De la BASE'!F116,'De la BASE'!F116+0.001)</f>
        <v>48.48616890000001</v>
      </c>
      <c r="G120" s="15">
        <v>18354</v>
      </c>
    </row>
    <row r="121" spans="1:7" ht="12.75">
      <c r="A121" s="30" t="str">
        <f>'De la BASE'!A117</f>
        <v>412</v>
      </c>
      <c r="B121" s="30">
        <f>'De la BASE'!B117</f>
        <v>59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0.747</v>
      </c>
      <c r="F121" s="9">
        <f>IF('De la BASE'!F117&gt;0,'De la BASE'!F117,'De la BASE'!F117+0.001)</f>
        <v>91.96713820000004</v>
      </c>
      <c r="G121" s="15">
        <v>18384</v>
      </c>
    </row>
    <row r="122" spans="1:7" ht="12.75">
      <c r="A122" s="30" t="str">
        <f>'De la BASE'!A118</f>
        <v>412</v>
      </c>
      <c r="B122" s="30">
        <f>'De la BASE'!B118</f>
        <v>59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0.284</v>
      </c>
      <c r="F122" s="9">
        <f>IF('De la BASE'!F118&gt;0,'De la BASE'!F118,'De la BASE'!F118+0.001)</f>
        <v>78.77</v>
      </c>
      <c r="G122" s="15">
        <v>18415</v>
      </c>
    </row>
    <row r="123" spans="1:7" ht="12.75">
      <c r="A123" s="30" t="str">
        <f>'De la BASE'!A119</f>
        <v>412</v>
      </c>
      <c r="B123" s="30">
        <f>'De la BASE'!B119</f>
        <v>59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0.241</v>
      </c>
      <c r="F123" s="9">
        <f>IF('De la BASE'!F119&gt;0,'De la BASE'!F119,'De la BASE'!F119+0.001)</f>
        <v>29.454594800000006</v>
      </c>
      <c r="G123" s="15">
        <v>18445</v>
      </c>
    </row>
    <row r="124" spans="1:7" ht="12.75">
      <c r="A124" s="30" t="str">
        <f>'De la BASE'!A120</f>
        <v>412</v>
      </c>
      <c r="B124" s="30">
        <f>'De la BASE'!B120</f>
        <v>59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0.228</v>
      </c>
      <c r="F124" s="9">
        <f>IF('De la BASE'!F120&gt;0,'De la BASE'!F120,'De la BASE'!F120+0.001)</f>
        <v>23.369088299999998</v>
      </c>
      <c r="G124" s="15">
        <v>18476</v>
      </c>
    </row>
    <row r="125" spans="1:7" ht="12.75">
      <c r="A125" s="30" t="str">
        <f>'De la BASE'!A121</f>
        <v>412</v>
      </c>
      <c r="B125" s="30">
        <f>'De la BASE'!B121</f>
        <v>59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0.211</v>
      </c>
      <c r="F125" s="9">
        <f>IF('De la BASE'!F121&gt;0,'De la BASE'!F121,'De la BASE'!F121+0.001)</f>
        <v>22.115</v>
      </c>
      <c r="G125" s="15">
        <v>18507</v>
      </c>
    </row>
    <row r="126" spans="1:7" ht="12.75">
      <c r="A126" s="30" t="str">
        <f>'De la BASE'!A122</f>
        <v>412</v>
      </c>
      <c r="B126" s="30">
        <f>'De la BASE'!B122</f>
        <v>59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0.199</v>
      </c>
      <c r="F126" s="9">
        <f>IF('De la BASE'!F122&gt;0,'De la BASE'!F122,'De la BASE'!F122+0.001)</f>
        <v>25.013070100000007</v>
      </c>
      <c r="G126" s="15">
        <v>18537</v>
      </c>
    </row>
    <row r="127" spans="1:7" ht="12.75">
      <c r="A127" s="30" t="str">
        <f>'De la BASE'!A123</f>
        <v>412</v>
      </c>
      <c r="B127" s="30">
        <f>'De la BASE'!B123</f>
        <v>59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0.328</v>
      </c>
      <c r="F127" s="9">
        <f>IF('De la BASE'!F123&gt;0,'De la BASE'!F123,'De la BASE'!F123+0.001)</f>
        <v>46.39589069999999</v>
      </c>
      <c r="G127" s="15">
        <v>18568</v>
      </c>
    </row>
    <row r="128" spans="1:7" ht="12.75">
      <c r="A128" s="30" t="str">
        <f>'De la BASE'!A124</f>
        <v>412</v>
      </c>
      <c r="B128" s="30">
        <f>'De la BASE'!B124</f>
        <v>59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0.348</v>
      </c>
      <c r="F128" s="9">
        <f>IF('De la BASE'!F124&gt;0,'De la BASE'!F124,'De la BASE'!F124+0.001)</f>
        <v>53.5271093</v>
      </c>
      <c r="G128" s="15">
        <v>18598</v>
      </c>
    </row>
    <row r="129" spans="1:7" ht="12.75">
      <c r="A129" s="30" t="str">
        <f>'De la BASE'!A125</f>
        <v>412</v>
      </c>
      <c r="B129" s="30">
        <f>'De la BASE'!B125</f>
        <v>59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0.66</v>
      </c>
      <c r="F129" s="9">
        <f>IF('De la BASE'!F125&gt;0,'De la BASE'!F125,'De la BASE'!F125+0.001)</f>
        <v>67.22604099999998</v>
      </c>
      <c r="G129" s="15">
        <v>18629</v>
      </c>
    </row>
    <row r="130" spans="1:7" ht="12.75">
      <c r="A130" s="30" t="str">
        <f>'De la BASE'!A126</f>
        <v>412</v>
      </c>
      <c r="B130" s="30">
        <f>'De la BASE'!B126</f>
        <v>59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2.452</v>
      </c>
      <c r="F130" s="9">
        <f>IF('De la BASE'!F126&gt;0,'De la BASE'!F126,'De la BASE'!F126+0.001)</f>
        <v>133.22478700000002</v>
      </c>
      <c r="G130" s="15">
        <v>18660</v>
      </c>
    </row>
    <row r="131" spans="1:7" ht="12.75">
      <c r="A131" s="30" t="str">
        <f>'De la BASE'!A127</f>
        <v>412</v>
      </c>
      <c r="B131" s="30">
        <f>'De la BASE'!B127</f>
        <v>59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4.243</v>
      </c>
      <c r="F131" s="9">
        <f>IF('De la BASE'!F127&gt;0,'De la BASE'!F127,'De la BASE'!F127+0.001)</f>
        <v>281.48299999999995</v>
      </c>
      <c r="G131" s="15">
        <v>18688</v>
      </c>
    </row>
    <row r="132" spans="1:7" ht="12.75">
      <c r="A132" s="30" t="str">
        <f>'De la BASE'!A128</f>
        <v>412</v>
      </c>
      <c r="B132" s="30">
        <f>'De la BASE'!B128</f>
        <v>59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0.796</v>
      </c>
      <c r="F132" s="9">
        <f>IF('De la BASE'!F128&gt;0,'De la BASE'!F128,'De la BASE'!F128+0.001)</f>
        <v>177.679</v>
      </c>
      <c r="G132" s="15">
        <v>18719</v>
      </c>
    </row>
    <row r="133" spans="1:7" ht="12.75">
      <c r="A133" s="30" t="str">
        <f>'De la BASE'!A129</f>
        <v>412</v>
      </c>
      <c r="B133" s="30">
        <f>'De la BASE'!B129</f>
        <v>59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1.58</v>
      </c>
      <c r="F133" s="9">
        <f>IF('De la BASE'!F129&gt;0,'De la BASE'!F129,'De la BASE'!F129+0.001)</f>
        <v>169.6446274</v>
      </c>
      <c r="G133" s="15">
        <v>18749</v>
      </c>
    </row>
    <row r="134" spans="1:7" ht="12.75">
      <c r="A134" s="30" t="str">
        <f>'De la BASE'!A130</f>
        <v>412</v>
      </c>
      <c r="B134" s="30">
        <f>'De la BASE'!B130</f>
        <v>59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0.679</v>
      </c>
      <c r="F134" s="9">
        <f>IF('De la BASE'!F130&gt;0,'De la BASE'!F130,'De la BASE'!F130+0.001)</f>
        <v>94.93499429999996</v>
      </c>
      <c r="G134" s="15">
        <v>18780</v>
      </c>
    </row>
    <row r="135" spans="1:7" ht="12.75">
      <c r="A135" s="30" t="str">
        <f>'De la BASE'!A131</f>
        <v>412</v>
      </c>
      <c r="B135" s="30">
        <f>'De la BASE'!B131</f>
        <v>59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0.608</v>
      </c>
      <c r="F135" s="9">
        <f>IF('De la BASE'!F131&gt;0,'De la BASE'!F131,'De la BASE'!F131+0.001)</f>
        <v>50.2387059</v>
      </c>
      <c r="G135" s="15">
        <v>18810</v>
      </c>
    </row>
    <row r="136" spans="1:7" ht="12.75">
      <c r="A136" s="30" t="str">
        <f>'De la BASE'!A132</f>
        <v>412</v>
      </c>
      <c r="B136" s="30">
        <f>'De la BASE'!B132</f>
        <v>59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0.557</v>
      </c>
      <c r="F136" s="9">
        <f>IF('De la BASE'!F132&gt;0,'De la BASE'!F132,'De la BASE'!F132+0.001)</f>
        <v>38.975210499999996</v>
      </c>
      <c r="G136" s="15">
        <v>18841</v>
      </c>
    </row>
    <row r="137" spans="1:7" ht="12.75">
      <c r="A137" s="30" t="str">
        <f>'De la BASE'!A133</f>
        <v>412</v>
      </c>
      <c r="B137" s="30">
        <f>'De la BASE'!B133</f>
        <v>59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0.577</v>
      </c>
      <c r="F137" s="9">
        <f>IF('De la BASE'!F133&gt;0,'De la BASE'!F133,'De la BASE'!F133+0.001)</f>
        <v>35.778140699999994</v>
      </c>
      <c r="G137" s="15">
        <v>18872</v>
      </c>
    </row>
    <row r="138" spans="1:7" ht="12.75">
      <c r="A138" s="30" t="str">
        <f>'De la BASE'!A134</f>
        <v>412</v>
      </c>
      <c r="B138" s="30">
        <f>'De la BASE'!B134</f>
        <v>59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0.508</v>
      </c>
      <c r="F138" s="9">
        <f>IF('De la BASE'!F134&gt;0,'De la BASE'!F134,'De la BASE'!F134+0.001)</f>
        <v>36.598</v>
      </c>
      <c r="G138" s="15">
        <v>18902</v>
      </c>
    </row>
    <row r="139" spans="1:7" ht="12.75">
      <c r="A139" s="30" t="str">
        <f>'De la BASE'!A135</f>
        <v>412</v>
      </c>
      <c r="B139" s="30">
        <f>'De la BASE'!B135</f>
        <v>59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4.023</v>
      </c>
      <c r="F139" s="9">
        <f>IF('De la BASE'!F135&gt;0,'De la BASE'!F135,'De la BASE'!F135+0.001)</f>
        <v>376.7385956</v>
      </c>
      <c r="G139" s="15">
        <v>18933</v>
      </c>
    </row>
    <row r="140" spans="1:7" ht="12.75">
      <c r="A140" s="30" t="str">
        <f>'De la BASE'!A136</f>
        <v>412</v>
      </c>
      <c r="B140" s="30">
        <f>'De la BASE'!B136</f>
        <v>59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0.793</v>
      </c>
      <c r="F140" s="9">
        <f>IF('De la BASE'!F136&gt;0,'De la BASE'!F136,'De la BASE'!F136+0.001)</f>
        <v>104.7857788</v>
      </c>
      <c r="G140" s="15">
        <v>18963</v>
      </c>
    </row>
    <row r="141" spans="1:7" ht="12.75">
      <c r="A141" s="30" t="str">
        <f>'De la BASE'!A137</f>
        <v>412</v>
      </c>
      <c r="B141" s="30">
        <f>'De la BASE'!B137</f>
        <v>59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0.861</v>
      </c>
      <c r="F141" s="9">
        <f>IF('De la BASE'!F137&gt;0,'De la BASE'!F137,'De la BASE'!F137+0.001)</f>
        <v>82.93899999999998</v>
      </c>
      <c r="G141" s="15">
        <v>18994</v>
      </c>
    </row>
    <row r="142" spans="1:7" ht="12.75">
      <c r="A142" s="30" t="str">
        <f>'De la BASE'!A138</f>
        <v>412</v>
      </c>
      <c r="B142" s="30">
        <f>'De la BASE'!B138</f>
        <v>59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0.617</v>
      </c>
      <c r="F142" s="9">
        <f>IF('De la BASE'!F138&gt;0,'De la BASE'!F138,'De la BASE'!F138+0.001)</f>
        <v>68.83699999999999</v>
      </c>
      <c r="G142" s="15">
        <v>19025</v>
      </c>
    </row>
    <row r="143" spans="1:7" ht="12.75">
      <c r="A143" s="30" t="str">
        <f>'De la BASE'!A139</f>
        <v>412</v>
      </c>
      <c r="B143" s="30">
        <f>'De la BASE'!B139</f>
        <v>59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3.045</v>
      </c>
      <c r="F143" s="9">
        <f>IF('De la BASE'!F139&gt;0,'De la BASE'!F139,'De la BASE'!F139+0.001)</f>
        <v>219.10603440000003</v>
      </c>
      <c r="G143" s="15">
        <v>19054</v>
      </c>
    </row>
    <row r="144" spans="1:7" ht="12.75">
      <c r="A144" s="30" t="str">
        <f>'De la BASE'!A140</f>
        <v>412</v>
      </c>
      <c r="B144" s="30">
        <f>'De la BASE'!B140</f>
        <v>59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0.908</v>
      </c>
      <c r="F144" s="9">
        <f>IF('De la BASE'!F140&gt;0,'De la BASE'!F140,'De la BASE'!F140+0.001)</f>
        <v>150.17932799999997</v>
      </c>
      <c r="G144" s="15">
        <v>19085</v>
      </c>
    </row>
    <row r="145" spans="1:7" ht="12.75">
      <c r="A145" s="30" t="str">
        <f>'De la BASE'!A141</f>
        <v>412</v>
      </c>
      <c r="B145" s="30">
        <f>'De la BASE'!B141</f>
        <v>59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1.239</v>
      </c>
      <c r="F145" s="9">
        <f>IF('De la BASE'!F141&gt;0,'De la BASE'!F141,'De la BASE'!F141+0.001)</f>
        <v>201.08599999999996</v>
      </c>
      <c r="G145" s="15">
        <v>19115</v>
      </c>
    </row>
    <row r="146" spans="1:7" ht="12.75">
      <c r="A146" s="30" t="str">
        <f>'De la BASE'!A142</f>
        <v>412</v>
      </c>
      <c r="B146" s="30">
        <f>'De la BASE'!B142</f>
        <v>59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0.669</v>
      </c>
      <c r="F146" s="9">
        <f>IF('De la BASE'!F142&gt;0,'De la BASE'!F142,'De la BASE'!F142+0.001)</f>
        <v>107.75458910000002</v>
      </c>
      <c r="G146" s="15">
        <v>19146</v>
      </c>
    </row>
    <row r="147" spans="1:7" ht="12.75">
      <c r="A147" s="30" t="str">
        <f>'De la BASE'!A143</f>
        <v>412</v>
      </c>
      <c r="B147" s="30">
        <f>'De la BASE'!B143</f>
        <v>59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0.602</v>
      </c>
      <c r="F147" s="9">
        <f>IF('De la BASE'!F143&gt;0,'De la BASE'!F143,'De la BASE'!F143+0.001)</f>
        <v>76.95010449999998</v>
      </c>
      <c r="G147" s="15">
        <v>19176</v>
      </c>
    </row>
    <row r="148" spans="1:7" ht="12.75">
      <c r="A148" s="30" t="str">
        <f>'De la BASE'!A144</f>
        <v>412</v>
      </c>
      <c r="B148" s="30">
        <f>'De la BASE'!B144</f>
        <v>59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0.555</v>
      </c>
      <c r="F148" s="9">
        <f>IF('De la BASE'!F144&gt;0,'De la BASE'!F144,'De la BASE'!F144+0.001)</f>
        <v>44.878695799999996</v>
      </c>
      <c r="G148" s="15">
        <v>19207</v>
      </c>
    </row>
    <row r="149" spans="1:7" ht="12.75">
      <c r="A149" s="30" t="str">
        <f>'De la BASE'!A145</f>
        <v>412</v>
      </c>
      <c r="B149" s="30">
        <f>'De la BASE'!B145</f>
        <v>59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0.569</v>
      </c>
      <c r="F149" s="9">
        <f>IF('De la BASE'!F145&gt;0,'De la BASE'!F145,'De la BASE'!F145+0.001)</f>
        <v>52.54583589999999</v>
      </c>
      <c r="G149" s="15">
        <v>19238</v>
      </c>
    </row>
    <row r="150" spans="1:7" ht="12.75">
      <c r="A150" s="30" t="str">
        <f>'De la BASE'!A146</f>
        <v>412</v>
      </c>
      <c r="B150" s="30">
        <f>'De la BASE'!B146</f>
        <v>59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0.556</v>
      </c>
      <c r="F150" s="9">
        <f>IF('De la BASE'!F146&gt;0,'De la BASE'!F146,'De la BASE'!F146+0.001)</f>
        <v>42.778</v>
      </c>
      <c r="G150" s="15">
        <v>19268</v>
      </c>
    </row>
    <row r="151" spans="1:7" ht="12.75">
      <c r="A151" s="30" t="str">
        <f>'De la BASE'!A147</f>
        <v>412</v>
      </c>
      <c r="B151" s="30">
        <f>'De la BASE'!B147</f>
        <v>59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0.761</v>
      </c>
      <c r="F151" s="9">
        <f>IF('De la BASE'!F147&gt;0,'De la BASE'!F147,'De la BASE'!F147+0.001)</f>
        <v>80.381</v>
      </c>
      <c r="G151" s="15">
        <v>19299</v>
      </c>
    </row>
    <row r="152" spans="1:7" ht="12.75">
      <c r="A152" s="30" t="str">
        <f>'De la BASE'!A148</f>
        <v>412</v>
      </c>
      <c r="B152" s="30">
        <f>'De la BASE'!B148</f>
        <v>59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1.106</v>
      </c>
      <c r="F152" s="9">
        <f>IF('De la BASE'!F148&gt;0,'De la BASE'!F148,'De la BASE'!F148+0.001)</f>
        <v>123.20352789999995</v>
      </c>
      <c r="G152" s="15">
        <v>19329</v>
      </c>
    </row>
    <row r="153" spans="1:7" ht="12.75">
      <c r="A153" s="30" t="str">
        <f>'De la BASE'!A149</f>
        <v>412</v>
      </c>
      <c r="B153" s="30">
        <f>'De la BASE'!B149</f>
        <v>59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0.635</v>
      </c>
      <c r="F153" s="9">
        <f>IF('De la BASE'!F149&gt;0,'De la BASE'!F149,'De la BASE'!F149+0.001)</f>
        <v>60.86705509999998</v>
      </c>
      <c r="G153" s="15">
        <v>19360</v>
      </c>
    </row>
    <row r="154" spans="1:7" ht="12.75">
      <c r="A154" s="30" t="str">
        <f>'De la BASE'!A150</f>
        <v>412</v>
      </c>
      <c r="B154" s="30">
        <f>'De la BASE'!B150</f>
        <v>59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0.481</v>
      </c>
      <c r="F154" s="9">
        <f>IF('De la BASE'!F150&gt;0,'De la BASE'!F150,'De la BASE'!F150+0.001)</f>
        <v>52.831951600000025</v>
      </c>
      <c r="G154" s="15">
        <v>19391</v>
      </c>
    </row>
    <row r="155" spans="1:7" ht="12.75">
      <c r="A155" s="30" t="str">
        <f>'De la BASE'!A151</f>
        <v>412</v>
      </c>
      <c r="B155" s="30">
        <f>'De la BASE'!B151</f>
        <v>59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0.368</v>
      </c>
      <c r="F155" s="9">
        <f>IF('De la BASE'!F151&gt;0,'De la BASE'!F151,'De la BASE'!F151+0.001)</f>
        <v>59.635</v>
      </c>
      <c r="G155" s="15">
        <v>19419</v>
      </c>
    </row>
    <row r="156" spans="1:7" ht="12.75">
      <c r="A156" s="30" t="str">
        <f>'De la BASE'!A152</f>
        <v>412</v>
      </c>
      <c r="B156" s="30">
        <f>'De la BASE'!B152</f>
        <v>59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1.136</v>
      </c>
      <c r="F156" s="9">
        <f>IF('De la BASE'!F152&gt;0,'De la BASE'!F152,'De la BASE'!F152+0.001)</f>
        <v>147.03</v>
      </c>
      <c r="G156" s="15">
        <v>19450</v>
      </c>
    </row>
    <row r="157" spans="1:7" ht="12.75">
      <c r="A157" s="30" t="str">
        <f>'De la BASE'!A153</f>
        <v>412</v>
      </c>
      <c r="B157" s="30">
        <f>'De la BASE'!B153</f>
        <v>59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0.387</v>
      </c>
      <c r="F157" s="9">
        <f>IF('De la BASE'!F153&gt;0,'De la BASE'!F153,'De la BASE'!F153+0.001)</f>
        <v>92.38568289999996</v>
      </c>
      <c r="G157" s="15">
        <v>19480</v>
      </c>
    </row>
    <row r="158" spans="1:7" ht="12.75">
      <c r="A158" s="30" t="str">
        <f>'De la BASE'!A154</f>
        <v>412</v>
      </c>
      <c r="B158" s="30">
        <f>'De la BASE'!B154</f>
        <v>59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0.347</v>
      </c>
      <c r="F158" s="9">
        <f>IF('De la BASE'!F154&gt;0,'De la BASE'!F154,'De la BASE'!F154+0.001)</f>
        <v>50.313763800000004</v>
      </c>
      <c r="G158" s="15">
        <v>19511</v>
      </c>
    </row>
    <row r="159" spans="1:7" ht="12.75">
      <c r="A159" s="30" t="str">
        <f>'De la BASE'!A155</f>
        <v>412</v>
      </c>
      <c r="B159" s="30">
        <f>'De la BASE'!B155</f>
        <v>59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0.323</v>
      </c>
      <c r="F159" s="9">
        <f>IF('De la BASE'!F155&gt;0,'De la BASE'!F155,'De la BASE'!F155+0.001)</f>
        <v>32.86027500000001</v>
      </c>
      <c r="G159" s="15">
        <v>19541</v>
      </c>
    </row>
    <row r="160" spans="1:7" ht="12.75">
      <c r="A160" s="30" t="str">
        <f>'De la BASE'!A156</f>
        <v>412</v>
      </c>
      <c r="B160" s="30">
        <f>'De la BASE'!B156</f>
        <v>59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0.303</v>
      </c>
      <c r="F160" s="9">
        <f>IF('De la BASE'!F156&gt;0,'De la BASE'!F156,'De la BASE'!F156+0.001)</f>
        <v>26.153445000000005</v>
      </c>
      <c r="G160" s="15">
        <v>19572</v>
      </c>
    </row>
    <row r="161" spans="1:7" ht="12.75">
      <c r="A161" s="30" t="str">
        <f>'De la BASE'!A157</f>
        <v>412</v>
      </c>
      <c r="B161" s="30">
        <f>'De la BASE'!B157</f>
        <v>59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0.291</v>
      </c>
      <c r="F161" s="9">
        <f>IF('De la BASE'!F157&gt;0,'De la BASE'!F157,'De la BASE'!F157+0.001)</f>
        <v>25.36535009999999</v>
      </c>
      <c r="G161" s="15">
        <v>19603</v>
      </c>
    </row>
    <row r="162" spans="1:7" ht="12.75">
      <c r="A162" s="30" t="str">
        <f>'De la BASE'!A158</f>
        <v>412</v>
      </c>
      <c r="B162" s="30">
        <f>'De la BASE'!B158</f>
        <v>59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1.504</v>
      </c>
      <c r="F162" s="9">
        <f>IF('De la BASE'!F158&gt;0,'De la BASE'!F158,'De la BASE'!F158+0.001)</f>
        <v>108.44200000000001</v>
      </c>
      <c r="G162" s="15">
        <v>19633</v>
      </c>
    </row>
    <row r="163" spans="1:7" ht="12.75">
      <c r="A163" s="30" t="str">
        <f>'De la BASE'!A159</f>
        <v>412</v>
      </c>
      <c r="B163" s="30">
        <f>'De la BASE'!B159</f>
        <v>59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0.345</v>
      </c>
      <c r="F163" s="9">
        <f>IF('De la BASE'!F159&gt;0,'De la BASE'!F159,'De la BASE'!F159+0.001)</f>
        <v>79.23753980000002</v>
      </c>
      <c r="G163" s="15">
        <v>19664</v>
      </c>
    </row>
    <row r="164" spans="1:7" ht="12.75">
      <c r="A164" s="30" t="str">
        <f>'De la BASE'!A160</f>
        <v>412</v>
      </c>
      <c r="B164" s="30">
        <f>'De la BASE'!B160</f>
        <v>59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0.614</v>
      </c>
      <c r="F164" s="9">
        <f>IF('De la BASE'!F160&gt;0,'De la BASE'!F160,'De la BASE'!F160+0.001)</f>
        <v>206.86477489999996</v>
      </c>
      <c r="G164" s="15">
        <v>19694</v>
      </c>
    </row>
    <row r="165" spans="1:7" ht="12.75">
      <c r="A165" s="30" t="str">
        <f>'De la BASE'!A161</f>
        <v>412</v>
      </c>
      <c r="B165" s="30">
        <f>'De la BASE'!B161</f>
        <v>59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0.405</v>
      </c>
      <c r="F165" s="9">
        <f>IF('De la BASE'!F161&gt;0,'De la BASE'!F161,'De la BASE'!F161+0.001)</f>
        <v>59.281</v>
      </c>
      <c r="G165" s="15">
        <v>19725</v>
      </c>
    </row>
    <row r="166" spans="1:7" ht="12.75">
      <c r="A166" s="30" t="str">
        <f>'De la BASE'!A162</f>
        <v>412</v>
      </c>
      <c r="B166" s="30">
        <f>'De la BASE'!B162</f>
        <v>59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0.413</v>
      </c>
      <c r="F166" s="9">
        <f>IF('De la BASE'!F162&gt;0,'De la BASE'!F162,'De la BASE'!F162+0.001)</f>
        <v>60.1300883</v>
      </c>
      <c r="G166" s="15">
        <v>19756</v>
      </c>
    </row>
    <row r="167" spans="1:7" ht="12.75">
      <c r="A167" s="30" t="str">
        <f>'De la BASE'!A163</f>
        <v>412</v>
      </c>
      <c r="B167" s="30">
        <f>'De la BASE'!B163</f>
        <v>59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0.932</v>
      </c>
      <c r="F167" s="9">
        <f>IF('De la BASE'!F163&gt;0,'De la BASE'!F163,'De la BASE'!F163+0.001)</f>
        <v>102.73600000000002</v>
      </c>
      <c r="G167" s="15">
        <v>19784</v>
      </c>
    </row>
    <row r="168" spans="1:7" ht="12.75">
      <c r="A168" s="30" t="str">
        <f>'De la BASE'!A164</f>
        <v>412</v>
      </c>
      <c r="B168" s="30">
        <f>'De la BASE'!B164</f>
        <v>59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0.414</v>
      </c>
      <c r="F168" s="9">
        <f>IF('De la BASE'!F164&gt;0,'De la BASE'!F164,'De la BASE'!F164+0.001)</f>
        <v>80.94430709999999</v>
      </c>
      <c r="G168" s="15">
        <v>19815</v>
      </c>
    </row>
    <row r="169" spans="1:7" ht="12.75">
      <c r="A169" s="30" t="str">
        <f>'De la BASE'!A165</f>
        <v>412</v>
      </c>
      <c r="B169" s="30">
        <f>'De la BASE'!B165</f>
        <v>59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0.437</v>
      </c>
      <c r="F169" s="9">
        <f>IF('De la BASE'!F165&gt;0,'De la BASE'!F165,'De la BASE'!F165+0.001)</f>
        <v>99.0132991</v>
      </c>
      <c r="G169" s="15">
        <v>19845</v>
      </c>
    </row>
    <row r="170" spans="1:7" ht="12.75">
      <c r="A170" s="30" t="str">
        <f>'De la BASE'!A166</f>
        <v>412</v>
      </c>
      <c r="B170" s="30">
        <f>'De la BASE'!B166</f>
        <v>59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0.311</v>
      </c>
      <c r="F170" s="9">
        <f>IF('De la BASE'!F166&gt;0,'De la BASE'!F166,'De la BASE'!F166+0.001)</f>
        <v>59.76596720000003</v>
      </c>
      <c r="G170" s="15">
        <v>19876</v>
      </c>
    </row>
    <row r="171" spans="1:7" ht="12.75">
      <c r="A171" s="30" t="str">
        <f>'De la BASE'!A167</f>
        <v>412</v>
      </c>
      <c r="B171" s="30">
        <f>'De la BASE'!B167</f>
        <v>59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0.286</v>
      </c>
      <c r="F171" s="9">
        <f>IF('De la BASE'!F167&gt;0,'De la BASE'!F167,'De la BASE'!F167+0.001)</f>
        <v>32.716</v>
      </c>
      <c r="G171" s="15">
        <v>19906</v>
      </c>
    </row>
    <row r="172" spans="1:7" ht="12.75">
      <c r="A172" s="30" t="str">
        <f>'De la BASE'!A168</f>
        <v>412</v>
      </c>
      <c r="B172" s="30">
        <f>'De la BASE'!B168</f>
        <v>59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0.266</v>
      </c>
      <c r="F172" s="9">
        <f>IF('De la BASE'!F168&gt;0,'De la BASE'!F168,'De la BASE'!F168+0.001)</f>
        <v>26.3697646</v>
      </c>
      <c r="G172" s="15">
        <v>19937</v>
      </c>
    </row>
    <row r="173" spans="1:7" ht="12.75">
      <c r="A173" s="30" t="str">
        <f>'De la BASE'!A169</f>
        <v>412</v>
      </c>
      <c r="B173" s="30">
        <f>'De la BASE'!B169</f>
        <v>59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0.247</v>
      </c>
      <c r="F173" s="9">
        <f>IF('De la BASE'!F169&gt;0,'De la BASE'!F169,'De la BASE'!F169+0.001)</f>
        <v>24.294799200000003</v>
      </c>
      <c r="G173" s="15">
        <v>19968</v>
      </c>
    </row>
    <row r="174" spans="1:7" ht="12.75">
      <c r="A174" s="30" t="str">
        <f>'De la BASE'!A170</f>
        <v>412</v>
      </c>
      <c r="B174" s="30">
        <f>'De la BASE'!B170</f>
        <v>59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0.241</v>
      </c>
      <c r="F174" s="9">
        <f>IF('De la BASE'!F170&gt;0,'De la BASE'!F170,'De la BASE'!F170+0.001)</f>
        <v>23.5817</v>
      </c>
      <c r="G174" s="15">
        <v>19998</v>
      </c>
    </row>
    <row r="175" spans="1:7" ht="12.75">
      <c r="A175" s="30" t="str">
        <f>'De la BASE'!A171</f>
        <v>412</v>
      </c>
      <c r="B175" s="30">
        <f>'De la BASE'!B171</f>
        <v>59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0.691</v>
      </c>
      <c r="F175" s="9">
        <f>IF('De la BASE'!F171&gt;0,'De la BASE'!F171,'De la BASE'!F171+0.001)</f>
        <v>112.7764227</v>
      </c>
      <c r="G175" s="15">
        <v>20029</v>
      </c>
    </row>
    <row r="176" spans="1:7" ht="12.75">
      <c r="A176" s="30" t="str">
        <f>'De la BASE'!A172</f>
        <v>412</v>
      </c>
      <c r="B176" s="30">
        <f>'De la BASE'!B172</f>
        <v>59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0.287</v>
      </c>
      <c r="F176" s="9">
        <f>IF('De la BASE'!F172&gt;0,'De la BASE'!F172,'De la BASE'!F172+0.001)</f>
        <v>68.45705939999998</v>
      </c>
      <c r="G176" s="15">
        <v>20059</v>
      </c>
    </row>
    <row r="177" spans="1:7" ht="12.75">
      <c r="A177" s="30" t="str">
        <f>'De la BASE'!A173</f>
        <v>412</v>
      </c>
      <c r="B177" s="30">
        <f>'De la BASE'!B173</f>
        <v>59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4.743</v>
      </c>
      <c r="F177" s="9">
        <f>IF('De la BASE'!F173&gt;0,'De la BASE'!F173,'De la BASE'!F173+0.001)</f>
        <v>226.54031890000002</v>
      </c>
      <c r="G177" s="15">
        <v>20090</v>
      </c>
    </row>
    <row r="178" spans="1:7" ht="12.75">
      <c r="A178" s="30" t="str">
        <f>'De la BASE'!A174</f>
        <v>412</v>
      </c>
      <c r="B178" s="30">
        <f>'De la BASE'!B174</f>
        <v>59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3.491</v>
      </c>
      <c r="F178" s="9">
        <f>IF('De la BASE'!F174&gt;0,'De la BASE'!F174,'De la BASE'!F174+0.001)</f>
        <v>264.3941713000001</v>
      </c>
      <c r="G178" s="15">
        <v>20121</v>
      </c>
    </row>
    <row r="179" spans="1:7" ht="12.75">
      <c r="A179" s="30" t="str">
        <f>'De la BASE'!A175</f>
        <v>412</v>
      </c>
      <c r="B179" s="30">
        <f>'De la BASE'!B175</f>
        <v>59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1.244</v>
      </c>
      <c r="F179" s="9">
        <f>IF('De la BASE'!F175&gt;0,'De la BASE'!F175,'De la BASE'!F175+0.001)</f>
        <v>145.7032052</v>
      </c>
      <c r="G179" s="15">
        <v>20149</v>
      </c>
    </row>
    <row r="180" spans="1:7" ht="12.75">
      <c r="A180" s="30" t="str">
        <f>'De la BASE'!A176</f>
        <v>412</v>
      </c>
      <c r="B180" s="30">
        <f>'De la BASE'!B176</f>
        <v>59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0.814</v>
      </c>
      <c r="F180" s="9">
        <f>IF('De la BASE'!F176&gt;0,'De la BASE'!F176,'De la BASE'!F176+0.001)</f>
        <v>121.57443819999997</v>
      </c>
      <c r="G180" s="15">
        <v>20180</v>
      </c>
    </row>
    <row r="181" spans="1:7" ht="12.75">
      <c r="A181" s="30" t="str">
        <f>'De la BASE'!A177</f>
        <v>412</v>
      </c>
      <c r="B181" s="30">
        <f>'De la BASE'!B177</f>
        <v>59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0.879</v>
      </c>
      <c r="F181" s="9">
        <f>IF('De la BASE'!F177&gt;0,'De la BASE'!F177,'De la BASE'!F177+0.001)</f>
        <v>91.98407540000001</v>
      </c>
      <c r="G181" s="15">
        <v>20210</v>
      </c>
    </row>
    <row r="182" spans="1:7" ht="12.75">
      <c r="A182" s="30" t="str">
        <f>'De la BASE'!A178</f>
        <v>412</v>
      </c>
      <c r="B182" s="30">
        <f>'De la BASE'!B178</f>
        <v>59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0.812</v>
      </c>
      <c r="F182" s="9">
        <f>IF('De la BASE'!F178&gt;0,'De la BASE'!F178,'De la BASE'!F178+0.001)</f>
        <v>68.5411509</v>
      </c>
      <c r="G182" s="15">
        <v>20241</v>
      </c>
    </row>
    <row r="183" spans="1:7" ht="12.75">
      <c r="A183" s="30" t="str">
        <f>'De la BASE'!A179</f>
        <v>412</v>
      </c>
      <c r="B183" s="30">
        <f>'De la BASE'!B179</f>
        <v>59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0.591</v>
      </c>
      <c r="F183" s="9">
        <f>IF('De la BASE'!F179&gt;0,'De la BASE'!F179,'De la BASE'!F179+0.001)</f>
        <v>44.18758170000001</v>
      </c>
      <c r="G183" s="15">
        <v>20271</v>
      </c>
    </row>
    <row r="184" spans="1:7" ht="12.75">
      <c r="A184" s="30" t="str">
        <f>'De la BASE'!A180</f>
        <v>412</v>
      </c>
      <c r="B184" s="30">
        <f>'De la BASE'!B180</f>
        <v>59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0.544</v>
      </c>
      <c r="F184" s="9">
        <f>IF('De la BASE'!F180&gt;0,'De la BASE'!F180,'De la BASE'!F180+0.001)</f>
        <v>37.9299106</v>
      </c>
      <c r="G184" s="15">
        <v>20302</v>
      </c>
    </row>
    <row r="185" spans="1:7" ht="12.75">
      <c r="A185" s="30" t="str">
        <f>'De la BASE'!A181</f>
        <v>412</v>
      </c>
      <c r="B185" s="30">
        <f>'De la BASE'!B181</f>
        <v>59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0.5</v>
      </c>
      <c r="F185" s="9">
        <f>IF('De la BASE'!F181&gt;0,'De la BASE'!F181,'De la BASE'!F181+0.001)</f>
        <v>34.425517799999994</v>
      </c>
      <c r="G185" s="15">
        <v>20333</v>
      </c>
    </row>
    <row r="186" spans="1:7" ht="12.75">
      <c r="A186" s="30" t="str">
        <f>'De la BASE'!A182</f>
        <v>412</v>
      </c>
      <c r="B186" s="30">
        <f>'De la BASE'!B182</f>
        <v>59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0.476</v>
      </c>
      <c r="F186" s="9">
        <f>IF('De la BASE'!F182&gt;0,'De la BASE'!F182,'De la BASE'!F182+0.001)</f>
        <v>40.35829170000001</v>
      </c>
      <c r="G186" s="15">
        <v>20363</v>
      </c>
    </row>
    <row r="187" spans="1:7" ht="12.75">
      <c r="A187" s="30" t="str">
        <f>'De la BASE'!A183</f>
        <v>412</v>
      </c>
      <c r="B187" s="30">
        <f>'De la BASE'!B183</f>
        <v>59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1.235</v>
      </c>
      <c r="F187" s="9">
        <f>IF('De la BASE'!F183&gt;0,'De la BASE'!F183,'De la BASE'!F183+0.001)</f>
        <v>185.91</v>
      </c>
      <c r="G187" s="15">
        <v>20394</v>
      </c>
    </row>
    <row r="188" spans="1:7" ht="12.75">
      <c r="A188" s="30" t="str">
        <f>'De la BASE'!A184</f>
        <v>412</v>
      </c>
      <c r="B188" s="30">
        <f>'De la BASE'!B184</f>
        <v>59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6.579</v>
      </c>
      <c r="F188" s="9">
        <f>IF('De la BASE'!F184&gt;0,'De la BASE'!F184,'De la BASE'!F184+0.001)</f>
        <v>318.3201999</v>
      </c>
      <c r="G188" s="15">
        <v>20424</v>
      </c>
    </row>
    <row r="189" spans="1:7" ht="12.75">
      <c r="A189" s="30" t="str">
        <f>'De la BASE'!A185</f>
        <v>412</v>
      </c>
      <c r="B189" s="30">
        <f>'De la BASE'!B185</f>
        <v>59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4.178</v>
      </c>
      <c r="F189" s="9">
        <f>IF('De la BASE'!F185&gt;0,'De la BASE'!F185,'De la BASE'!F185+0.001)</f>
        <v>261.41659760000005</v>
      </c>
      <c r="G189" s="15">
        <v>20455</v>
      </c>
    </row>
    <row r="190" spans="1:7" ht="12.75">
      <c r="A190" s="30" t="str">
        <f>'De la BASE'!A186</f>
        <v>412</v>
      </c>
      <c r="B190" s="30">
        <f>'De la BASE'!B186</f>
        <v>59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1.256</v>
      </c>
      <c r="F190" s="9">
        <f>IF('De la BASE'!F186&gt;0,'De la BASE'!F186,'De la BASE'!F186+0.001)</f>
        <v>123.08382600000002</v>
      </c>
      <c r="G190" s="15">
        <v>20486</v>
      </c>
    </row>
    <row r="191" spans="1:7" ht="12.75">
      <c r="A191" s="30" t="str">
        <f>'De la BASE'!A187</f>
        <v>412</v>
      </c>
      <c r="B191" s="30">
        <f>'De la BASE'!B187</f>
        <v>59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11.003</v>
      </c>
      <c r="F191" s="9">
        <f>IF('De la BASE'!F187&gt;0,'De la BASE'!F187,'De la BASE'!F187+0.001)</f>
        <v>407.2181082</v>
      </c>
      <c r="G191" s="15">
        <v>20515</v>
      </c>
    </row>
    <row r="192" spans="1:7" ht="12.75">
      <c r="A192" s="30" t="str">
        <f>'De la BASE'!A188</f>
        <v>412</v>
      </c>
      <c r="B192" s="30">
        <f>'De la BASE'!B188</f>
        <v>59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5.113</v>
      </c>
      <c r="F192" s="9">
        <f>IF('De la BASE'!F188&gt;0,'De la BASE'!F188,'De la BASE'!F188+0.001)</f>
        <v>349.2297027999999</v>
      </c>
      <c r="G192" s="15">
        <v>20546</v>
      </c>
    </row>
    <row r="193" spans="1:7" ht="12.75">
      <c r="A193" s="30" t="str">
        <f>'De la BASE'!A189</f>
        <v>412</v>
      </c>
      <c r="B193" s="30">
        <f>'De la BASE'!B189</f>
        <v>59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2.12</v>
      </c>
      <c r="F193" s="9">
        <f>IF('De la BASE'!F189&gt;0,'De la BASE'!F189,'De la BASE'!F189+0.001)</f>
        <v>248.60156540000008</v>
      </c>
      <c r="G193" s="15">
        <v>20576</v>
      </c>
    </row>
    <row r="194" spans="1:7" ht="12.75">
      <c r="A194" s="30" t="str">
        <f>'De la BASE'!A190</f>
        <v>412</v>
      </c>
      <c r="B194" s="30">
        <f>'De la BASE'!B190</f>
        <v>59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1.417</v>
      </c>
      <c r="F194" s="9">
        <f>IF('De la BASE'!F190&gt;0,'De la BASE'!F190,'De la BASE'!F190+0.001)</f>
        <v>159.8524267</v>
      </c>
      <c r="G194" s="15">
        <v>20607</v>
      </c>
    </row>
    <row r="195" spans="1:7" ht="12.75">
      <c r="A195" s="30" t="str">
        <f>'De la BASE'!A191</f>
        <v>412</v>
      </c>
      <c r="B195" s="30">
        <f>'De la BASE'!B191</f>
        <v>59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1.286</v>
      </c>
      <c r="F195" s="9">
        <f>IF('De la BASE'!F191&gt;0,'De la BASE'!F191,'De la BASE'!F191+0.001)</f>
        <v>107.00777890000003</v>
      </c>
      <c r="G195" s="15">
        <v>20637</v>
      </c>
    </row>
    <row r="196" spans="1:7" ht="12.75">
      <c r="A196" s="30" t="str">
        <f>'De la BASE'!A192</f>
        <v>412</v>
      </c>
      <c r="B196" s="30">
        <f>'De la BASE'!B192</f>
        <v>59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1.171</v>
      </c>
      <c r="F196" s="9">
        <f>IF('De la BASE'!F192&gt;0,'De la BASE'!F192,'De la BASE'!F192+0.001)</f>
        <v>71.46700000000001</v>
      </c>
      <c r="G196" s="15">
        <v>20668</v>
      </c>
    </row>
    <row r="197" spans="1:7" ht="12.75">
      <c r="A197" s="30" t="str">
        <f>'De la BASE'!A193</f>
        <v>412</v>
      </c>
      <c r="B197" s="30">
        <f>'De la BASE'!B193</f>
        <v>59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1.083</v>
      </c>
      <c r="F197" s="9">
        <f>IF('De la BASE'!F193&gt;0,'De la BASE'!F193,'De la BASE'!F193+0.001)</f>
        <v>69.93735000000001</v>
      </c>
      <c r="G197" s="15">
        <v>20699</v>
      </c>
    </row>
    <row r="198" spans="1:7" ht="12.75">
      <c r="A198" s="30" t="str">
        <f>'De la BASE'!A194</f>
        <v>412</v>
      </c>
      <c r="B198" s="30">
        <f>'De la BASE'!B194</f>
        <v>59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1.032</v>
      </c>
      <c r="F198" s="9">
        <f>IF('De la BASE'!F194&gt;0,'De la BASE'!F194,'De la BASE'!F194+0.001)</f>
        <v>84.9682038</v>
      </c>
      <c r="G198" s="15">
        <v>20729</v>
      </c>
    </row>
    <row r="199" spans="1:7" ht="12.75">
      <c r="A199" s="30" t="str">
        <f>'De la BASE'!A195</f>
        <v>412</v>
      </c>
      <c r="B199" s="30">
        <f>'De la BASE'!B195</f>
        <v>59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0.883</v>
      </c>
      <c r="F199" s="9">
        <f>IF('De la BASE'!F195&gt;0,'De la BASE'!F195,'De la BASE'!F195+0.001)</f>
        <v>61.02699999999998</v>
      </c>
      <c r="G199" s="15">
        <v>20760</v>
      </c>
    </row>
    <row r="200" spans="1:7" ht="12.75">
      <c r="A200" s="30" t="str">
        <f>'De la BASE'!A196</f>
        <v>412</v>
      </c>
      <c r="B200" s="30">
        <f>'De la BASE'!B196</f>
        <v>59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0.899</v>
      </c>
      <c r="F200" s="9">
        <f>IF('De la BASE'!F196&gt;0,'De la BASE'!F196,'De la BASE'!F196+0.001)</f>
        <v>48.479249000000024</v>
      </c>
      <c r="G200" s="15">
        <v>20790</v>
      </c>
    </row>
    <row r="201" spans="1:7" ht="12.75">
      <c r="A201" s="30" t="str">
        <f>'De la BASE'!A197</f>
        <v>412</v>
      </c>
      <c r="B201" s="30">
        <f>'De la BASE'!B197</f>
        <v>59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0.751</v>
      </c>
      <c r="F201" s="9">
        <f>IF('De la BASE'!F197&gt;0,'De la BASE'!F197,'De la BASE'!F197+0.001)</f>
        <v>41.86299999999999</v>
      </c>
      <c r="G201" s="15">
        <v>20821</v>
      </c>
    </row>
    <row r="202" spans="1:7" ht="12.75">
      <c r="A202" s="30" t="str">
        <f>'De la BASE'!A198</f>
        <v>412</v>
      </c>
      <c r="B202" s="30">
        <f>'De la BASE'!B198</f>
        <v>59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1.012</v>
      </c>
      <c r="F202" s="9">
        <f>IF('De la BASE'!F198&gt;0,'De la BASE'!F198,'De la BASE'!F198+0.001)</f>
        <v>64.46600000000001</v>
      </c>
      <c r="G202" s="15">
        <v>20852</v>
      </c>
    </row>
    <row r="203" spans="1:7" ht="12.75">
      <c r="A203" s="30" t="str">
        <f>'De la BASE'!A199</f>
        <v>412</v>
      </c>
      <c r="B203" s="30">
        <f>'De la BASE'!B199</f>
        <v>59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0.697</v>
      </c>
      <c r="F203" s="9">
        <f>IF('De la BASE'!F199&gt;0,'De la BASE'!F199,'De la BASE'!F199+0.001)</f>
        <v>76.66143390000003</v>
      </c>
      <c r="G203" s="15">
        <v>20880</v>
      </c>
    </row>
    <row r="204" spans="1:7" ht="12.75">
      <c r="A204" s="30" t="str">
        <f>'De la BASE'!A200</f>
        <v>412</v>
      </c>
      <c r="B204" s="30">
        <f>'De la BASE'!B200</f>
        <v>59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0.606</v>
      </c>
      <c r="F204" s="9">
        <f>IF('De la BASE'!F200&gt;0,'De la BASE'!F200,'De la BASE'!F200+0.001)</f>
        <v>69.43610690000001</v>
      </c>
      <c r="G204" s="15">
        <v>20911</v>
      </c>
    </row>
    <row r="205" spans="1:7" ht="12.75">
      <c r="A205" s="30" t="str">
        <f>'De la BASE'!A201</f>
        <v>412</v>
      </c>
      <c r="B205" s="30">
        <f>'De la BASE'!B201</f>
        <v>59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0.563</v>
      </c>
      <c r="F205" s="9">
        <f>IF('De la BASE'!F201&gt;0,'De la BASE'!F201,'De la BASE'!F201+0.001)</f>
        <v>75.6340848</v>
      </c>
      <c r="G205" s="15">
        <v>20941</v>
      </c>
    </row>
    <row r="206" spans="1:7" ht="12.75">
      <c r="A206" s="30" t="str">
        <f>'De la BASE'!A202</f>
        <v>412</v>
      </c>
      <c r="B206" s="30">
        <f>'De la BASE'!B202</f>
        <v>59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0.503</v>
      </c>
      <c r="F206" s="9">
        <f>IF('De la BASE'!F202&gt;0,'De la BASE'!F202,'De la BASE'!F202+0.001)</f>
        <v>55.78890739999999</v>
      </c>
      <c r="G206" s="15">
        <v>20972</v>
      </c>
    </row>
    <row r="207" spans="1:7" ht="12.75">
      <c r="A207" s="30" t="str">
        <f>'De la BASE'!A203</f>
        <v>412</v>
      </c>
      <c r="B207" s="30">
        <f>'De la BASE'!B203</f>
        <v>59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0.461</v>
      </c>
      <c r="F207" s="9">
        <f>IF('De la BASE'!F203&gt;0,'De la BASE'!F203,'De la BASE'!F203+0.001)</f>
        <v>33.280314600000004</v>
      </c>
      <c r="G207" s="15">
        <v>21002</v>
      </c>
    </row>
    <row r="208" spans="1:7" ht="12.75">
      <c r="A208" s="30" t="str">
        <f>'De la BASE'!A204</f>
        <v>412</v>
      </c>
      <c r="B208" s="30">
        <f>'De la BASE'!B204</f>
        <v>59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0.427</v>
      </c>
      <c r="F208" s="9">
        <f>IF('De la BASE'!F204&gt;0,'De la BASE'!F204,'De la BASE'!F204+0.001)</f>
        <v>27.604895499999998</v>
      </c>
      <c r="G208" s="15">
        <v>21033</v>
      </c>
    </row>
    <row r="209" spans="1:7" ht="12.75">
      <c r="A209" s="30" t="str">
        <f>'De la BASE'!A205</f>
        <v>412</v>
      </c>
      <c r="B209" s="30">
        <f>'De la BASE'!B205</f>
        <v>59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0.397</v>
      </c>
      <c r="F209" s="9">
        <f>IF('De la BASE'!F205&gt;0,'De la BASE'!F205,'De la BASE'!F205+0.001)</f>
        <v>27.158807699999993</v>
      </c>
      <c r="G209" s="15">
        <v>21064</v>
      </c>
    </row>
    <row r="210" spans="1:7" ht="12.75">
      <c r="A210" s="30" t="str">
        <f>'De la BASE'!A206</f>
        <v>412</v>
      </c>
      <c r="B210" s="30">
        <f>'De la BASE'!B206</f>
        <v>59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0.38</v>
      </c>
      <c r="F210" s="9">
        <f>IF('De la BASE'!F206&gt;0,'De la BASE'!F206,'De la BASE'!F206+0.001)</f>
        <v>30.65231000000001</v>
      </c>
      <c r="G210" s="15">
        <v>21094</v>
      </c>
    </row>
    <row r="211" spans="1:7" ht="12.75">
      <c r="A211" s="30" t="str">
        <f>'De la BASE'!A207</f>
        <v>412</v>
      </c>
      <c r="B211" s="30">
        <f>'De la BASE'!B207</f>
        <v>59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0.448</v>
      </c>
      <c r="F211" s="9">
        <f>IF('De la BASE'!F207&gt;0,'De la BASE'!F207,'De la BASE'!F207+0.001)</f>
        <v>52.158070200000004</v>
      </c>
      <c r="G211" s="15">
        <v>21125</v>
      </c>
    </row>
    <row r="212" spans="1:7" ht="12.75">
      <c r="A212" s="30" t="str">
        <f>'De la BASE'!A208</f>
        <v>412</v>
      </c>
      <c r="B212" s="30">
        <f>'De la BASE'!B208</f>
        <v>59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0.614</v>
      </c>
      <c r="F212" s="9">
        <f>IF('De la BASE'!F208&gt;0,'De la BASE'!F208,'De la BASE'!F208+0.001)</f>
        <v>43.537812100000004</v>
      </c>
      <c r="G212" s="15">
        <v>21155</v>
      </c>
    </row>
    <row r="213" spans="1:7" ht="12.75">
      <c r="A213" s="30" t="str">
        <f>'De la BASE'!A209</f>
        <v>412</v>
      </c>
      <c r="B213" s="30">
        <f>'De la BASE'!B209</f>
        <v>59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1.184</v>
      </c>
      <c r="F213" s="9">
        <f>IF('De la BASE'!F209&gt;0,'De la BASE'!F209,'De la BASE'!F209+0.001)</f>
        <v>86.27810500000001</v>
      </c>
      <c r="G213" s="15">
        <v>21186</v>
      </c>
    </row>
    <row r="214" spans="1:7" ht="12.75">
      <c r="A214" s="30" t="str">
        <f>'De la BASE'!A210</f>
        <v>412</v>
      </c>
      <c r="B214" s="30">
        <f>'De la BASE'!B210</f>
        <v>59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0.764</v>
      </c>
      <c r="F214" s="9">
        <f>IF('De la BASE'!F210&gt;0,'De la BASE'!F210,'De la BASE'!F210+0.001)</f>
        <v>157.41323270000004</v>
      </c>
      <c r="G214" s="15">
        <v>21217</v>
      </c>
    </row>
    <row r="215" spans="1:7" ht="12.75">
      <c r="A215" s="30" t="str">
        <f>'De la BASE'!A211</f>
        <v>412</v>
      </c>
      <c r="B215" s="30">
        <f>'De la BASE'!B211</f>
        <v>59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1.059</v>
      </c>
      <c r="F215" s="9">
        <f>IF('De la BASE'!F211&gt;0,'De la BASE'!F211,'De la BASE'!F211+0.001)</f>
        <v>160.2015728</v>
      </c>
      <c r="G215" s="15">
        <v>21245</v>
      </c>
    </row>
    <row r="216" spans="1:7" ht="12.75">
      <c r="A216" s="30" t="str">
        <f>'De la BASE'!A212</f>
        <v>412</v>
      </c>
      <c r="B216" s="30">
        <f>'De la BASE'!B212</f>
        <v>59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0.513</v>
      </c>
      <c r="F216" s="9">
        <f>IF('De la BASE'!F212&gt;0,'De la BASE'!F212,'De la BASE'!F212+0.001)</f>
        <v>129.5314051</v>
      </c>
      <c r="G216" s="15">
        <v>21276</v>
      </c>
    </row>
    <row r="217" spans="1:7" ht="12.75">
      <c r="A217" s="30" t="str">
        <f>'De la BASE'!A213</f>
        <v>412</v>
      </c>
      <c r="B217" s="30">
        <f>'De la BASE'!B213</f>
        <v>59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0.745</v>
      </c>
      <c r="F217" s="9">
        <f>IF('De la BASE'!F213&gt;0,'De la BASE'!F213,'De la BASE'!F213+0.001)</f>
        <v>93.4897688</v>
      </c>
      <c r="G217" s="15">
        <v>21306</v>
      </c>
    </row>
    <row r="218" spans="1:7" ht="12.75">
      <c r="A218" s="30" t="str">
        <f>'De la BASE'!A214</f>
        <v>412</v>
      </c>
      <c r="B218" s="30">
        <f>'De la BASE'!B214</f>
        <v>59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0.439</v>
      </c>
      <c r="F218" s="9">
        <f>IF('De la BASE'!F214&gt;0,'De la BASE'!F214,'De la BASE'!F214+0.001)</f>
        <v>63.674000000000014</v>
      </c>
      <c r="G218" s="15">
        <v>21337</v>
      </c>
    </row>
    <row r="219" spans="1:7" ht="12.75">
      <c r="A219" s="30" t="str">
        <f>'De la BASE'!A215</f>
        <v>412</v>
      </c>
      <c r="B219" s="30">
        <f>'De la BASE'!B215</f>
        <v>59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0.401</v>
      </c>
      <c r="F219" s="9">
        <f>IF('De la BASE'!F215&gt;0,'De la BASE'!F215,'De la BASE'!F215+0.001)</f>
        <v>40.63370470000001</v>
      </c>
      <c r="G219" s="15">
        <v>21367</v>
      </c>
    </row>
    <row r="220" spans="1:7" ht="12.75">
      <c r="A220" s="30" t="str">
        <f>'De la BASE'!A216</f>
        <v>412</v>
      </c>
      <c r="B220" s="30">
        <f>'De la BASE'!B216</f>
        <v>59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0.372</v>
      </c>
      <c r="F220" s="9">
        <f>IF('De la BASE'!F216&gt;0,'De la BASE'!F216,'De la BASE'!F216+0.001)</f>
        <v>29.322352200000008</v>
      </c>
      <c r="G220" s="15">
        <v>21398</v>
      </c>
    </row>
    <row r="221" spans="1:7" ht="12.75">
      <c r="A221" s="30" t="str">
        <f>'De la BASE'!A217</f>
        <v>412</v>
      </c>
      <c r="B221" s="30">
        <f>'De la BASE'!B217</f>
        <v>59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0.35</v>
      </c>
      <c r="F221" s="9">
        <f>IF('De la BASE'!F217&gt;0,'De la BASE'!F217,'De la BASE'!F217+0.001)</f>
        <v>27.394000000000002</v>
      </c>
      <c r="G221" s="15">
        <v>21429</v>
      </c>
    </row>
    <row r="222" spans="1:7" ht="12.75">
      <c r="A222" s="30" t="str">
        <f>'De la BASE'!A218</f>
        <v>412</v>
      </c>
      <c r="B222" s="30">
        <f>'De la BASE'!B218</f>
        <v>59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0.39</v>
      </c>
      <c r="F222" s="9">
        <f>IF('De la BASE'!F218&gt;0,'De la BASE'!F218,'De la BASE'!F218+0.001)</f>
        <v>33.998805499999996</v>
      </c>
      <c r="G222" s="15">
        <v>21459</v>
      </c>
    </row>
    <row r="223" spans="1:7" ht="12.75">
      <c r="A223" s="30" t="str">
        <f>'De la BASE'!A219</f>
        <v>412</v>
      </c>
      <c r="B223" s="30">
        <f>'De la BASE'!B219</f>
        <v>59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0.301</v>
      </c>
      <c r="F223" s="9">
        <f>IF('De la BASE'!F219&gt;0,'De la BASE'!F219,'De la BASE'!F219+0.001)</f>
        <v>33.435</v>
      </c>
      <c r="G223" s="15">
        <v>21490</v>
      </c>
    </row>
    <row r="224" spans="1:7" ht="12.75">
      <c r="A224" s="30" t="str">
        <f>'De la BASE'!A220</f>
        <v>412</v>
      </c>
      <c r="B224" s="30">
        <f>'De la BASE'!B220</f>
        <v>59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3.15</v>
      </c>
      <c r="F224" s="9">
        <f>IF('De la BASE'!F220&gt;0,'De la BASE'!F220,'De la BASE'!F220+0.001)</f>
        <v>256.3638724</v>
      </c>
      <c r="G224" s="15">
        <v>21520</v>
      </c>
    </row>
    <row r="225" spans="1:7" ht="12.75">
      <c r="A225" s="30" t="str">
        <f>'De la BASE'!A221</f>
        <v>412</v>
      </c>
      <c r="B225" s="30">
        <f>'De la BASE'!B221</f>
        <v>59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1.078</v>
      </c>
      <c r="F225" s="9">
        <f>IF('De la BASE'!F221&gt;0,'De la BASE'!F221,'De la BASE'!F221+0.001)</f>
        <v>167.24225729999998</v>
      </c>
      <c r="G225" s="15">
        <v>21551</v>
      </c>
    </row>
    <row r="226" spans="1:7" ht="12.75">
      <c r="A226" s="30" t="str">
        <f>'De la BASE'!A222</f>
        <v>412</v>
      </c>
      <c r="B226" s="30">
        <f>'De la BASE'!B222</f>
        <v>59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0.636</v>
      </c>
      <c r="F226" s="9">
        <f>IF('De la BASE'!F222&gt;0,'De la BASE'!F222,'De la BASE'!F222+0.001)</f>
        <v>87.66090910000001</v>
      </c>
      <c r="G226" s="15">
        <v>21582</v>
      </c>
    </row>
    <row r="227" spans="1:7" ht="12.75">
      <c r="A227" s="30" t="str">
        <f>'De la BASE'!A223</f>
        <v>412</v>
      </c>
      <c r="B227" s="30">
        <f>'De la BASE'!B223</f>
        <v>59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1.896</v>
      </c>
      <c r="F227" s="9">
        <f>IF('De la BASE'!F223&gt;0,'De la BASE'!F223,'De la BASE'!F223+0.001)</f>
        <v>132.94040180000002</v>
      </c>
      <c r="G227" s="15">
        <v>21610</v>
      </c>
    </row>
    <row r="228" spans="1:7" ht="12.75">
      <c r="A228" s="30" t="str">
        <f>'De la BASE'!A224</f>
        <v>412</v>
      </c>
      <c r="B228" s="30">
        <f>'De la BASE'!B224</f>
        <v>59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0.988</v>
      </c>
      <c r="F228" s="9">
        <f>IF('De la BASE'!F224&gt;0,'De la BASE'!F224,'De la BASE'!F224+0.001)</f>
        <v>133.755</v>
      </c>
      <c r="G228" s="15">
        <v>21641</v>
      </c>
    </row>
    <row r="229" spans="1:7" ht="12.75">
      <c r="A229" s="30" t="str">
        <f>'De la BASE'!A225</f>
        <v>412</v>
      </c>
      <c r="B229" s="30">
        <f>'De la BASE'!B225</f>
        <v>59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1.674</v>
      </c>
      <c r="F229" s="9">
        <f>IF('De la BASE'!F225&gt;0,'De la BASE'!F225,'De la BASE'!F225+0.001)</f>
        <v>149.1768154</v>
      </c>
      <c r="G229" s="15">
        <v>21671</v>
      </c>
    </row>
    <row r="230" spans="1:7" ht="12.75">
      <c r="A230" s="30" t="str">
        <f>'De la BASE'!A226</f>
        <v>412</v>
      </c>
      <c r="B230" s="30">
        <f>'De la BASE'!B226</f>
        <v>59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0.609</v>
      </c>
      <c r="F230" s="9">
        <f>IF('De la BASE'!F226&gt;0,'De la BASE'!F226,'De la BASE'!F226+0.001)</f>
        <v>83.52993910000002</v>
      </c>
      <c r="G230" s="15">
        <v>21702</v>
      </c>
    </row>
    <row r="231" spans="1:7" ht="12.75">
      <c r="A231" s="30" t="str">
        <f>'De la BASE'!A227</f>
        <v>412</v>
      </c>
      <c r="B231" s="30">
        <f>'De la BASE'!B227</f>
        <v>59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0.552</v>
      </c>
      <c r="F231" s="9">
        <f>IF('De la BASE'!F227&gt;0,'De la BASE'!F227,'De la BASE'!F227+0.001)</f>
        <v>47.23472409999998</v>
      </c>
      <c r="G231" s="15">
        <v>21732</v>
      </c>
    </row>
    <row r="232" spans="1:7" ht="12.75">
      <c r="A232" s="30" t="str">
        <f>'De la BASE'!A228</f>
        <v>412</v>
      </c>
      <c r="B232" s="30">
        <f>'De la BASE'!B228</f>
        <v>59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0.536</v>
      </c>
      <c r="F232" s="9">
        <f>IF('De la BASE'!F228&gt;0,'De la BASE'!F228,'De la BASE'!F228+0.001)</f>
        <v>40.89270890000001</v>
      </c>
      <c r="G232" s="15">
        <v>21763</v>
      </c>
    </row>
    <row r="233" spans="1:7" ht="12.75">
      <c r="A233" s="30" t="str">
        <f>'De la BASE'!A229</f>
        <v>412</v>
      </c>
      <c r="B233" s="30">
        <f>'De la BASE'!B229</f>
        <v>59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0.717</v>
      </c>
      <c r="F233" s="9">
        <f>IF('De la BASE'!F229&gt;0,'De la BASE'!F229,'De la BASE'!F229+0.001)</f>
        <v>60.034</v>
      </c>
      <c r="G233" s="15">
        <v>21794</v>
      </c>
    </row>
    <row r="234" spans="1:7" ht="12.75">
      <c r="A234" s="30" t="str">
        <f>'De la BASE'!A230</f>
        <v>412</v>
      </c>
      <c r="B234" s="30">
        <f>'De la BASE'!B230</f>
        <v>59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0.625</v>
      </c>
      <c r="F234" s="9">
        <f>IF('De la BASE'!F230&gt;0,'De la BASE'!F230,'De la BASE'!F230+0.001)</f>
        <v>109.21084420000003</v>
      </c>
      <c r="G234" s="15">
        <v>21824</v>
      </c>
    </row>
    <row r="235" spans="1:7" ht="12.75">
      <c r="A235" s="30" t="str">
        <f>'De la BASE'!A231</f>
        <v>412</v>
      </c>
      <c r="B235" s="30">
        <f>'De la BASE'!B231</f>
        <v>59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2.232</v>
      </c>
      <c r="F235" s="9">
        <f>IF('De la BASE'!F231&gt;0,'De la BASE'!F231,'De la BASE'!F231+0.001)</f>
        <v>128.267</v>
      </c>
      <c r="G235" s="15">
        <v>21855</v>
      </c>
    </row>
    <row r="236" spans="1:7" ht="12.75">
      <c r="A236" s="30" t="str">
        <f>'De la BASE'!A232</f>
        <v>412</v>
      </c>
      <c r="B236" s="30">
        <f>'De la BASE'!B232</f>
        <v>59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5.951</v>
      </c>
      <c r="F236" s="9">
        <f>IF('De la BASE'!F232&gt;0,'De la BASE'!F232,'De la BASE'!F232+0.001)</f>
        <v>303.25407419999993</v>
      </c>
      <c r="G236" s="15">
        <v>21885</v>
      </c>
    </row>
    <row r="237" spans="1:7" ht="12.75">
      <c r="A237" s="30" t="str">
        <f>'De la BASE'!A233</f>
        <v>412</v>
      </c>
      <c r="B237" s="30">
        <f>'De la BASE'!B233</f>
        <v>59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3.17</v>
      </c>
      <c r="F237" s="9">
        <f>IF('De la BASE'!F233&gt;0,'De la BASE'!F233,'De la BASE'!F233+0.001)</f>
        <v>185.89967129999997</v>
      </c>
      <c r="G237" s="15">
        <v>21916</v>
      </c>
    </row>
    <row r="238" spans="1:7" ht="12.75">
      <c r="A238" s="30" t="str">
        <f>'De la BASE'!A234</f>
        <v>412</v>
      </c>
      <c r="B238" s="30">
        <f>'De la BASE'!B234</f>
        <v>59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8.7</v>
      </c>
      <c r="F238" s="9">
        <f>IF('De la BASE'!F234&gt;0,'De la BASE'!F234,'De la BASE'!F234+0.001)</f>
        <v>458.90461270000003</v>
      </c>
      <c r="G238" s="15">
        <v>21947</v>
      </c>
    </row>
    <row r="239" spans="1:7" ht="12.75">
      <c r="A239" s="30" t="str">
        <f>'De la BASE'!A235</f>
        <v>412</v>
      </c>
      <c r="B239" s="30">
        <f>'De la BASE'!B235</f>
        <v>59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5.864</v>
      </c>
      <c r="F239" s="9">
        <f>IF('De la BASE'!F235&gt;0,'De la BASE'!F235,'De la BASE'!F235+0.001)</f>
        <v>271.57079519999996</v>
      </c>
      <c r="G239" s="15">
        <v>21976</v>
      </c>
    </row>
    <row r="240" spans="1:7" ht="12.75">
      <c r="A240" s="30" t="str">
        <f>'De la BASE'!A236</f>
        <v>412</v>
      </c>
      <c r="B240" s="30">
        <f>'De la BASE'!B236</f>
        <v>59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1.425</v>
      </c>
      <c r="F240" s="9">
        <f>IF('De la BASE'!F236&gt;0,'De la BASE'!F236,'De la BASE'!F236+0.001)</f>
        <v>169.63249709999994</v>
      </c>
      <c r="G240" s="15">
        <v>22007</v>
      </c>
    </row>
    <row r="241" spans="1:7" ht="12.75">
      <c r="A241" s="30" t="str">
        <f>'De la BASE'!A237</f>
        <v>412</v>
      </c>
      <c r="B241" s="30">
        <f>'De la BASE'!B237</f>
        <v>59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2.402</v>
      </c>
      <c r="F241" s="9">
        <f>IF('De la BASE'!F237&gt;0,'De la BASE'!F237,'De la BASE'!F237+0.001)</f>
        <v>189.0166267</v>
      </c>
      <c r="G241" s="15">
        <v>22037</v>
      </c>
    </row>
    <row r="242" spans="1:7" ht="12.75">
      <c r="A242" s="30" t="str">
        <f>'De la BASE'!A238</f>
        <v>412</v>
      </c>
      <c r="B242" s="30">
        <f>'De la BASE'!B238</f>
        <v>59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1.153</v>
      </c>
      <c r="F242" s="9">
        <f>IF('De la BASE'!F238&gt;0,'De la BASE'!F238,'De la BASE'!F238+0.001)</f>
        <v>119.61587440000001</v>
      </c>
      <c r="G242" s="15">
        <v>22068</v>
      </c>
    </row>
    <row r="243" spans="1:7" ht="12.75">
      <c r="A243" s="30" t="str">
        <f>'De la BASE'!A239</f>
        <v>412</v>
      </c>
      <c r="B243" s="30">
        <f>'De la BASE'!B239</f>
        <v>59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1.049</v>
      </c>
      <c r="F243" s="9">
        <f>IF('De la BASE'!F239&gt;0,'De la BASE'!F239,'De la BASE'!F239+0.001)</f>
        <v>63.9767247</v>
      </c>
      <c r="G243" s="15">
        <v>22098</v>
      </c>
    </row>
    <row r="244" spans="1:7" ht="12.75">
      <c r="A244" s="30" t="str">
        <f>'De la BASE'!A240</f>
        <v>412</v>
      </c>
      <c r="B244" s="30">
        <f>'De la BASE'!B240</f>
        <v>59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0.955</v>
      </c>
      <c r="F244" s="9">
        <f>IF('De la BASE'!F240&gt;0,'De la BASE'!F240,'De la BASE'!F240+0.001)</f>
        <v>50.4113357</v>
      </c>
      <c r="G244" s="15">
        <v>22129</v>
      </c>
    </row>
    <row r="245" spans="1:7" ht="12.75">
      <c r="A245" s="30" t="str">
        <f>'De la BASE'!A241</f>
        <v>412</v>
      </c>
      <c r="B245" s="30">
        <f>'De la BASE'!B241</f>
        <v>59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0.931</v>
      </c>
      <c r="F245" s="9">
        <f>IF('De la BASE'!F241&gt;0,'De la BASE'!F241,'De la BASE'!F241+0.001)</f>
        <v>44.861</v>
      </c>
      <c r="G245" s="15">
        <v>22160</v>
      </c>
    </row>
    <row r="246" spans="1:7" ht="12.75">
      <c r="A246" s="30" t="str">
        <f>'De la BASE'!A242</f>
        <v>412</v>
      </c>
      <c r="B246" s="30">
        <f>'De la BASE'!B242</f>
        <v>59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6.951</v>
      </c>
      <c r="F246" s="9">
        <f>IF('De la BASE'!F242&gt;0,'De la BASE'!F242,'De la BASE'!F242+0.001)</f>
        <v>290.87093510000005</v>
      </c>
      <c r="G246" s="15">
        <v>22190</v>
      </c>
    </row>
    <row r="247" spans="1:7" ht="12.75">
      <c r="A247" s="30" t="str">
        <f>'De la BASE'!A243</f>
        <v>412</v>
      </c>
      <c r="B247" s="30">
        <f>'De la BASE'!B243</f>
        <v>59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4.535</v>
      </c>
      <c r="F247" s="9">
        <f>IF('De la BASE'!F243&gt;0,'De la BASE'!F243,'De la BASE'!F243+0.001)</f>
        <v>238.656679</v>
      </c>
      <c r="G247" s="15">
        <v>22221</v>
      </c>
    </row>
    <row r="248" spans="1:7" ht="12.75">
      <c r="A248" s="30" t="str">
        <f>'De la BASE'!A244</f>
        <v>412</v>
      </c>
      <c r="B248" s="30">
        <f>'De la BASE'!B244</f>
        <v>59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5.508</v>
      </c>
      <c r="F248" s="9">
        <f>IF('De la BASE'!F244&gt;0,'De la BASE'!F244,'De la BASE'!F244+0.001)</f>
        <v>197.54423820000002</v>
      </c>
      <c r="G248" s="15">
        <v>22251</v>
      </c>
    </row>
    <row r="249" spans="1:7" ht="12.75">
      <c r="A249" s="30" t="str">
        <f>'De la BASE'!A245</f>
        <v>412</v>
      </c>
      <c r="B249" s="30">
        <f>'De la BASE'!B245</f>
        <v>59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4.679</v>
      </c>
      <c r="F249" s="9">
        <f>IF('De la BASE'!F245&gt;0,'De la BASE'!F245,'De la BASE'!F245+0.001)</f>
        <v>162.8648931</v>
      </c>
      <c r="G249" s="15">
        <v>22282</v>
      </c>
    </row>
    <row r="250" spans="1:7" ht="12.75">
      <c r="A250" s="30" t="str">
        <f>'De la BASE'!A246</f>
        <v>412</v>
      </c>
      <c r="B250" s="30">
        <f>'De la BASE'!B246</f>
        <v>59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1.494</v>
      </c>
      <c r="F250" s="9">
        <f>IF('De la BASE'!F246&gt;0,'De la BASE'!F246,'De la BASE'!F246+0.001)</f>
        <v>107.8459062</v>
      </c>
      <c r="G250" s="15">
        <v>22313</v>
      </c>
    </row>
    <row r="251" spans="1:7" ht="12.75">
      <c r="A251" s="30" t="str">
        <f>'De la BASE'!A247</f>
        <v>412</v>
      </c>
      <c r="B251" s="30">
        <f>'De la BASE'!B247</f>
        <v>59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1.3</v>
      </c>
      <c r="F251" s="9">
        <f>IF('De la BASE'!F247&gt;0,'De la BASE'!F247,'De la BASE'!F247+0.001)</f>
        <v>99.36899999999997</v>
      </c>
      <c r="G251" s="15">
        <v>22341</v>
      </c>
    </row>
    <row r="252" spans="1:7" ht="12.75">
      <c r="A252" s="30" t="str">
        <f>'De la BASE'!A248</f>
        <v>412</v>
      </c>
      <c r="B252" s="30">
        <f>'De la BASE'!B248</f>
        <v>59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2.188</v>
      </c>
      <c r="F252" s="9">
        <f>IF('De la BASE'!F248&gt;0,'De la BASE'!F248,'De la BASE'!F248+0.001)</f>
        <v>135.174</v>
      </c>
      <c r="G252" s="15">
        <v>22372</v>
      </c>
    </row>
    <row r="253" spans="1:7" ht="12.75">
      <c r="A253" s="30" t="str">
        <f>'De la BASE'!A249</f>
        <v>412</v>
      </c>
      <c r="B253" s="30">
        <f>'De la BASE'!B249</f>
        <v>59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1.805</v>
      </c>
      <c r="F253" s="9">
        <f>IF('De la BASE'!F249&gt;0,'De la BASE'!F249,'De la BASE'!F249+0.001)</f>
        <v>116.96358579999998</v>
      </c>
      <c r="G253" s="15">
        <v>22402</v>
      </c>
    </row>
    <row r="254" spans="1:7" ht="12.75">
      <c r="A254" s="30" t="str">
        <f>'De la BASE'!A250</f>
        <v>412</v>
      </c>
      <c r="B254" s="30">
        <f>'De la BASE'!B250</f>
        <v>59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1.097</v>
      </c>
      <c r="F254" s="9">
        <f>IF('De la BASE'!F250&gt;0,'De la BASE'!F250,'De la BASE'!F250+0.001)</f>
        <v>95.45232579999998</v>
      </c>
      <c r="G254" s="15">
        <v>22433</v>
      </c>
    </row>
    <row r="255" spans="1:7" ht="12.75">
      <c r="A255" s="30" t="str">
        <f>'De la BASE'!A251</f>
        <v>412</v>
      </c>
      <c r="B255" s="30">
        <f>'De la BASE'!B251</f>
        <v>59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0.995</v>
      </c>
      <c r="F255" s="9">
        <f>IF('De la BASE'!F251&gt;0,'De la BASE'!F251,'De la BASE'!F251+0.001)</f>
        <v>65.275</v>
      </c>
      <c r="G255" s="15">
        <v>22463</v>
      </c>
    </row>
    <row r="256" spans="1:7" ht="12.75">
      <c r="A256" s="30" t="str">
        <f>'De la BASE'!A252</f>
        <v>412</v>
      </c>
      <c r="B256" s="30">
        <f>'De la BASE'!B252</f>
        <v>59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0.91</v>
      </c>
      <c r="F256" s="9">
        <f>IF('De la BASE'!F252&gt;0,'De la BASE'!F252,'De la BASE'!F252+0.001)</f>
        <v>44.653352199999986</v>
      </c>
      <c r="G256" s="15">
        <v>22494</v>
      </c>
    </row>
    <row r="257" spans="1:7" ht="12.75">
      <c r="A257" s="30" t="str">
        <f>'De la BASE'!A253</f>
        <v>412</v>
      </c>
      <c r="B257" s="30">
        <f>'De la BASE'!B253</f>
        <v>59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0.88</v>
      </c>
      <c r="F257" s="9">
        <f>IF('De la BASE'!F253&gt;0,'De la BASE'!F253,'De la BASE'!F253+0.001)</f>
        <v>51.8087288</v>
      </c>
      <c r="G257" s="15">
        <v>22525</v>
      </c>
    </row>
    <row r="258" spans="1:7" ht="12.75">
      <c r="A258" s="30" t="str">
        <f>'De la BASE'!A254</f>
        <v>412</v>
      </c>
      <c r="B258" s="30">
        <f>'De la BASE'!B254</f>
        <v>59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1.266</v>
      </c>
      <c r="F258" s="9">
        <f>IF('De la BASE'!F254&gt;0,'De la BASE'!F254,'De la BASE'!F254+0.001)</f>
        <v>54.409625200000015</v>
      </c>
      <c r="G258" s="15">
        <v>22555</v>
      </c>
    </row>
    <row r="259" spans="1:7" ht="12.75">
      <c r="A259" s="30" t="str">
        <f>'De la BASE'!A255</f>
        <v>412</v>
      </c>
      <c r="B259" s="30">
        <f>'De la BASE'!B255</f>
        <v>59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1.493</v>
      </c>
      <c r="F259" s="9">
        <f>IF('De la BASE'!F255&gt;0,'De la BASE'!F255,'De la BASE'!F255+0.001)</f>
        <v>201.91019139999997</v>
      </c>
      <c r="G259" s="15">
        <v>22586</v>
      </c>
    </row>
    <row r="260" spans="1:7" ht="12.75">
      <c r="A260" s="30" t="str">
        <f>'De la BASE'!A256</f>
        <v>412</v>
      </c>
      <c r="B260" s="30">
        <f>'De la BASE'!B256</f>
        <v>59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6.237</v>
      </c>
      <c r="F260" s="9">
        <f>IF('De la BASE'!F256&gt;0,'De la BASE'!F256,'De la BASE'!F256+0.001)</f>
        <v>215.14453679999997</v>
      </c>
      <c r="G260" s="15">
        <v>22616</v>
      </c>
    </row>
    <row r="261" spans="1:7" ht="12.75">
      <c r="A261" s="30" t="str">
        <f>'De la BASE'!A257</f>
        <v>412</v>
      </c>
      <c r="B261" s="30">
        <f>'De la BASE'!B257</f>
        <v>59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8.295</v>
      </c>
      <c r="F261" s="9">
        <f>IF('De la BASE'!F257&gt;0,'De la BASE'!F257,'De la BASE'!F257+0.001)</f>
        <v>301.6717425</v>
      </c>
      <c r="G261" s="15">
        <v>22647</v>
      </c>
    </row>
    <row r="262" spans="1:7" ht="12.75">
      <c r="A262" s="30" t="str">
        <f>'De la BASE'!A258</f>
        <v>412</v>
      </c>
      <c r="B262" s="30">
        <f>'De la BASE'!B258</f>
        <v>59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1.408</v>
      </c>
      <c r="F262" s="9">
        <f>IF('De la BASE'!F258&gt;0,'De la BASE'!F258,'De la BASE'!F258+0.001)</f>
        <v>108.44599999999998</v>
      </c>
      <c r="G262" s="15">
        <v>22678</v>
      </c>
    </row>
    <row r="263" spans="1:7" ht="12.75">
      <c r="A263" s="30" t="str">
        <f>'De la BASE'!A259</f>
        <v>412</v>
      </c>
      <c r="B263" s="30">
        <f>'De la BASE'!B259</f>
        <v>59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3.93</v>
      </c>
      <c r="F263" s="9">
        <f>IF('De la BASE'!F259&gt;0,'De la BASE'!F259,'De la BASE'!F259+0.001)</f>
        <v>262.19913610000003</v>
      </c>
      <c r="G263" s="15">
        <v>22706</v>
      </c>
    </row>
    <row r="264" spans="1:7" ht="12.75">
      <c r="A264" s="30" t="str">
        <f>'De la BASE'!A260</f>
        <v>412</v>
      </c>
      <c r="B264" s="30">
        <f>'De la BASE'!B260</f>
        <v>59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1.476</v>
      </c>
      <c r="F264" s="9">
        <f>IF('De la BASE'!F260&gt;0,'De la BASE'!F260,'De la BASE'!F260+0.001)</f>
        <v>191.51111610000004</v>
      </c>
      <c r="G264" s="15">
        <v>22737</v>
      </c>
    </row>
    <row r="265" spans="1:7" ht="12.75">
      <c r="A265" s="30" t="str">
        <f>'De la BASE'!A261</f>
        <v>412</v>
      </c>
      <c r="B265" s="30">
        <f>'De la BASE'!B261</f>
        <v>59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1.122</v>
      </c>
      <c r="F265" s="9">
        <f>IF('De la BASE'!F261&gt;0,'De la BASE'!F261,'De la BASE'!F261+0.001)</f>
        <v>147.881</v>
      </c>
      <c r="G265" s="15">
        <v>22767</v>
      </c>
    </row>
    <row r="266" spans="1:7" ht="12.75">
      <c r="A266" s="30" t="str">
        <f>'De la BASE'!A262</f>
        <v>412</v>
      </c>
      <c r="B266" s="30">
        <f>'De la BASE'!B262</f>
        <v>59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1.015</v>
      </c>
      <c r="F266" s="9">
        <f>IF('De la BASE'!F262&gt;0,'De la BASE'!F262,'De la BASE'!F262+0.001)</f>
        <v>101.32947050000003</v>
      </c>
      <c r="G266" s="15">
        <v>22798</v>
      </c>
    </row>
    <row r="267" spans="1:7" ht="12.75">
      <c r="A267" s="30" t="str">
        <f>'De la BASE'!A263</f>
        <v>412</v>
      </c>
      <c r="B267" s="30">
        <f>'De la BASE'!B263</f>
        <v>59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0.921</v>
      </c>
      <c r="F267" s="9">
        <f>IF('De la BASE'!F263&gt;0,'De la BASE'!F263,'De la BASE'!F263+0.001)</f>
        <v>57.80364080000001</v>
      </c>
      <c r="G267" s="15">
        <v>22828</v>
      </c>
    </row>
    <row r="268" spans="1:7" ht="12.75">
      <c r="A268" s="30" t="str">
        <f>'De la BASE'!A264</f>
        <v>412</v>
      </c>
      <c r="B268" s="30">
        <f>'De la BASE'!B264</f>
        <v>59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0.845</v>
      </c>
      <c r="F268" s="9">
        <f>IF('De la BASE'!F264&gt;0,'De la BASE'!F264,'De la BASE'!F264+0.001)</f>
        <v>43.947643500000005</v>
      </c>
      <c r="G268" s="15">
        <v>22859</v>
      </c>
    </row>
    <row r="269" spans="1:7" ht="12.75">
      <c r="A269" s="30" t="str">
        <f>'De la BASE'!A265</f>
        <v>412</v>
      </c>
      <c r="B269" s="30">
        <f>'De la BASE'!B265</f>
        <v>59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0.813</v>
      </c>
      <c r="F269" s="9">
        <f>IF('De la BASE'!F265&gt;0,'De la BASE'!F265,'De la BASE'!F265+0.001)</f>
        <v>41.26665290000002</v>
      </c>
      <c r="G269" s="15">
        <v>22890</v>
      </c>
    </row>
    <row r="270" spans="1:7" ht="12.75">
      <c r="A270" s="30" t="str">
        <f>'De la BASE'!A266</f>
        <v>412</v>
      </c>
      <c r="B270" s="30">
        <f>'De la BASE'!B266</f>
        <v>59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0.724</v>
      </c>
      <c r="F270" s="9">
        <f>IF('De la BASE'!F266&gt;0,'De la BASE'!F266,'De la BASE'!F266+0.001)</f>
        <v>99.1621931</v>
      </c>
      <c r="G270" s="15">
        <v>22920</v>
      </c>
    </row>
    <row r="271" spans="1:7" ht="12.75">
      <c r="A271" s="30" t="str">
        <f>'De la BASE'!A267</f>
        <v>412</v>
      </c>
      <c r="B271" s="30">
        <f>'De la BASE'!B267</f>
        <v>59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0.721</v>
      </c>
      <c r="F271" s="9">
        <f>IF('De la BASE'!F267&gt;0,'De la BASE'!F267,'De la BASE'!F267+0.001)</f>
        <v>64.2250988</v>
      </c>
      <c r="G271" s="15">
        <v>22951</v>
      </c>
    </row>
    <row r="272" spans="1:7" ht="12.75">
      <c r="A272" s="30" t="str">
        <f>'De la BASE'!A268</f>
        <v>412</v>
      </c>
      <c r="B272" s="30">
        <f>'De la BASE'!B268</f>
        <v>59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0.685</v>
      </c>
      <c r="F272" s="9">
        <f>IF('De la BASE'!F268&gt;0,'De la BASE'!F268,'De la BASE'!F268+0.001)</f>
        <v>61.45167840000001</v>
      </c>
      <c r="G272" s="15">
        <v>22981</v>
      </c>
    </row>
    <row r="273" spans="1:7" ht="12.75">
      <c r="A273" s="30" t="str">
        <f>'De la BASE'!A269</f>
        <v>412</v>
      </c>
      <c r="B273" s="30">
        <f>'De la BASE'!B269</f>
        <v>59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5.759</v>
      </c>
      <c r="F273" s="9">
        <f>IF('De la BASE'!F269&gt;0,'De la BASE'!F269,'De la BASE'!F269+0.001)</f>
        <v>251.2439474</v>
      </c>
      <c r="G273" s="15">
        <v>23012</v>
      </c>
    </row>
    <row r="274" spans="1:7" ht="12.75">
      <c r="A274" s="30" t="str">
        <f>'De la BASE'!A270</f>
        <v>412</v>
      </c>
      <c r="B274" s="30">
        <f>'De la BASE'!B270</f>
        <v>59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4.733</v>
      </c>
      <c r="F274" s="9">
        <f>IF('De la BASE'!F270&gt;0,'De la BASE'!F270,'De la BASE'!F270+0.001)</f>
        <v>178.04672609999994</v>
      </c>
      <c r="G274" s="15">
        <v>23043</v>
      </c>
    </row>
    <row r="275" spans="1:7" ht="12.75">
      <c r="A275" s="30" t="str">
        <f>'De la BASE'!A271</f>
        <v>412</v>
      </c>
      <c r="B275" s="30">
        <f>'De la BASE'!B271</f>
        <v>59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3.426</v>
      </c>
      <c r="F275" s="9">
        <f>IF('De la BASE'!F271&gt;0,'De la BASE'!F271,'De la BASE'!F271+0.001)</f>
        <v>165.90766859999994</v>
      </c>
      <c r="G275" s="15">
        <v>23071</v>
      </c>
    </row>
    <row r="276" spans="1:7" ht="12.75">
      <c r="A276" s="30" t="str">
        <f>'De la BASE'!A272</f>
        <v>412</v>
      </c>
      <c r="B276" s="30">
        <f>'De la BASE'!B272</f>
        <v>59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2.295</v>
      </c>
      <c r="F276" s="9">
        <f>IF('De la BASE'!F272&gt;0,'De la BASE'!F272,'De la BASE'!F272+0.001)</f>
        <v>162.93156409999997</v>
      </c>
      <c r="G276" s="15">
        <v>23102</v>
      </c>
    </row>
    <row r="277" spans="1:7" ht="12.75">
      <c r="A277" s="30" t="str">
        <f>'De la BASE'!A273</f>
        <v>412</v>
      </c>
      <c r="B277" s="30">
        <f>'De la BASE'!B273</f>
        <v>59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1.113</v>
      </c>
      <c r="F277" s="9">
        <f>IF('De la BASE'!F273&gt;0,'De la BASE'!F273,'De la BASE'!F273+0.001)</f>
        <v>130.3926111</v>
      </c>
      <c r="G277" s="15">
        <v>23132</v>
      </c>
    </row>
    <row r="278" spans="1:7" ht="12.75">
      <c r="A278" s="30" t="str">
        <f>'De la BASE'!A274</f>
        <v>412</v>
      </c>
      <c r="B278" s="30">
        <f>'De la BASE'!B274</f>
        <v>59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0.954</v>
      </c>
      <c r="F278" s="9">
        <f>IF('De la BASE'!F274&gt;0,'De la BASE'!F274,'De la BASE'!F274+0.001)</f>
        <v>109.08875540000004</v>
      </c>
      <c r="G278" s="15">
        <v>23163</v>
      </c>
    </row>
    <row r="279" spans="1:7" ht="12.75">
      <c r="A279" s="30" t="str">
        <f>'De la BASE'!A275</f>
        <v>412</v>
      </c>
      <c r="B279" s="30">
        <f>'De la BASE'!B275</f>
        <v>59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0.864</v>
      </c>
      <c r="F279" s="9">
        <f>IF('De la BASE'!F275&gt;0,'De la BASE'!F275,'De la BASE'!F275+0.001)</f>
        <v>60.5918114</v>
      </c>
      <c r="G279" s="15">
        <v>23193</v>
      </c>
    </row>
    <row r="280" spans="1:7" ht="12.75">
      <c r="A280" s="30" t="str">
        <f>'De la BASE'!A276</f>
        <v>412</v>
      </c>
      <c r="B280" s="30">
        <f>'De la BASE'!B276</f>
        <v>59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0.789</v>
      </c>
      <c r="F280" s="9">
        <f>IF('De la BASE'!F276&gt;0,'De la BASE'!F276,'De la BASE'!F276+0.001)</f>
        <v>41.75276149999999</v>
      </c>
      <c r="G280" s="15">
        <v>23224</v>
      </c>
    </row>
    <row r="281" spans="1:7" ht="12.75">
      <c r="A281" s="30" t="str">
        <f>'De la BASE'!A277</f>
        <v>412</v>
      </c>
      <c r="B281" s="30">
        <f>'De la BASE'!B277</f>
        <v>59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0.729</v>
      </c>
      <c r="F281" s="9">
        <f>IF('De la BASE'!F277&gt;0,'De la BASE'!F277,'De la BASE'!F277+0.001)</f>
        <v>45.133532100000004</v>
      </c>
      <c r="G281" s="15">
        <v>23255</v>
      </c>
    </row>
    <row r="282" spans="1:7" ht="12.75">
      <c r="A282" s="30" t="str">
        <f>'De la BASE'!A278</f>
        <v>412</v>
      </c>
      <c r="B282" s="30">
        <f>'De la BASE'!B278</f>
        <v>59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0.734</v>
      </c>
      <c r="F282" s="9">
        <f>IF('De la BASE'!F278&gt;0,'De la BASE'!F278,'De la BASE'!F278+0.001)</f>
        <v>40.47695</v>
      </c>
      <c r="G282" s="15">
        <v>23285</v>
      </c>
    </row>
    <row r="283" spans="1:7" ht="12.75">
      <c r="A283" s="30" t="str">
        <f>'De la BASE'!A279</f>
        <v>412</v>
      </c>
      <c r="B283" s="30">
        <f>'De la BASE'!B279</f>
        <v>59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7.534</v>
      </c>
      <c r="F283" s="9">
        <f>IF('De la BASE'!F279&gt;0,'De la BASE'!F279,'De la BASE'!F279+0.001)</f>
        <v>360.43715489999994</v>
      </c>
      <c r="G283" s="15">
        <v>23316</v>
      </c>
    </row>
    <row r="284" spans="1:7" ht="12.75">
      <c r="A284" s="30" t="str">
        <f>'De la BASE'!A280</f>
        <v>412</v>
      </c>
      <c r="B284" s="30">
        <f>'De la BASE'!B280</f>
        <v>59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3.571</v>
      </c>
      <c r="F284" s="9">
        <f>IF('De la BASE'!F280&gt;0,'De la BASE'!F280,'De la BASE'!F280+0.001)</f>
        <v>178.785</v>
      </c>
      <c r="G284" s="15">
        <v>23346</v>
      </c>
    </row>
    <row r="285" spans="1:7" ht="12.75">
      <c r="A285" s="30" t="str">
        <f>'De la BASE'!A281</f>
        <v>412</v>
      </c>
      <c r="B285" s="30">
        <f>'De la BASE'!B281</f>
        <v>59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1.067</v>
      </c>
      <c r="F285" s="9">
        <f>IF('De la BASE'!F281&gt;0,'De la BASE'!F281,'De la BASE'!F281+0.001)</f>
        <v>105.97438980000001</v>
      </c>
      <c r="G285" s="15">
        <v>23377</v>
      </c>
    </row>
    <row r="286" spans="1:7" ht="12.75">
      <c r="A286" s="30" t="str">
        <f>'De la BASE'!A282</f>
        <v>412</v>
      </c>
      <c r="B286" s="30">
        <f>'De la BASE'!B282</f>
        <v>59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7.542</v>
      </c>
      <c r="F286" s="9">
        <f>IF('De la BASE'!F282&gt;0,'De la BASE'!F282,'De la BASE'!F282+0.001)</f>
        <v>294.6359870999999</v>
      </c>
      <c r="G286" s="15">
        <v>23408</v>
      </c>
    </row>
    <row r="287" spans="1:7" ht="12.75">
      <c r="A287" s="30" t="str">
        <f>'De la BASE'!A283</f>
        <v>412</v>
      </c>
      <c r="B287" s="30">
        <f>'De la BASE'!B283</f>
        <v>59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6.666</v>
      </c>
      <c r="F287" s="9">
        <f>IF('De la BASE'!F283&gt;0,'De la BASE'!F283,'De la BASE'!F283+0.001)</f>
        <v>296.1422745</v>
      </c>
      <c r="G287" s="15">
        <v>23437</v>
      </c>
    </row>
    <row r="288" spans="1:7" ht="12.75">
      <c r="A288" s="30" t="str">
        <f>'De la BASE'!A284</f>
        <v>412</v>
      </c>
      <c r="B288" s="30">
        <f>'De la BASE'!B284</f>
        <v>59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1.422</v>
      </c>
      <c r="F288" s="9">
        <f>IF('De la BASE'!F284&gt;0,'De la BASE'!F284,'De la BASE'!F284+0.001)</f>
        <v>152.47899999999996</v>
      </c>
      <c r="G288" s="15">
        <v>23468</v>
      </c>
    </row>
    <row r="289" spans="1:7" ht="12.75">
      <c r="A289" s="30" t="str">
        <f>'De la BASE'!A285</f>
        <v>412</v>
      </c>
      <c r="B289" s="30">
        <f>'De la BASE'!B285</f>
        <v>59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1.296</v>
      </c>
      <c r="F289" s="9">
        <f>IF('De la BASE'!F285&gt;0,'De la BASE'!F285,'De la BASE'!F285+0.001)</f>
        <v>166.6336266000001</v>
      </c>
      <c r="G289" s="15">
        <v>23498</v>
      </c>
    </row>
    <row r="290" spans="1:7" ht="12.75">
      <c r="A290" s="30" t="str">
        <f>'De la BASE'!A286</f>
        <v>412</v>
      </c>
      <c r="B290" s="30">
        <f>'De la BASE'!B286</f>
        <v>59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1.165</v>
      </c>
      <c r="F290" s="9">
        <f>IF('De la BASE'!F286&gt;0,'De la BASE'!F286,'De la BASE'!F286+0.001)</f>
        <v>115.14299999999999</v>
      </c>
      <c r="G290" s="15">
        <v>23529</v>
      </c>
    </row>
    <row r="291" spans="1:7" ht="12.75">
      <c r="A291" s="30" t="str">
        <f>'De la BASE'!A287</f>
        <v>412</v>
      </c>
      <c r="B291" s="30">
        <f>'De la BASE'!B287</f>
        <v>59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1.032</v>
      </c>
      <c r="F291" s="9">
        <f>IF('De la BASE'!F287&gt;0,'De la BASE'!F287,'De la BASE'!F287+0.001)</f>
        <v>71.93799999999999</v>
      </c>
      <c r="G291" s="15">
        <v>23559</v>
      </c>
    </row>
    <row r="292" spans="1:7" ht="12.75">
      <c r="A292" s="30" t="str">
        <f>'De la BASE'!A288</f>
        <v>412</v>
      </c>
      <c r="B292" s="30">
        <f>'De la BASE'!B288</f>
        <v>59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0.942</v>
      </c>
      <c r="F292" s="9">
        <f>IF('De la BASE'!F288&gt;0,'De la BASE'!F288,'De la BASE'!F288+0.001)</f>
        <v>47.586999999999996</v>
      </c>
      <c r="G292" s="15">
        <v>23590</v>
      </c>
    </row>
    <row r="293" spans="1:7" ht="12.75">
      <c r="A293" s="30" t="str">
        <f>'De la BASE'!A289</f>
        <v>412</v>
      </c>
      <c r="B293" s="30">
        <f>'De la BASE'!B289</f>
        <v>59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0.86</v>
      </c>
      <c r="F293" s="9">
        <f>IF('De la BASE'!F289&gt;0,'De la BASE'!F289,'De la BASE'!F289+0.001)</f>
        <v>44.8229489</v>
      </c>
      <c r="G293" s="15">
        <v>23621</v>
      </c>
    </row>
    <row r="294" spans="1:7" ht="12.75">
      <c r="A294" s="30" t="str">
        <f>'De la BASE'!A290</f>
        <v>412</v>
      </c>
      <c r="B294" s="30">
        <f>'De la BASE'!B290</f>
        <v>59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0.803</v>
      </c>
      <c r="F294" s="9">
        <f>IF('De la BASE'!F290&gt;0,'De la BASE'!F290,'De la BASE'!F290+0.001)</f>
        <v>46.62388719999999</v>
      </c>
      <c r="G294" s="15">
        <v>23651</v>
      </c>
    </row>
    <row r="295" spans="1:7" ht="12.75">
      <c r="A295" s="30" t="str">
        <f>'De la BASE'!A291</f>
        <v>412</v>
      </c>
      <c r="B295" s="30">
        <f>'De la BASE'!B291</f>
        <v>59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0.713</v>
      </c>
      <c r="F295" s="9">
        <f>IF('De la BASE'!F291&gt;0,'De la BASE'!F291,'De la BASE'!F291+0.001)</f>
        <v>39.25631020000001</v>
      </c>
      <c r="G295" s="15">
        <v>23682</v>
      </c>
    </row>
    <row r="296" spans="1:7" ht="12.75">
      <c r="A296" s="30" t="str">
        <f>'De la BASE'!A292</f>
        <v>412</v>
      </c>
      <c r="B296" s="30">
        <f>'De la BASE'!B292</f>
        <v>59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0.713</v>
      </c>
      <c r="F296" s="9">
        <f>IF('De la BASE'!F292&gt;0,'De la BASE'!F292,'De la BASE'!F292+0.001)</f>
        <v>37.5063077</v>
      </c>
      <c r="G296" s="15">
        <v>23712</v>
      </c>
    </row>
    <row r="297" spans="1:7" ht="12.75">
      <c r="A297" s="30" t="str">
        <f>'De la BASE'!A293</f>
        <v>412</v>
      </c>
      <c r="B297" s="30">
        <f>'De la BASE'!B293</f>
        <v>59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0.76</v>
      </c>
      <c r="F297" s="9">
        <f>IF('De la BASE'!F293&gt;0,'De la BASE'!F293,'De la BASE'!F293+0.001)</f>
        <v>59.54639889999999</v>
      </c>
      <c r="G297" s="15">
        <v>23743</v>
      </c>
    </row>
    <row r="298" spans="1:7" ht="12.75">
      <c r="A298" s="30" t="str">
        <f>'De la BASE'!A294</f>
        <v>412</v>
      </c>
      <c r="B298" s="30">
        <f>'De la BASE'!B294</f>
        <v>59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0.67</v>
      </c>
      <c r="F298" s="9">
        <f>IF('De la BASE'!F294&gt;0,'De la BASE'!F294,'De la BASE'!F294+0.001)</f>
        <v>91.14791429999998</v>
      </c>
      <c r="G298" s="15">
        <v>23774</v>
      </c>
    </row>
    <row r="299" spans="1:7" ht="12.75">
      <c r="A299" s="30" t="str">
        <f>'De la BASE'!A295</f>
        <v>412</v>
      </c>
      <c r="B299" s="30">
        <f>'De la BASE'!B295</f>
        <v>59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1.572</v>
      </c>
      <c r="F299" s="9">
        <f>IF('De la BASE'!F295&gt;0,'De la BASE'!F295,'De la BASE'!F295+0.001)</f>
        <v>119.91446459999999</v>
      </c>
      <c r="G299" s="15">
        <v>23802</v>
      </c>
    </row>
    <row r="300" spans="1:7" ht="12.75">
      <c r="A300" s="30" t="str">
        <f>'De la BASE'!A296</f>
        <v>412</v>
      </c>
      <c r="B300" s="30">
        <f>'De la BASE'!B296</f>
        <v>59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0.549</v>
      </c>
      <c r="F300" s="9">
        <f>IF('De la BASE'!F296&gt;0,'De la BASE'!F296,'De la BASE'!F296+0.001)</f>
        <v>83.70953499999999</v>
      </c>
      <c r="G300" s="15">
        <v>23833</v>
      </c>
    </row>
    <row r="301" spans="1:7" ht="12.75">
      <c r="A301" s="30" t="str">
        <f>'De la BASE'!A297</f>
        <v>412</v>
      </c>
      <c r="B301" s="30">
        <f>'De la BASE'!B297</f>
        <v>59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0.486</v>
      </c>
      <c r="F301" s="9">
        <f>IF('De la BASE'!F297&gt;0,'De la BASE'!F297,'De la BASE'!F297+0.001)</f>
        <v>71.30482060000001</v>
      </c>
      <c r="G301" s="15">
        <v>23863</v>
      </c>
    </row>
    <row r="302" spans="1:7" ht="12.75">
      <c r="A302" s="30" t="str">
        <f>'De la BASE'!A298</f>
        <v>412</v>
      </c>
      <c r="B302" s="30">
        <f>'De la BASE'!B298</f>
        <v>59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0.445</v>
      </c>
      <c r="F302" s="9">
        <f>IF('De la BASE'!F298&gt;0,'De la BASE'!F298,'De la BASE'!F298+0.001)</f>
        <v>39.95935</v>
      </c>
      <c r="G302" s="15">
        <v>23894</v>
      </c>
    </row>
    <row r="303" spans="1:7" ht="12.75">
      <c r="A303" s="30" t="str">
        <f>'De la BASE'!A299</f>
        <v>412</v>
      </c>
      <c r="B303" s="30">
        <f>'De la BASE'!B299</f>
        <v>59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0.408</v>
      </c>
      <c r="F303" s="9">
        <f>IF('De la BASE'!F299&gt;0,'De la BASE'!F299,'De la BASE'!F299+0.001)</f>
        <v>26.486651199999997</v>
      </c>
      <c r="G303" s="15">
        <v>23924</v>
      </c>
    </row>
    <row r="304" spans="1:7" ht="12.75">
      <c r="A304" s="30" t="str">
        <f>'De la BASE'!A300</f>
        <v>412</v>
      </c>
      <c r="B304" s="30">
        <f>'De la BASE'!B300</f>
        <v>59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0.375</v>
      </c>
      <c r="F304" s="9">
        <f>IF('De la BASE'!F300&gt;0,'De la BASE'!F300,'De la BASE'!F300+0.001)</f>
        <v>24.395643799999995</v>
      </c>
      <c r="G304" s="15">
        <v>23955</v>
      </c>
    </row>
    <row r="305" spans="1:7" ht="12.75">
      <c r="A305" s="30" t="str">
        <f>'De la BASE'!A301</f>
        <v>412</v>
      </c>
      <c r="B305" s="30">
        <f>'De la BASE'!B301</f>
        <v>59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0.534</v>
      </c>
      <c r="F305" s="9">
        <f>IF('De la BASE'!F301&gt;0,'De la BASE'!F301,'De la BASE'!F301+0.001)</f>
        <v>41.3393893</v>
      </c>
      <c r="G305" s="15">
        <v>23986</v>
      </c>
    </row>
    <row r="306" spans="1:7" ht="12.75">
      <c r="A306" s="30" t="str">
        <f>'De la BASE'!A302</f>
        <v>412</v>
      </c>
      <c r="B306" s="30">
        <f>'De la BASE'!B302</f>
        <v>59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1.131</v>
      </c>
      <c r="F306" s="9">
        <f>IF('De la BASE'!F302&gt;0,'De la BASE'!F302,'De la BASE'!F302+0.001)</f>
        <v>122.47337640000002</v>
      </c>
      <c r="G306" s="15">
        <v>24016</v>
      </c>
    </row>
    <row r="307" spans="1:7" ht="12.75">
      <c r="A307" s="30" t="str">
        <f>'De la BASE'!A303</f>
        <v>412</v>
      </c>
      <c r="B307" s="30">
        <f>'De la BASE'!B303</f>
        <v>59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2.433</v>
      </c>
      <c r="F307" s="9">
        <f>IF('De la BASE'!F303&gt;0,'De la BASE'!F303,'De la BASE'!F303+0.001)</f>
        <v>184.5124953</v>
      </c>
      <c r="G307" s="15">
        <v>24047</v>
      </c>
    </row>
    <row r="308" spans="1:7" ht="12.75">
      <c r="A308" s="30" t="str">
        <f>'De la BASE'!A304</f>
        <v>412</v>
      </c>
      <c r="B308" s="30">
        <f>'De la BASE'!B304</f>
        <v>59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4.178</v>
      </c>
      <c r="F308" s="9">
        <f>IF('De la BASE'!F304&gt;0,'De la BASE'!F304,'De la BASE'!F304+0.001)</f>
        <v>155.6252819</v>
      </c>
      <c r="G308" s="15">
        <v>24077</v>
      </c>
    </row>
    <row r="309" spans="1:7" ht="12.75">
      <c r="A309" s="30" t="str">
        <f>'De la BASE'!A305</f>
        <v>412</v>
      </c>
      <c r="B309" s="30">
        <f>'De la BASE'!B305</f>
        <v>59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11.836</v>
      </c>
      <c r="F309" s="9">
        <f>IF('De la BASE'!F305&gt;0,'De la BASE'!F305,'De la BASE'!F305+0.001)</f>
        <v>367.2348821</v>
      </c>
      <c r="G309" s="15">
        <v>24108</v>
      </c>
    </row>
    <row r="310" spans="1:7" ht="12.75">
      <c r="A310" s="30" t="str">
        <f>'De la BASE'!A306</f>
        <v>412</v>
      </c>
      <c r="B310" s="30">
        <f>'De la BASE'!B306</f>
        <v>59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13.595</v>
      </c>
      <c r="F310" s="9">
        <f>IF('De la BASE'!F306&gt;0,'De la BASE'!F306,'De la BASE'!F306+0.001)</f>
        <v>447.89640060000005</v>
      </c>
      <c r="G310" s="15">
        <v>24139</v>
      </c>
    </row>
    <row r="311" spans="1:7" ht="12.75">
      <c r="A311" s="30" t="str">
        <f>'De la BASE'!A307</f>
        <v>412</v>
      </c>
      <c r="B311" s="30">
        <f>'De la BASE'!B307</f>
        <v>59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1.267</v>
      </c>
      <c r="F311" s="9">
        <f>IF('De la BASE'!F307&gt;0,'De la BASE'!F307,'De la BASE'!F307+0.001)</f>
        <v>161.94870479999997</v>
      </c>
      <c r="G311" s="15">
        <v>24167</v>
      </c>
    </row>
    <row r="312" spans="1:7" ht="12.75">
      <c r="A312" s="30" t="str">
        <f>'De la BASE'!A308</f>
        <v>412</v>
      </c>
      <c r="B312" s="30">
        <f>'De la BASE'!B308</f>
        <v>59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5.761</v>
      </c>
      <c r="F312" s="9">
        <f>IF('De la BASE'!F308&gt;0,'De la BASE'!F308,'De la BASE'!F308+0.001)</f>
        <v>253.1103498</v>
      </c>
      <c r="G312" s="15">
        <v>24198</v>
      </c>
    </row>
    <row r="313" spans="1:7" ht="12.75">
      <c r="A313" s="30" t="str">
        <f>'De la BASE'!A309</f>
        <v>412</v>
      </c>
      <c r="B313" s="30">
        <f>'De la BASE'!B309</f>
        <v>59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1.349</v>
      </c>
      <c r="F313" s="9">
        <f>IF('De la BASE'!F309&gt;0,'De la BASE'!F309,'De la BASE'!F309+0.001)</f>
        <v>143.8307562</v>
      </c>
      <c r="G313" s="15">
        <v>24228</v>
      </c>
    </row>
    <row r="314" spans="1:7" ht="12.75">
      <c r="A314" s="30" t="str">
        <f>'De la BASE'!A310</f>
        <v>412</v>
      </c>
      <c r="B314" s="30">
        <f>'De la BASE'!B310</f>
        <v>59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1.188</v>
      </c>
      <c r="F314" s="9">
        <f>IF('De la BASE'!F310&gt;0,'De la BASE'!F310,'De la BASE'!F310+0.001)</f>
        <v>125.27178430000004</v>
      </c>
      <c r="G314" s="15">
        <v>24259</v>
      </c>
    </row>
    <row r="315" spans="1:7" ht="12.75">
      <c r="A315" s="30" t="str">
        <f>'De la BASE'!A311</f>
        <v>412</v>
      </c>
      <c r="B315" s="30">
        <f>'De la BASE'!B311</f>
        <v>59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1.064</v>
      </c>
      <c r="F315" s="9">
        <f>IF('De la BASE'!F311&gt;0,'De la BASE'!F311,'De la BASE'!F311+0.001)</f>
        <v>66.13100000000001</v>
      </c>
      <c r="G315" s="15">
        <v>24289</v>
      </c>
    </row>
    <row r="316" spans="1:7" ht="12.75">
      <c r="A316" s="30" t="str">
        <f>'De la BASE'!A312</f>
        <v>412</v>
      </c>
      <c r="B316" s="30">
        <f>'De la BASE'!B312</f>
        <v>59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0.97</v>
      </c>
      <c r="F316" s="9">
        <f>IF('De la BASE'!F312&gt;0,'De la BASE'!F312,'De la BASE'!F312+0.001)</f>
        <v>51.766100800000004</v>
      </c>
      <c r="G316" s="15">
        <v>24320</v>
      </c>
    </row>
    <row r="317" spans="1:7" ht="12.75">
      <c r="A317" s="30" t="str">
        <f>'De la BASE'!A313</f>
        <v>412</v>
      </c>
      <c r="B317" s="30">
        <f>'De la BASE'!B313</f>
        <v>59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0.885</v>
      </c>
      <c r="F317" s="9">
        <f>IF('De la BASE'!F313&gt;0,'De la BASE'!F313,'De la BASE'!F313+0.001)</f>
        <v>45.345644799999995</v>
      </c>
      <c r="G317" s="15">
        <v>24351</v>
      </c>
    </row>
    <row r="318" spans="1:7" ht="12.75">
      <c r="A318" s="30" t="str">
        <f>'De la BASE'!A314</f>
        <v>412</v>
      </c>
      <c r="B318" s="30">
        <f>'De la BASE'!B314</f>
        <v>59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3.705</v>
      </c>
      <c r="F318" s="9">
        <f>IF('De la BASE'!F314&gt;0,'De la BASE'!F314,'De la BASE'!F314+0.001)</f>
        <v>222.679</v>
      </c>
      <c r="G318" s="15">
        <v>24381</v>
      </c>
    </row>
    <row r="319" spans="1:7" ht="12.75">
      <c r="A319" s="30" t="str">
        <f>'De la BASE'!A315</f>
        <v>412</v>
      </c>
      <c r="B319" s="30">
        <f>'De la BASE'!B315</f>
        <v>59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1.281</v>
      </c>
      <c r="F319" s="9">
        <f>IF('De la BASE'!F315&gt;0,'De la BASE'!F315,'De la BASE'!F315+0.001)</f>
        <v>140.83204650000002</v>
      </c>
      <c r="G319" s="15">
        <v>24412</v>
      </c>
    </row>
    <row r="320" spans="1:7" ht="12.75">
      <c r="A320" s="30" t="str">
        <f>'De la BASE'!A316</f>
        <v>412</v>
      </c>
      <c r="B320" s="30">
        <f>'De la BASE'!B316</f>
        <v>59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0.9</v>
      </c>
      <c r="F320" s="9">
        <f>IF('De la BASE'!F316&gt;0,'De la BASE'!F316,'De la BASE'!F316+0.001)</f>
        <v>81.49599029999999</v>
      </c>
      <c r="G320" s="15">
        <v>24442</v>
      </c>
    </row>
    <row r="321" spans="1:7" ht="12.75">
      <c r="A321" s="30" t="str">
        <f>'De la BASE'!A317</f>
        <v>412</v>
      </c>
      <c r="B321" s="30">
        <f>'De la BASE'!B317</f>
        <v>59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1.252</v>
      </c>
      <c r="F321" s="9">
        <f>IF('De la BASE'!F317&gt;0,'De la BASE'!F317,'De la BASE'!F317+0.001)</f>
        <v>71.68314099999999</v>
      </c>
      <c r="G321" s="15">
        <v>24473</v>
      </c>
    </row>
    <row r="322" spans="1:7" ht="12.75">
      <c r="A322" s="30" t="str">
        <f>'De la BASE'!A318</f>
        <v>412</v>
      </c>
      <c r="B322" s="30">
        <f>'De la BASE'!B318</f>
        <v>59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2.056</v>
      </c>
      <c r="F322" s="9">
        <f>IF('De la BASE'!F318&gt;0,'De la BASE'!F318,'De la BASE'!F318+0.001)</f>
        <v>95.31180100000003</v>
      </c>
      <c r="G322" s="15">
        <v>24504</v>
      </c>
    </row>
    <row r="323" spans="1:7" ht="12.75">
      <c r="A323" s="30" t="str">
        <f>'De la BASE'!A319</f>
        <v>412</v>
      </c>
      <c r="B323" s="30">
        <f>'De la BASE'!B319</f>
        <v>59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1.354</v>
      </c>
      <c r="F323" s="9">
        <f>IF('De la BASE'!F319&gt;0,'De la BASE'!F319,'De la BASE'!F319+0.001)</f>
        <v>139.02376219999996</v>
      </c>
      <c r="G323" s="15">
        <v>24532</v>
      </c>
    </row>
    <row r="324" spans="1:7" ht="12.75">
      <c r="A324" s="30" t="str">
        <f>'De la BASE'!A320</f>
        <v>412</v>
      </c>
      <c r="B324" s="30">
        <f>'De la BASE'!B320</f>
        <v>59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0.908</v>
      </c>
      <c r="F324" s="9">
        <f>IF('De la BASE'!F320&gt;0,'De la BASE'!F320,'De la BASE'!F320+0.001)</f>
        <v>89.5628779</v>
      </c>
      <c r="G324" s="15">
        <v>24563</v>
      </c>
    </row>
    <row r="325" spans="1:7" ht="12.75">
      <c r="A325" s="30" t="str">
        <f>'De la BASE'!A321</f>
        <v>412</v>
      </c>
      <c r="B325" s="30">
        <f>'De la BASE'!B321</f>
        <v>59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1.558</v>
      </c>
      <c r="F325" s="9">
        <f>IF('De la BASE'!F321&gt;0,'De la BASE'!F321,'De la BASE'!F321+0.001)</f>
        <v>161.22983250000001</v>
      </c>
      <c r="G325" s="15">
        <v>24593</v>
      </c>
    </row>
    <row r="326" spans="1:7" ht="12.75">
      <c r="A326" s="30" t="str">
        <f>'De la BASE'!A322</f>
        <v>412</v>
      </c>
      <c r="B326" s="30">
        <f>'De la BASE'!B322</f>
        <v>59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0.734</v>
      </c>
      <c r="F326" s="9">
        <f>IF('De la BASE'!F322&gt;0,'De la BASE'!F322,'De la BASE'!F322+0.001)</f>
        <v>77.464101</v>
      </c>
      <c r="G326" s="15">
        <v>24624</v>
      </c>
    </row>
    <row r="327" spans="1:7" ht="12.75">
      <c r="A327" s="30" t="str">
        <f>'De la BASE'!A323</f>
        <v>412</v>
      </c>
      <c r="B327" s="30">
        <f>'De la BASE'!B323</f>
        <v>59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0.671</v>
      </c>
      <c r="F327" s="9">
        <f>IF('De la BASE'!F323&gt;0,'De la BASE'!F323,'De la BASE'!F323+0.001)</f>
        <v>40.825</v>
      </c>
      <c r="G327" s="15">
        <v>24654</v>
      </c>
    </row>
    <row r="328" spans="1:7" ht="12.75">
      <c r="A328" s="30" t="str">
        <f>'De la BASE'!A324</f>
        <v>412</v>
      </c>
      <c r="B328" s="30">
        <f>'De la BASE'!B324</f>
        <v>59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0.616</v>
      </c>
      <c r="F328" s="9">
        <f>IF('De la BASE'!F324&gt;0,'De la BASE'!F324,'De la BASE'!F324+0.001)</f>
        <v>34.1583548</v>
      </c>
      <c r="G328" s="15">
        <v>24685</v>
      </c>
    </row>
    <row r="329" spans="1:7" ht="12.75">
      <c r="A329" s="30" t="str">
        <f>'De la BASE'!A325</f>
        <v>412</v>
      </c>
      <c r="B329" s="30">
        <f>'De la BASE'!B325</f>
        <v>59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0.562</v>
      </c>
      <c r="F329" s="9">
        <f>IF('De la BASE'!F325&gt;0,'De la BASE'!F325,'De la BASE'!F325+0.001)</f>
        <v>31.173906000000006</v>
      </c>
      <c r="G329" s="15">
        <v>24716</v>
      </c>
    </row>
    <row r="330" spans="1:7" ht="12.75">
      <c r="A330" s="30" t="str">
        <f>'De la BASE'!A326</f>
        <v>412</v>
      </c>
      <c r="B330" s="30">
        <f>'De la BASE'!B326</f>
        <v>59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0.548</v>
      </c>
      <c r="F330" s="9">
        <f>IF('De la BASE'!F326&gt;0,'De la BASE'!F326,'De la BASE'!F326+0.001)</f>
        <v>41.0804741</v>
      </c>
      <c r="G330" s="15">
        <v>24746</v>
      </c>
    </row>
    <row r="331" spans="1:7" ht="12.75">
      <c r="A331" s="30" t="str">
        <f>'De la BASE'!A327</f>
        <v>412</v>
      </c>
      <c r="B331" s="30">
        <f>'De la BASE'!B327</f>
        <v>59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1.039</v>
      </c>
      <c r="F331" s="9">
        <f>IF('De la BASE'!F327&gt;0,'De la BASE'!F327,'De la BASE'!F327+0.001)</f>
        <v>125.85699999999996</v>
      </c>
      <c r="G331" s="15">
        <v>24777</v>
      </c>
    </row>
    <row r="332" spans="1:7" ht="12.75">
      <c r="A332" s="30" t="str">
        <f>'De la BASE'!A328</f>
        <v>412</v>
      </c>
      <c r="B332" s="30">
        <f>'De la BASE'!B328</f>
        <v>59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0.496</v>
      </c>
      <c r="F332" s="9">
        <f>IF('De la BASE'!F328&gt;0,'De la BASE'!F328,'De la BASE'!F328+0.001)</f>
        <v>83.24400000000003</v>
      </c>
      <c r="G332" s="15">
        <v>24807</v>
      </c>
    </row>
    <row r="333" spans="1:7" ht="12.75">
      <c r="A333" s="30" t="str">
        <f>'De la BASE'!A329</f>
        <v>412</v>
      </c>
      <c r="B333" s="30">
        <f>'De la BASE'!B329</f>
        <v>59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0.45</v>
      </c>
      <c r="F333" s="9">
        <f>IF('De la BASE'!F329&gt;0,'De la BASE'!F329,'De la BASE'!F329+0.001)</f>
        <v>52.733</v>
      </c>
      <c r="G333" s="15">
        <v>24838</v>
      </c>
    </row>
    <row r="334" spans="1:7" ht="12.75">
      <c r="A334" s="30" t="str">
        <f>'De la BASE'!A330</f>
        <v>412</v>
      </c>
      <c r="B334" s="30">
        <f>'De la BASE'!B330</f>
        <v>59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2.563</v>
      </c>
      <c r="F334" s="9">
        <f>IF('De la BASE'!F330&gt;0,'De la BASE'!F330,'De la BASE'!F330+0.001)</f>
        <v>172.55831020000008</v>
      </c>
      <c r="G334" s="15">
        <v>24869</v>
      </c>
    </row>
    <row r="335" spans="1:7" ht="12.75">
      <c r="A335" s="30" t="str">
        <f>'De la BASE'!A331</f>
        <v>412</v>
      </c>
      <c r="B335" s="30">
        <f>'De la BASE'!B331</f>
        <v>59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0.856</v>
      </c>
      <c r="F335" s="9">
        <f>IF('De la BASE'!F331&gt;0,'De la BASE'!F331,'De la BASE'!F331+0.001)</f>
        <v>111.70304700000003</v>
      </c>
      <c r="G335" s="15">
        <v>24898</v>
      </c>
    </row>
    <row r="336" spans="1:7" ht="12.75">
      <c r="A336" s="30" t="str">
        <f>'De la BASE'!A332</f>
        <v>412</v>
      </c>
      <c r="B336" s="30">
        <f>'De la BASE'!B332</f>
        <v>59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1.479</v>
      </c>
      <c r="F336" s="9">
        <f>IF('De la BASE'!F332&gt;0,'De la BASE'!F332,'De la BASE'!F332+0.001)</f>
        <v>152.99962859999997</v>
      </c>
      <c r="G336" s="15">
        <v>24929</v>
      </c>
    </row>
    <row r="337" spans="1:7" ht="12.75">
      <c r="A337" s="30" t="str">
        <f>'De la BASE'!A333</f>
        <v>412</v>
      </c>
      <c r="B337" s="30">
        <f>'De la BASE'!B333</f>
        <v>59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1.048</v>
      </c>
      <c r="F337" s="9">
        <f>IF('De la BASE'!F333&gt;0,'De la BASE'!F333,'De la BASE'!F333+0.001)</f>
        <v>120.72656459999999</v>
      </c>
      <c r="G337" s="15">
        <v>24959</v>
      </c>
    </row>
    <row r="338" spans="1:7" ht="12.75">
      <c r="A338" s="30" t="str">
        <f>'De la BASE'!A334</f>
        <v>412</v>
      </c>
      <c r="B338" s="30">
        <f>'De la BASE'!B334</f>
        <v>59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0.582</v>
      </c>
      <c r="F338" s="9">
        <f>IF('De la BASE'!F334&gt;0,'De la BASE'!F334,'De la BASE'!F334+0.001)</f>
        <v>78.67577339999997</v>
      </c>
      <c r="G338" s="15">
        <v>24990</v>
      </c>
    </row>
    <row r="339" spans="1:7" ht="12.75">
      <c r="A339" s="30" t="str">
        <f>'De la BASE'!A335</f>
        <v>412</v>
      </c>
      <c r="B339" s="30">
        <f>'De la BASE'!B335</f>
        <v>59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0.535</v>
      </c>
      <c r="F339" s="9">
        <f>IF('De la BASE'!F335&gt;0,'De la BASE'!F335,'De la BASE'!F335+0.001)</f>
        <v>39.849400599999996</v>
      </c>
      <c r="G339" s="15">
        <v>25020</v>
      </c>
    </row>
    <row r="340" spans="1:7" ht="12.75">
      <c r="A340" s="30" t="str">
        <f>'De la BASE'!A336</f>
        <v>412</v>
      </c>
      <c r="B340" s="30">
        <f>'De la BASE'!B336</f>
        <v>59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0.494</v>
      </c>
      <c r="F340" s="9">
        <f>IF('De la BASE'!F336&gt;0,'De la BASE'!F336,'De la BASE'!F336+0.001)</f>
        <v>33.5485462</v>
      </c>
      <c r="G340" s="15">
        <v>25051</v>
      </c>
    </row>
    <row r="341" spans="1:7" ht="12.75">
      <c r="A341" s="30" t="str">
        <f>'De la BASE'!A337</f>
        <v>412</v>
      </c>
      <c r="B341" s="30">
        <f>'De la BASE'!B337</f>
        <v>59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0.453</v>
      </c>
      <c r="F341" s="9">
        <f>IF('De la BASE'!F337&gt;0,'De la BASE'!F337,'De la BASE'!F337+0.001)</f>
        <v>30.670999999999992</v>
      </c>
      <c r="G341" s="15">
        <v>25082</v>
      </c>
    </row>
    <row r="342" spans="1:7" ht="12.75">
      <c r="A342" s="30" t="str">
        <f>'De la BASE'!A338</f>
        <v>412</v>
      </c>
      <c r="B342" s="30">
        <f>'De la BASE'!B338</f>
        <v>59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0.638</v>
      </c>
      <c r="F342" s="9">
        <f>IF('De la BASE'!F338&gt;0,'De la BASE'!F338,'De la BASE'!F338+0.001)</f>
        <v>43.848663599999995</v>
      </c>
      <c r="G342" s="15">
        <v>25112</v>
      </c>
    </row>
    <row r="343" spans="1:7" ht="12.75">
      <c r="A343" s="30" t="str">
        <f>'De la BASE'!A339</f>
        <v>412</v>
      </c>
      <c r="B343" s="30">
        <f>'De la BASE'!B339</f>
        <v>59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0.782</v>
      </c>
      <c r="F343" s="9">
        <f>IF('De la BASE'!F339&gt;0,'De la BASE'!F339,'De la BASE'!F339+0.001)</f>
        <v>112.06686280000002</v>
      </c>
      <c r="G343" s="15">
        <v>25143</v>
      </c>
    </row>
    <row r="344" spans="1:7" ht="12.75">
      <c r="A344" s="30" t="str">
        <f>'De la BASE'!A340</f>
        <v>412</v>
      </c>
      <c r="B344" s="30">
        <f>'De la BASE'!B340</f>
        <v>59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1.186</v>
      </c>
      <c r="F344" s="9">
        <f>IF('De la BASE'!F340&gt;0,'De la BASE'!F340,'De la BASE'!F340+0.001)</f>
        <v>89.03883</v>
      </c>
      <c r="G344" s="15">
        <v>25173</v>
      </c>
    </row>
    <row r="345" spans="1:7" ht="12.75">
      <c r="A345" s="30" t="str">
        <f>'De la BASE'!A341</f>
        <v>412</v>
      </c>
      <c r="B345" s="30">
        <f>'De la BASE'!B341</f>
        <v>59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3.509</v>
      </c>
      <c r="F345" s="9">
        <f>IF('De la BASE'!F341&gt;0,'De la BASE'!F341,'De la BASE'!F341+0.001)</f>
        <v>127.90387950000003</v>
      </c>
      <c r="G345" s="15">
        <v>25204</v>
      </c>
    </row>
    <row r="346" spans="1:7" ht="12.75">
      <c r="A346" s="30" t="str">
        <f>'De la BASE'!A342</f>
        <v>412</v>
      </c>
      <c r="B346" s="30">
        <f>'De la BASE'!B342</f>
        <v>59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3.186</v>
      </c>
      <c r="F346" s="9">
        <f>IF('De la BASE'!F342&gt;0,'De la BASE'!F342,'De la BASE'!F342+0.001)</f>
        <v>151.85244839999996</v>
      </c>
      <c r="G346" s="15">
        <v>25235</v>
      </c>
    </row>
    <row r="347" spans="1:7" ht="12.75">
      <c r="A347" s="30" t="str">
        <f>'De la BASE'!A343</f>
        <v>412</v>
      </c>
      <c r="B347" s="30">
        <f>'De la BASE'!B343</f>
        <v>59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7.739</v>
      </c>
      <c r="F347" s="9">
        <f>IF('De la BASE'!F343&gt;0,'De la BASE'!F343,'De la BASE'!F343+0.001)</f>
        <v>309.0756004</v>
      </c>
      <c r="G347" s="15">
        <v>25263</v>
      </c>
    </row>
    <row r="348" spans="1:7" ht="12.75">
      <c r="A348" s="30" t="str">
        <f>'De la BASE'!A344</f>
        <v>412</v>
      </c>
      <c r="B348" s="30">
        <f>'De la BASE'!B344</f>
        <v>59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1.444</v>
      </c>
      <c r="F348" s="9">
        <f>IF('De la BASE'!F344&gt;0,'De la BASE'!F344,'De la BASE'!F344+0.001)</f>
        <v>166.22899999999998</v>
      </c>
      <c r="G348" s="15">
        <v>25294</v>
      </c>
    </row>
    <row r="349" spans="1:7" ht="12.75">
      <c r="A349" s="30" t="str">
        <f>'De la BASE'!A345</f>
        <v>412</v>
      </c>
      <c r="B349" s="30">
        <f>'De la BASE'!B345</f>
        <v>59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1.337</v>
      </c>
      <c r="F349" s="9">
        <f>IF('De la BASE'!F345&gt;0,'De la BASE'!F345,'De la BASE'!F345+0.001)</f>
        <v>187.38836139999992</v>
      </c>
      <c r="G349" s="15">
        <v>25324</v>
      </c>
    </row>
    <row r="350" spans="1:7" ht="12.75">
      <c r="A350" s="30" t="str">
        <f>'De la BASE'!A346</f>
        <v>412</v>
      </c>
      <c r="B350" s="30">
        <f>'De la BASE'!B346</f>
        <v>59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0.957</v>
      </c>
      <c r="F350" s="9">
        <f>IF('De la BASE'!F346&gt;0,'De la BASE'!F346,'De la BASE'!F346+0.001)</f>
        <v>116.28021889999997</v>
      </c>
      <c r="G350" s="15">
        <v>25355</v>
      </c>
    </row>
    <row r="351" spans="1:7" ht="12.75">
      <c r="A351" s="30" t="str">
        <f>'De la BASE'!A347</f>
        <v>412</v>
      </c>
      <c r="B351" s="30">
        <f>'De la BASE'!B347</f>
        <v>59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0.862</v>
      </c>
      <c r="F351" s="9">
        <f>IF('De la BASE'!F347&gt;0,'De la BASE'!F347,'De la BASE'!F347+0.001)</f>
        <v>64.5885092</v>
      </c>
      <c r="G351" s="15">
        <v>25385</v>
      </c>
    </row>
    <row r="352" spans="1:7" ht="12.75">
      <c r="A352" s="30" t="str">
        <f>'De la BASE'!A348</f>
        <v>412</v>
      </c>
      <c r="B352" s="30">
        <f>'De la BASE'!B348</f>
        <v>59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0.789</v>
      </c>
      <c r="F352" s="9">
        <f>IF('De la BASE'!F348&gt;0,'De la BASE'!F348,'De la BASE'!F348+0.001)</f>
        <v>46.389</v>
      </c>
      <c r="G352" s="15">
        <v>25416</v>
      </c>
    </row>
    <row r="353" spans="1:7" ht="12.75">
      <c r="A353" s="30" t="str">
        <f>'De la BASE'!A349</f>
        <v>412</v>
      </c>
      <c r="B353" s="30">
        <f>'De la BASE'!B349</f>
        <v>59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0.925</v>
      </c>
      <c r="F353" s="9">
        <f>IF('De la BASE'!F349&gt;0,'De la BASE'!F349,'De la BASE'!F349+0.001)</f>
        <v>59.23533050000001</v>
      </c>
      <c r="G353" s="15">
        <v>25447</v>
      </c>
    </row>
    <row r="354" spans="1:7" ht="12.75">
      <c r="A354" s="30" t="str">
        <f>'De la BASE'!A350</f>
        <v>412</v>
      </c>
      <c r="B354" s="30">
        <f>'De la BASE'!B350</f>
        <v>59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0.751</v>
      </c>
      <c r="F354" s="9">
        <f>IF('De la BASE'!F350&gt;0,'De la BASE'!F350,'De la BASE'!F350+0.001)</f>
        <v>79.2349712</v>
      </c>
      <c r="G354" s="15">
        <v>25477</v>
      </c>
    </row>
    <row r="355" spans="1:7" ht="12.75">
      <c r="A355" s="30" t="str">
        <f>'De la BASE'!A351</f>
        <v>412</v>
      </c>
      <c r="B355" s="30">
        <f>'De la BASE'!B351</f>
        <v>59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0.813</v>
      </c>
      <c r="F355" s="9">
        <f>IF('De la BASE'!F351&gt;0,'De la BASE'!F351,'De la BASE'!F351+0.001)</f>
        <v>85.6889119</v>
      </c>
      <c r="G355" s="15">
        <v>25508</v>
      </c>
    </row>
    <row r="356" spans="1:7" ht="12.75">
      <c r="A356" s="30" t="str">
        <f>'De la BASE'!A352</f>
        <v>412</v>
      </c>
      <c r="B356" s="30">
        <f>'De la BASE'!B352</f>
        <v>59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0.762</v>
      </c>
      <c r="F356" s="9">
        <f>IF('De la BASE'!F352&gt;0,'De la BASE'!F352,'De la BASE'!F352+0.001)</f>
        <v>67.89282440000002</v>
      </c>
      <c r="G356" s="15">
        <v>25538</v>
      </c>
    </row>
    <row r="357" spans="1:7" ht="12.75">
      <c r="A357" s="30" t="str">
        <f>'De la BASE'!A353</f>
        <v>412</v>
      </c>
      <c r="B357" s="30">
        <f>'De la BASE'!B353</f>
        <v>59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10.493</v>
      </c>
      <c r="F357" s="9">
        <f>IF('De la BASE'!F353&gt;0,'De la BASE'!F353,'De la BASE'!F353+0.001)</f>
        <v>426.4540163</v>
      </c>
      <c r="G357" s="15">
        <v>25569</v>
      </c>
    </row>
    <row r="358" spans="1:7" ht="12.75">
      <c r="A358" s="30" t="str">
        <f>'De la BASE'!A354</f>
        <v>412</v>
      </c>
      <c r="B358" s="30">
        <f>'De la BASE'!B354</f>
        <v>59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0.905</v>
      </c>
      <c r="F358" s="9">
        <f>IF('De la BASE'!F354&gt;0,'De la BASE'!F354,'De la BASE'!F354+0.001)</f>
        <v>106.760827</v>
      </c>
      <c r="G358" s="15">
        <v>25600</v>
      </c>
    </row>
    <row r="359" spans="1:7" ht="12.75">
      <c r="A359" s="30" t="str">
        <f>'De la BASE'!A355</f>
        <v>412</v>
      </c>
      <c r="B359" s="30">
        <f>'De la BASE'!B355</f>
        <v>59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0.865</v>
      </c>
      <c r="F359" s="9">
        <f>IF('De la BASE'!F355&gt;0,'De la BASE'!F355,'De la BASE'!F355+0.001)</f>
        <v>86.11197490000004</v>
      </c>
      <c r="G359" s="15">
        <v>25628</v>
      </c>
    </row>
    <row r="360" spans="1:7" ht="12.75">
      <c r="A360" s="30" t="str">
        <f>'De la BASE'!A356</f>
        <v>412</v>
      </c>
      <c r="B360" s="30">
        <f>'De la BASE'!B356</f>
        <v>59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0.732</v>
      </c>
      <c r="F360" s="9">
        <f>IF('De la BASE'!F356&gt;0,'De la BASE'!F356,'De la BASE'!F356+0.001)</f>
        <v>93.86160679999995</v>
      </c>
      <c r="G360" s="15">
        <v>25659</v>
      </c>
    </row>
    <row r="361" spans="1:7" ht="12.75">
      <c r="A361" s="30" t="str">
        <f>'De la BASE'!A357</f>
        <v>412</v>
      </c>
      <c r="B361" s="30">
        <f>'De la BASE'!B357</f>
        <v>59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0.949</v>
      </c>
      <c r="F361" s="9">
        <f>IF('De la BASE'!F357&gt;0,'De la BASE'!F357,'De la BASE'!F357+0.001)</f>
        <v>119.26945610000001</v>
      </c>
      <c r="G361" s="15">
        <v>25689</v>
      </c>
    </row>
    <row r="362" spans="1:7" ht="12.75">
      <c r="A362" s="30" t="str">
        <f>'De la BASE'!A358</f>
        <v>412</v>
      </c>
      <c r="B362" s="30">
        <f>'De la BASE'!B358</f>
        <v>59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0.644</v>
      </c>
      <c r="F362" s="9">
        <f>IF('De la BASE'!F358&gt;0,'De la BASE'!F358,'De la BASE'!F358+0.001)</f>
        <v>101.1822921</v>
      </c>
      <c r="G362" s="15">
        <v>25720</v>
      </c>
    </row>
    <row r="363" spans="1:7" ht="12.75">
      <c r="A363" s="30" t="str">
        <f>'De la BASE'!A359</f>
        <v>412</v>
      </c>
      <c r="B363" s="30">
        <f>'De la BASE'!B359</f>
        <v>59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0.592</v>
      </c>
      <c r="F363" s="9">
        <f>IF('De la BASE'!F359&gt;0,'De la BASE'!F359,'De la BASE'!F359+0.001)</f>
        <v>46.7378278</v>
      </c>
      <c r="G363" s="15">
        <v>25750</v>
      </c>
    </row>
    <row r="364" spans="1:7" ht="12.75">
      <c r="A364" s="30" t="str">
        <f>'De la BASE'!A360</f>
        <v>412</v>
      </c>
      <c r="B364" s="30">
        <f>'De la BASE'!B360</f>
        <v>59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0.543</v>
      </c>
      <c r="F364" s="9">
        <f>IF('De la BASE'!F360&gt;0,'De la BASE'!F360,'De la BASE'!F360+0.001)</f>
        <v>33.415352799999994</v>
      </c>
      <c r="G364" s="15">
        <v>25781</v>
      </c>
    </row>
    <row r="365" spans="1:7" ht="12.75">
      <c r="A365" s="30" t="str">
        <f>'De la BASE'!A361</f>
        <v>412</v>
      </c>
      <c r="B365" s="30">
        <f>'De la BASE'!B361</f>
        <v>59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0.497</v>
      </c>
      <c r="F365" s="9">
        <f>IF('De la BASE'!F361&gt;0,'De la BASE'!F361,'De la BASE'!F361+0.001)</f>
        <v>30.198099100000004</v>
      </c>
      <c r="G365" s="15">
        <v>25812</v>
      </c>
    </row>
    <row r="366" spans="1:7" ht="12.75">
      <c r="A366" s="30" t="str">
        <f>'De la BASE'!A362</f>
        <v>412</v>
      </c>
      <c r="B366" s="30">
        <f>'De la BASE'!B362</f>
        <v>59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0.452</v>
      </c>
      <c r="F366" s="9">
        <f>IF('De la BASE'!F362&gt;0,'De la BASE'!F362,'De la BASE'!F362+0.001)</f>
        <v>27.508643999999993</v>
      </c>
      <c r="G366" s="15">
        <v>25842</v>
      </c>
    </row>
    <row r="367" spans="1:7" ht="12.75">
      <c r="A367" s="30" t="str">
        <f>'De la BASE'!A363</f>
        <v>412</v>
      </c>
      <c r="B367" s="30">
        <f>'De la BASE'!B363</f>
        <v>59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0.586</v>
      </c>
      <c r="F367" s="9">
        <f>IF('De la BASE'!F363&gt;0,'De la BASE'!F363,'De la BASE'!F363+0.001)</f>
        <v>50.74856849999999</v>
      </c>
      <c r="G367" s="15">
        <v>25873</v>
      </c>
    </row>
    <row r="368" spans="1:7" ht="12.75">
      <c r="A368" s="30" t="str">
        <f>'De la BASE'!A364</f>
        <v>412</v>
      </c>
      <c r="B368" s="30">
        <f>'De la BASE'!B364</f>
        <v>59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0.383</v>
      </c>
      <c r="F368" s="9">
        <f>IF('De la BASE'!F364&gt;0,'De la BASE'!F364,'De la BASE'!F364+0.001)</f>
        <v>54.61391020000001</v>
      </c>
      <c r="G368" s="15">
        <v>25903</v>
      </c>
    </row>
    <row r="369" spans="1:7" ht="12.75">
      <c r="A369" s="30" t="str">
        <f>'De la BASE'!A365</f>
        <v>412</v>
      </c>
      <c r="B369" s="30">
        <f>'De la BASE'!B365</f>
        <v>59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2.265</v>
      </c>
      <c r="F369" s="9">
        <f>IF('De la BASE'!F365&gt;0,'De la BASE'!F365,'De la BASE'!F365+0.001)</f>
        <v>78.91840680000001</v>
      </c>
      <c r="G369" s="15">
        <v>25934</v>
      </c>
    </row>
    <row r="370" spans="1:7" ht="12.75">
      <c r="A370" s="30" t="str">
        <f>'De la BASE'!A366</f>
        <v>412</v>
      </c>
      <c r="B370" s="30">
        <f>'De la BASE'!B366</f>
        <v>59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0.442</v>
      </c>
      <c r="F370" s="9">
        <f>IF('De la BASE'!F366&gt;0,'De la BASE'!F366,'De la BASE'!F366+0.001)</f>
        <v>58.45291129999999</v>
      </c>
      <c r="G370" s="15">
        <v>25965</v>
      </c>
    </row>
    <row r="371" spans="1:7" ht="12.75">
      <c r="A371" s="30" t="str">
        <f>'De la BASE'!A367</f>
        <v>412</v>
      </c>
      <c r="B371" s="30">
        <f>'De la BASE'!B367</f>
        <v>59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0.703</v>
      </c>
      <c r="F371" s="9">
        <f>IF('De la BASE'!F367&gt;0,'De la BASE'!F367,'De la BASE'!F367+0.001)</f>
        <v>68.9935439</v>
      </c>
      <c r="G371" s="15">
        <v>25993</v>
      </c>
    </row>
    <row r="372" spans="1:7" ht="12.75">
      <c r="A372" s="30" t="str">
        <f>'De la BASE'!A368</f>
        <v>412</v>
      </c>
      <c r="B372" s="30">
        <f>'De la BASE'!B368</f>
        <v>59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2.49</v>
      </c>
      <c r="F372" s="9">
        <f>IF('De la BASE'!F368&gt;0,'De la BASE'!F368,'De la BASE'!F368+0.001)</f>
        <v>156.82231820000007</v>
      </c>
      <c r="G372" s="15">
        <v>26024</v>
      </c>
    </row>
    <row r="373" spans="1:7" ht="12.75">
      <c r="A373" s="30" t="str">
        <f>'De la BASE'!A369</f>
        <v>412</v>
      </c>
      <c r="B373" s="30">
        <f>'De la BASE'!B369</f>
        <v>59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1.684</v>
      </c>
      <c r="F373" s="9">
        <f>IF('De la BASE'!F369&gt;0,'De la BASE'!F369,'De la BASE'!F369+0.001)</f>
        <v>202.76800000000003</v>
      </c>
      <c r="G373" s="15">
        <v>26054</v>
      </c>
    </row>
    <row r="374" spans="1:7" ht="12.75">
      <c r="A374" s="30" t="str">
        <f>'De la BASE'!A370</f>
        <v>412</v>
      </c>
      <c r="B374" s="30">
        <f>'De la BASE'!B370</f>
        <v>59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0.742</v>
      </c>
      <c r="F374" s="9">
        <f>IF('De la BASE'!F370&gt;0,'De la BASE'!F370,'De la BASE'!F370+0.001)</f>
        <v>146.20562509999996</v>
      </c>
      <c r="G374" s="15">
        <v>26085</v>
      </c>
    </row>
    <row r="375" spans="1:7" ht="12.75">
      <c r="A375" s="30" t="str">
        <f>'De la BASE'!A371</f>
        <v>412</v>
      </c>
      <c r="B375" s="30">
        <f>'De la BASE'!B371</f>
        <v>59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0.634</v>
      </c>
      <c r="F375" s="9">
        <f>IF('De la BASE'!F371&gt;0,'De la BASE'!F371,'De la BASE'!F371+0.001)</f>
        <v>83.2156851</v>
      </c>
      <c r="G375" s="15">
        <v>26115</v>
      </c>
    </row>
    <row r="376" spans="1:7" ht="12.75">
      <c r="A376" s="30" t="str">
        <f>'De la BASE'!A372</f>
        <v>412</v>
      </c>
      <c r="B376" s="30">
        <f>'De la BASE'!B372</f>
        <v>59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0.594</v>
      </c>
      <c r="F376" s="9">
        <f>IF('De la BASE'!F372&gt;0,'De la BASE'!F372,'De la BASE'!F372+0.001)</f>
        <v>44.88258129999999</v>
      </c>
      <c r="G376" s="15">
        <v>26146</v>
      </c>
    </row>
    <row r="377" spans="1:7" ht="12.75">
      <c r="A377" s="30" t="str">
        <f>'De la BASE'!A373</f>
        <v>412</v>
      </c>
      <c r="B377" s="30">
        <f>'De la BASE'!B373</f>
        <v>59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0.543</v>
      </c>
      <c r="F377" s="9">
        <f>IF('De la BASE'!F373&gt;0,'De la BASE'!F373,'De la BASE'!F373+0.001)</f>
        <v>37.684549299999986</v>
      </c>
      <c r="G377" s="15">
        <v>26177</v>
      </c>
    </row>
    <row r="378" spans="1:7" ht="12.75">
      <c r="A378" s="30" t="str">
        <f>'De la BASE'!A374</f>
        <v>412</v>
      </c>
      <c r="B378" s="30">
        <f>'De la BASE'!B374</f>
        <v>59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0.495</v>
      </c>
      <c r="F378" s="9">
        <f>IF('De la BASE'!F374&gt;0,'De la BASE'!F374,'De la BASE'!F374+0.001)</f>
        <v>33.79116760000001</v>
      </c>
      <c r="G378" s="15">
        <v>26207</v>
      </c>
    </row>
    <row r="379" spans="1:7" ht="12.75">
      <c r="A379" s="30" t="str">
        <f>'De la BASE'!A375</f>
        <v>412</v>
      </c>
      <c r="B379" s="30">
        <f>'De la BASE'!B375</f>
        <v>59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0.453</v>
      </c>
      <c r="F379" s="9">
        <f>IF('De la BASE'!F375&gt;0,'De la BASE'!F375,'De la BASE'!F375+0.001)</f>
        <v>37.316145800000015</v>
      </c>
      <c r="G379" s="15">
        <v>26238</v>
      </c>
    </row>
    <row r="380" spans="1:7" ht="12.75">
      <c r="A380" s="30" t="str">
        <f>'De la BASE'!A376</f>
        <v>412</v>
      </c>
      <c r="B380" s="30">
        <f>'De la BASE'!B376</f>
        <v>59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0.417</v>
      </c>
      <c r="F380" s="9">
        <f>IF('De la BASE'!F376&gt;0,'De la BASE'!F376,'De la BASE'!F376+0.001)</f>
        <v>35.803999999999995</v>
      </c>
      <c r="G380" s="15">
        <v>26268</v>
      </c>
    </row>
    <row r="381" spans="1:7" ht="12.75">
      <c r="A381" s="30" t="str">
        <f>'De la BASE'!A377</f>
        <v>412</v>
      </c>
      <c r="B381" s="30">
        <f>'De la BASE'!B377</f>
        <v>59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1.478</v>
      </c>
      <c r="F381" s="9">
        <f>IF('De la BASE'!F377&gt;0,'De la BASE'!F377,'De la BASE'!F377+0.001)</f>
        <v>52.852999999999994</v>
      </c>
      <c r="G381" s="15">
        <v>26299</v>
      </c>
    </row>
    <row r="382" spans="1:7" ht="12.75">
      <c r="A382" s="30" t="str">
        <f>'De la BASE'!A378</f>
        <v>412</v>
      </c>
      <c r="B382" s="30">
        <f>'De la BASE'!B378</f>
        <v>59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2.259</v>
      </c>
      <c r="F382" s="9">
        <f>IF('De la BASE'!F378&gt;0,'De la BASE'!F378,'De la BASE'!F378+0.001)</f>
        <v>201.51817500000004</v>
      </c>
      <c r="G382" s="15">
        <v>26330</v>
      </c>
    </row>
    <row r="383" spans="1:7" ht="12.75">
      <c r="A383" s="30" t="str">
        <f>'De la BASE'!A379</f>
        <v>412</v>
      </c>
      <c r="B383" s="30">
        <f>'De la BASE'!B379</f>
        <v>59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0.677</v>
      </c>
      <c r="F383" s="9">
        <f>IF('De la BASE'!F379&gt;0,'De la BASE'!F379,'De la BASE'!F379+0.001)</f>
        <v>125.78234489999998</v>
      </c>
      <c r="G383" s="15">
        <v>26359</v>
      </c>
    </row>
    <row r="384" spans="1:7" ht="12.75">
      <c r="A384" s="30" t="str">
        <f>'De la BASE'!A380</f>
        <v>412</v>
      </c>
      <c r="B384" s="30">
        <f>'De la BASE'!B380</f>
        <v>59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0.559</v>
      </c>
      <c r="F384" s="9">
        <f>IF('De la BASE'!F380&gt;0,'De la BASE'!F380,'De la BASE'!F380+0.001)</f>
        <v>129.4702036</v>
      </c>
      <c r="G384" s="15">
        <v>26390</v>
      </c>
    </row>
    <row r="385" spans="1:7" ht="12.75">
      <c r="A385" s="30" t="str">
        <f>'De la BASE'!A381</f>
        <v>412</v>
      </c>
      <c r="B385" s="30">
        <f>'De la BASE'!B381</f>
        <v>59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0.526</v>
      </c>
      <c r="F385" s="9">
        <f>IF('De la BASE'!F381&gt;0,'De la BASE'!F381,'De la BASE'!F381+0.001)</f>
        <v>131.16544740000003</v>
      </c>
      <c r="G385" s="15">
        <v>26420</v>
      </c>
    </row>
    <row r="386" spans="1:7" ht="12.75">
      <c r="A386" s="30" t="str">
        <f>'De la BASE'!A382</f>
        <v>412</v>
      </c>
      <c r="B386" s="30">
        <f>'De la BASE'!B382</f>
        <v>59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0.475</v>
      </c>
      <c r="F386" s="9">
        <f>IF('De la BASE'!F382&gt;0,'De la BASE'!F382,'De la BASE'!F382+0.001)</f>
        <v>113.69200000000001</v>
      </c>
      <c r="G386" s="15">
        <v>26451</v>
      </c>
    </row>
    <row r="387" spans="1:7" ht="12.75">
      <c r="A387" s="30" t="str">
        <f>'De la BASE'!A383</f>
        <v>412</v>
      </c>
      <c r="B387" s="30">
        <f>'De la BASE'!B383</f>
        <v>59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0.437</v>
      </c>
      <c r="F387" s="9">
        <f>IF('De la BASE'!F383&gt;0,'De la BASE'!F383,'De la BASE'!F383+0.001)</f>
        <v>55.83213850000002</v>
      </c>
      <c r="G387" s="15">
        <v>26481</v>
      </c>
    </row>
    <row r="388" spans="1:7" ht="12.75">
      <c r="A388" s="30" t="str">
        <f>'De la BASE'!A384</f>
        <v>412</v>
      </c>
      <c r="B388" s="30">
        <f>'De la BASE'!B384</f>
        <v>59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0.404</v>
      </c>
      <c r="F388" s="9">
        <f>IF('De la BASE'!F384&gt;0,'De la BASE'!F384,'De la BASE'!F384+0.001)</f>
        <v>34.065</v>
      </c>
      <c r="G388" s="15">
        <v>26512</v>
      </c>
    </row>
    <row r="389" spans="1:7" ht="12.75">
      <c r="A389" s="30" t="str">
        <f>'De la BASE'!A385</f>
        <v>412</v>
      </c>
      <c r="B389" s="30">
        <f>'De la BASE'!B385</f>
        <v>59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0.391</v>
      </c>
      <c r="F389" s="9">
        <f>IF('De la BASE'!F385&gt;0,'De la BASE'!F385,'De la BASE'!F385+0.001)</f>
        <v>40.82997119999999</v>
      </c>
      <c r="G389" s="15">
        <v>26543</v>
      </c>
    </row>
    <row r="390" spans="1:7" ht="12.75">
      <c r="A390" s="30" t="str">
        <f>'De la BASE'!A386</f>
        <v>412</v>
      </c>
      <c r="B390" s="30">
        <f>'De la BASE'!B386</f>
        <v>59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0.816</v>
      </c>
      <c r="F390" s="9">
        <f>IF('De la BASE'!F386&gt;0,'De la BASE'!F386,'De la BASE'!F386+0.001)</f>
        <v>152.92782560000003</v>
      </c>
      <c r="G390" s="15">
        <v>26573</v>
      </c>
    </row>
    <row r="391" spans="1:7" ht="12.75">
      <c r="A391" s="30" t="str">
        <f>'De la BASE'!A387</f>
        <v>412</v>
      </c>
      <c r="B391" s="30">
        <f>'De la BASE'!B387</f>
        <v>59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0.376</v>
      </c>
      <c r="F391" s="9">
        <f>IF('De la BASE'!F387&gt;0,'De la BASE'!F387,'De la BASE'!F387+0.001)</f>
        <v>100.22300000000001</v>
      </c>
      <c r="G391" s="15">
        <v>26604</v>
      </c>
    </row>
    <row r="392" spans="1:7" ht="12.75">
      <c r="A392" s="30" t="str">
        <f>'De la BASE'!A388</f>
        <v>412</v>
      </c>
      <c r="B392" s="30">
        <f>'De la BASE'!B388</f>
        <v>59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0.73</v>
      </c>
      <c r="F392" s="9">
        <f>IF('De la BASE'!F388&gt;0,'De la BASE'!F388,'De la BASE'!F388+0.001)</f>
        <v>112.57722999999999</v>
      </c>
      <c r="G392" s="15">
        <v>26634</v>
      </c>
    </row>
    <row r="393" spans="1:7" ht="12.75">
      <c r="A393" s="30" t="str">
        <f>'De la BASE'!A389</f>
        <v>412</v>
      </c>
      <c r="B393" s="30">
        <f>'De la BASE'!B389</f>
        <v>59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1.306</v>
      </c>
      <c r="F393" s="9">
        <f>IF('De la BASE'!F389&gt;0,'De la BASE'!F389,'De la BASE'!F389+0.001)</f>
        <v>96.3548898</v>
      </c>
      <c r="G393" s="15">
        <v>26665</v>
      </c>
    </row>
    <row r="394" spans="1:7" ht="12.75">
      <c r="A394" s="30" t="str">
        <f>'De la BASE'!A390</f>
        <v>412</v>
      </c>
      <c r="B394" s="30">
        <f>'De la BASE'!B390</f>
        <v>59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0.391</v>
      </c>
      <c r="F394" s="9">
        <f>IF('De la BASE'!F390&gt;0,'De la BASE'!F390,'De la BASE'!F390+0.001)</f>
        <v>64.16549610000001</v>
      </c>
      <c r="G394" s="15">
        <v>26696</v>
      </c>
    </row>
    <row r="395" spans="1:7" ht="12.75">
      <c r="A395" s="30" t="str">
        <f>'De la BASE'!A391</f>
        <v>412</v>
      </c>
      <c r="B395" s="30">
        <f>'De la BASE'!B391</f>
        <v>59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0.359</v>
      </c>
      <c r="F395" s="9">
        <f>IF('De la BASE'!F391&gt;0,'De la BASE'!F391,'De la BASE'!F391+0.001)</f>
        <v>64.64899830000002</v>
      </c>
      <c r="G395" s="15">
        <v>26724</v>
      </c>
    </row>
    <row r="396" spans="1:7" ht="12.75">
      <c r="A396" s="30" t="str">
        <f>'De la BASE'!A392</f>
        <v>412</v>
      </c>
      <c r="B396" s="30">
        <f>'De la BASE'!B392</f>
        <v>59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0.334</v>
      </c>
      <c r="F396" s="9">
        <f>IF('De la BASE'!F392&gt;0,'De la BASE'!F392,'De la BASE'!F392+0.001)</f>
        <v>74.36161239999998</v>
      </c>
      <c r="G396" s="15">
        <v>26755</v>
      </c>
    </row>
    <row r="397" spans="1:7" ht="12.75">
      <c r="A397" s="30" t="str">
        <f>'De la BASE'!A393</f>
        <v>412</v>
      </c>
      <c r="B397" s="30">
        <f>'De la BASE'!B393</f>
        <v>59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0.98</v>
      </c>
      <c r="F397" s="9">
        <f>IF('De la BASE'!F393&gt;0,'De la BASE'!F393,'De la BASE'!F393+0.001)</f>
        <v>158.63</v>
      </c>
      <c r="G397" s="15">
        <v>26785</v>
      </c>
    </row>
    <row r="398" spans="1:7" ht="12.75">
      <c r="A398" s="30" t="str">
        <f>'De la BASE'!A394</f>
        <v>412</v>
      </c>
      <c r="B398" s="30">
        <f>'De la BASE'!B394</f>
        <v>59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0.368</v>
      </c>
      <c r="F398" s="9">
        <f>IF('De la BASE'!F394&gt;0,'De la BASE'!F394,'De la BASE'!F394+0.001)</f>
        <v>94.50100000000003</v>
      </c>
      <c r="G398" s="15">
        <v>26816</v>
      </c>
    </row>
    <row r="399" spans="1:7" ht="12.75">
      <c r="A399" s="30" t="str">
        <f>'De la BASE'!A395</f>
        <v>412</v>
      </c>
      <c r="B399" s="30">
        <f>'De la BASE'!B395</f>
        <v>59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0.326</v>
      </c>
      <c r="F399" s="9">
        <f>IF('De la BASE'!F395&gt;0,'De la BASE'!F395,'De la BASE'!F395+0.001)</f>
        <v>47.113316099999984</v>
      </c>
      <c r="G399" s="15">
        <v>26846</v>
      </c>
    </row>
    <row r="400" spans="1:7" ht="12.75">
      <c r="A400" s="30" t="str">
        <f>'De la BASE'!A396</f>
        <v>412</v>
      </c>
      <c r="B400" s="30">
        <f>'De la BASE'!B396</f>
        <v>59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0.308</v>
      </c>
      <c r="F400" s="9">
        <f>IF('De la BASE'!F396&gt;0,'De la BASE'!F396,'De la BASE'!F396+0.001)</f>
        <v>33.1029697</v>
      </c>
      <c r="G400" s="15">
        <v>26877</v>
      </c>
    </row>
    <row r="401" spans="1:7" ht="12.75">
      <c r="A401" s="30" t="str">
        <f>'De la BASE'!A397</f>
        <v>412</v>
      </c>
      <c r="B401" s="30">
        <f>'De la BASE'!B397</f>
        <v>59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0.29</v>
      </c>
      <c r="F401" s="9">
        <f>IF('De la BASE'!F397&gt;0,'De la BASE'!F397,'De la BASE'!F397+0.001)</f>
        <v>27.925</v>
      </c>
      <c r="G401" s="15">
        <v>26908</v>
      </c>
    </row>
    <row r="402" spans="1:7" ht="12.75">
      <c r="A402" s="30" t="str">
        <f>'De la BASE'!A398</f>
        <v>412</v>
      </c>
      <c r="B402" s="30">
        <f>'De la BASE'!B398</f>
        <v>59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0.446</v>
      </c>
      <c r="F402" s="9">
        <f>IF('De la BASE'!F398&gt;0,'De la BASE'!F398,'De la BASE'!F398+0.001)</f>
        <v>34.31834330000001</v>
      </c>
      <c r="G402" s="15">
        <v>26938</v>
      </c>
    </row>
    <row r="403" spans="1:7" ht="12.75">
      <c r="A403" s="30" t="str">
        <f>'De la BASE'!A399</f>
        <v>412</v>
      </c>
      <c r="B403" s="30">
        <f>'De la BASE'!B399</f>
        <v>59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0.623</v>
      </c>
      <c r="F403" s="9">
        <f>IF('De la BASE'!F399&gt;0,'De la BASE'!F399,'De la BASE'!F399+0.001)</f>
        <v>78.12735680000002</v>
      </c>
      <c r="G403" s="15">
        <v>26969</v>
      </c>
    </row>
    <row r="404" spans="1:7" ht="12.75">
      <c r="A404" s="30" t="str">
        <f>'De la BASE'!A400</f>
        <v>412</v>
      </c>
      <c r="B404" s="30">
        <f>'De la BASE'!B400</f>
        <v>59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0.496</v>
      </c>
      <c r="F404" s="9">
        <f>IF('De la BASE'!F400&gt;0,'De la BASE'!F400,'De la BASE'!F400+0.001)</f>
        <v>62.55924120000002</v>
      </c>
      <c r="G404" s="15">
        <v>26999</v>
      </c>
    </row>
    <row r="405" spans="1:7" ht="12.75">
      <c r="A405" s="30" t="str">
        <f>'De la BASE'!A401</f>
        <v>412</v>
      </c>
      <c r="B405" s="30">
        <f>'De la BASE'!B401</f>
        <v>59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5.578</v>
      </c>
      <c r="F405" s="9">
        <f>IF('De la BASE'!F401&gt;0,'De la BASE'!F401,'De la BASE'!F401+0.001)</f>
        <v>153.1006159</v>
      </c>
      <c r="G405" s="15">
        <v>27030</v>
      </c>
    </row>
    <row r="406" spans="1:7" ht="12.75">
      <c r="A406" s="30" t="str">
        <f>'De la BASE'!A402</f>
        <v>412</v>
      </c>
      <c r="B406" s="30">
        <f>'De la BASE'!B402</f>
        <v>59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1.519</v>
      </c>
      <c r="F406" s="9">
        <f>IF('De la BASE'!F402&gt;0,'De la BASE'!F402,'De la BASE'!F402+0.001)</f>
        <v>123.03529660000001</v>
      </c>
      <c r="G406" s="15">
        <v>27061</v>
      </c>
    </row>
    <row r="407" spans="1:7" ht="12.75">
      <c r="A407" s="30" t="str">
        <f>'De la BASE'!A403</f>
        <v>412</v>
      </c>
      <c r="B407" s="30">
        <f>'De la BASE'!B403</f>
        <v>59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1.129</v>
      </c>
      <c r="F407" s="9">
        <f>IF('De la BASE'!F403&gt;0,'De la BASE'!F403,'De la BASE'!F403+0.001)</f>
        <v>134.3460966</v>
      </c>
      <c r="G407" s="15">
        <v>27089</v>
      </c>
    </row>
    <row r="408" spans="1:7" ht="12.75">
      <c r="A408" s="30" t="str">
        <f>'De la BASE'!A404</f>
        <v>412</v>
      </c>
      <c r="B408" s="30">
        <f>'De la BASE'!B404</f>
        <v>59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0.833</v>
      </c>
      <c r="F408" s="9">
        <f>IF('De la BASE'!F404&gt;0,'De la BASE'!F404,'De la BASE'!F404+0.001)</f>
        <v>136.51</v>
      </c>
      <c r="G408" s="15">
        <v>27120</v>
      </c>
    </row>
    <row r="409" spans="1:7" ht="12.75">
      <c r="A409" s="30" t="str">
        <f>'De la BASE'!A405</f>
        <v>412</v>
      </c>
      <c r="B409" s="30">
        <f>'De la BASE'!B405</f>
        <v>59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0.771</v>
      </c>
      <c r="F409" s="9">
        <f>IF('De la BASE'!F405&gt;0,'De la BASE'!F405,'De la BASE'!F405+0.001)</f>
        <v>139.369104</v>
      </c>
      <c r="G409" s="15">
        <v>27150</v>
      </c>
    </row>
    <row r="410" spans="1:7" ht="12.75">
      <c r="A410" s="30" t="str">
        <f>'De la BASE'!A406</f>
        <v>412</v>
      </c>
      <c r="B410" s="30">
        <f>'De la BASE'!B406</f>
        <v>59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0.843</v>
      </c>
      <c r="F410" s="9">
        <f>IF('De la BASE'!F406&gt;0,'De la BASE'!F406,'De la BASE'!F406+0.001)</f>
        <v>109.46860660000002</v>
      </c>
      <c r="G410" s="15">
        <v>27181</v>
      </c>
    </row>
    <row r="411" spans="1:7" ht="12.75">
      <c r="A411" s="30" t="str">
        <f>'De la BASE'!A407</f>
        <v>412</v>
      </c>
      <c r="B411" s="30">
        <f>'De la BASE'!B407</f>
        <v>59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0.654</v>
      </c>
      <c r="F411" s="9">
        <f>IF('De la BASE'!F407&gt;0,'De la BASE'!F407,'De la BASE'!F407+0.001)</f>
        <v>63.9345058</v>
      </c>
      <c r="G411" s="15">
        <v>27211</v>
      </c>
    </row>
    <row r="412" spans="1:7" ht="12.75">
      <c r="A412" s="30" t="str">
        <f>'De la BASE'!A408</f>
        <v>412</v>
      </c>
      <c r="B412" s="30">
        <f>'De la BASE'!B408</f>
        <v>59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0.6</v>
      </c>
      <c r="F412" s="9">
        <f>IF('De la BASE'!F408&gt;0,'De la BASE'!F408,'De la BASE'!F408+0.001)</f>
        <v>40.04202210000002</v>
      </c>
      <c r="G412" s="15">
        <v>27242</v>
      </c>
    </row>
    <row r="413" spans="1:7" ht="12.75">
      <c r="A413" s="30" t="str">
        <f>'De la BASE'!A409</f>
        <v>412</v>
      </c>
      <c r="B413" s="30">
        <f>'De la BASE'!B409</f>
        <v>59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0.549</v>
      </c>
      <c r="F413" s="9">
        <f>IF('De la BASE'!F409&gt;0,'De la BASE'!F409,'De la BASE'!F409+0.001)</f>
        <v>34.76065929999999</v>
      </c>
      <c r="G413" s="15">
        <v>27273</v>
      </c>
    </row>
    <row r="414" spans="1:7" ht="12.75">
      <c r="A414" s="30" t="str">
        <f>'De la BASE'!A410</f>
        <v>412</v>
      </c>
      <c r="B414" s="30">
        <f>'De la BASE'!B410</f>
        <v>59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0.502</v>
      </c>
      <c r="F414" s="9">
        <f>IF('De la BASE'!F410&gt;0,'De la BASE'!F410,'De la BASE'!F410+0.001)</f>
        <v>35.37706850000001</v>
      </c>
      <c r="G414" s="15">
        <v>27303</v>
      </c>
    </row>
    <row r="415" spans="1:7" ht="12.75">
      <c r="A415" s="30" t="str">
        <f>'De la BASE'!A411</f>
        <v>412</v>
      </c>
      <c r="B415" s="30">
        <f>'De la BASE'!B411</f>
        <v>59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0.955</v>
      </c>
      <c r="F415" s="9">
        <f>IF('De la BASE'!F411&gt;0,'De la BASE'!F411,'De la BASE'!F411+0.001)</f>
        <v>70.98904039999996</v>
      </c>
      <c r="G415" s="15">
        <v>27334</v>
      </c>
    </row>
    <row r="416" spans="1:7" ht="12.75">
      <c r="A416" s="30" t="str">
        <f>'De la BASE'!A412</f>
        <v>412</v>
      </c>
      <c r="B416" s="30">
        <f>'De la BASE'!B412</f>
        <v>59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0.453</v>
      </c>
      <c r="F416" s="9">
        <f>IF('De la BASE'!F412&gt;0,'De la BASE'!F412,'De la BASE'!F412+0.001)</f>
        <v>48.480217800000005</v>
      </c>
      <c r="G416" s="15">
        <v>27364</v>
      </c>
    </row>
    <row r="417" spans="1:7" ht="12.75">
      <c r="A417" s="30" t="str">
        <f>'De la BASE'!A413</f>
        <v>412</v>
      </c>
      <c r="B417" s="30">
        <f>'De la BASE'!B413</f>
        <v>59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0.449</v>
      </c>
      <c r="F417" s="9">
        <f>IF('De la BASE'!F413&gt;0,'De la BASE'!F413,'De la BASE'!F413+0.001)</f>
        <v>87.88400000000001</v>
      </c>
      <c r="G417" s="15">
        <v>27395</v>
      </c>
    </row>
    <row r="418" spans="1:7" ht="12.75">
      <c r="A418" s="30" t="str">
        <f>'De la BASE'!A414</f>
        <v>412</v>
      </c>
      <c r="B418" s="30">
        <f>'De la BASE'!B414</f>
        <v>59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0.494</v>
      </c>
      <c r="F418" s="9">
        <f>IF('De la BASE'!F414&gt;0,'De la BASE'!F414,'De la BASE'!F414+0.001)</f>
        <v>79.999</v>
      </c>
      <c r="G418" s="15">
        <v>27426</v>
      </c>
    </row>
    <row r="419" spans="1:7" ht="12.75">
      <c r="A419" s="30" t="str">
        <f>'De la BASE'!A415</f>
        <v>412</v>
      </c>
      <c r="B419" s="30">
        <f>'De la BASE'!B415</f>
        <v>59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0.706</v>
      </c>
      <c r="F419" s="9">
        <f>IF('De la BASE'!F415&gt;0,'De la BASE'!F415,'De la BASE'!F415+0.001)</f>
        <v>102.36569589999999</v>
      </c>
      <c r="G419" s="15">
        <v>27454</v>
      </c>
    </row>
    <row r="420" spans="1:7" ht="12.75">
      <c r="A420" s="30" t="str">
        <f>'De la BASE'!A416</f>
        <v>412</v>
      </c>
      <c r="B420" s="30">
        <f>'De la BASE'!B416</f>
        <v>59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0.388</v>
      </c>
      <c r="F420" s="9">
        <f>IF('De la BASE'!F416&gt;0,'De la BASE'!F416,'De la BASE'!F416+0.001)</f>
        <v>118.00400000000006</v>
      </c>
      <c r="G420" s="15">
        <v>27485</v>
      </c>
    </row>
    <row r="421" spans="1:7" ht="12.75">
      <c r="A421" s="30" t="str">
        <f>'De la BASE'!A417</f>
        <v>412</v>
      </c>
      <c r="B421" s="30">
        <f>'De la BASE'!B417</f>
        <v>59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0.529</v>
      </c>
      <c r="F421" s="9">
        <f>IF('De la BASE'!F417&gt;0,'De la BASE'!F417,'De la BASE'!F417+0.001)</f>
        <v>122.89075129999999</v>
      </c>
      <c r="G421" s="15">
        <v>27515</v>
      </c>
    </row>
    <row r="422" spans="1:7" ht="12.75">
      <c r="A422" s="30" t="str">
        <f>'De la BASE'!A418</f>
        <v>412</v>
      </c>
      <c r="B422" s="30">
        <f>'De la BASE'!B418</f>
        <v>59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0.349</v>
      </c>
      <c r="F422" s="9">
        <f>IF('De la BASE'!F418&gt;0,'De la BASE'!F418,'De la BASE'!F418+0.001)</f>
        <v>94.34056620000001</v>
      </c>
      <c r="G422" s="15">
        <v>27546</v>
      </c>
    </row>
    <row r="423" spans="1:7" ht="12.75">
      <c r="A423" s="30" t="str">
        <f>'De la BASE'!A419</f>
        <v>412</v>
      </c>
      <c r="B423" s="30">
        <f>'De la BASE'!B419</f>
        <v>59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0.326</v>
      </c>
      <c r="F423" s="9">
        <f>IF('De la BASE'!F419&gt;0,'De la BASE'!F419,'De la BASE'!F419+0.001)</f>
        <v>38.3608619</v>
      </c>
      <c r="G423" s="15">
        <v>27576</v>
      </c>
    </row>
    <row r="424" spans="1:7" ht="12.75">
      <c r="A424" s="30" t="str">
        <f>'De la BASE'!A420</f>
        <v>412</v>
      </c>
      <c r="B424" s="30">
        <f>'De la BASE'!B420</f>
        <v>59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0.309</v>
      </c>
      <c r="F424" s="9">
        <f>IF('De la BASE'!F420&gt;0,'De la BASE'!F420,'De la BASE'!F420+0.001)</f>
        <v>29.134303999999993</v>
      </c>
      <c r="G424" s="15">
        <v>27607</v>
      </c>
    </row>
    <row r="425" spans="1:7" ht="12.75">
      <c r="A425" s="30" t="str">
        <f>'De la BASE'!A421</f>
        <v>412</v>
      </c>
      <c r="B425" s="30">
        <f>'De la BASE'!B421</f>
        <v>59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0.3</v>
      </c>
      <c r="F425" s="9">
        <f>IF('De la BASE'!F421&gt;0,'De la BASE'!F421,'De la BASE'!F421+0.001)</f>
        <v>29.80099999999999</v>
      </c>
      <c r="G425" s="15">
        <v>27638</v>
      </c>
    </row>
    <row r="426" spans="1:7" ht="12.75">
      <c r="A426" s="30" t="str">
        <f>'De la BASE'!A422</f>
        <v>412</v>
      </c>
      <c r="B426" s="30">
        <f>'De la BASE'!B422</f>
        <v>59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0.268</v>
      </c>
      <c r="F426" s="9">
        <f>IF('De la BASE'!F422&gt;0,'De la BASE'!F422,'De la BASE'!F422+0.001)</f>
        <v>32.843</v>
      </c>
      <c r="G426" s="15">
        <v>27668</v>
      </c>
    </row>
    <row r="427" spans="1:7" ht="12.75">
      <c r="A427" s="30" t="str">
        <f>'De la BASE'!A423</f>
        <v>412</v>
      </c>
      <c r="B427" s="30">
        <f>'De la BASE'!B423</f>
        <v>59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0.252</v>
      </c>
      <c r="F427" s="9">
        <f>IF('De la BASE'!F423&gt;0,'De la BASE'!F423,'De la BASE'!F423+0.001)</f>
        <v>37.273</v>
      </c>
      <c r="G427" s="15">
        <v>27699</v>
      </c>
    </row>
    <row r="428" spans="1:7" ht="12.75">
      <c r="A428" s="30" t="str">
        <f>'De la BASE'!A424</f>
        <v>412</v>
      </c>
      <c r="B428" s="30">
        <f>'De la BASE'!B424</f>
        <v>59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0.248</v>
      </c>
      <c r="F428" s="9">
        <f>IF('De la BASE'!F424&gt;0,'De la BASE'!F424,'De la BASE'!F424+0.001)</f>
        <v>43.14283650000001</v>
      </c>
      <c r="G428" s="15">
        <v>27729</v>
      </c>
    </row>
    <row r="429" spans="1:7" ht="12.75">
      <c r="A429" s="30" t="str">
        <f>'De la BASE'!A425</f>
        <v>412</v>
      </c>
      <c r="B429" s="30">
        <f>'De la BASE'!B425</f>
        <v>59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0.219</v>
      </c>
      <c r="F429" s="9">
        <f>IF('De la BASE'!F425&gt;0,'De la BASE'!F425,'De la BASE'!F425+0.001)</f>
        <v>39.52581309999999</v>
      </c>
      <c r="G429" s="15">
        <v>27760</v>
      </c>
    </row>
    <row r="430" spans="1:7" ht="12.75">
      <c r="A430" s="30" t="str">
        <f>'De la BASE'!A426</f>
        <v>412</v>
      </c>
      <c r="B430" s="30">
        <f>'De la BASE'!B426</f>
        <v>59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0.209</v>
      </c>
      <c r="F430" s="9">
        <f>IF('De la BASE'!F426&gt;0,'De la BASE'!F426,'De la BASE'!F426+0.001)</f>
        <v>49.28899999999999</v>
      </c>
      <c r="G430" s="15">
        <v>27791</v>
      </c>
    </row>
    <row r="431" spans="1:7" ht="12.75">
      <c r="A431" s="30" t="str">
        <f>'De la BASE'!A427</f>
        <v>412</v>
      </c>
      <c r="B431" s="30">
        <f>'De la BASE'!B427</f>
        <v>59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0.194</v>
      </c>
      <c r="F431" s="9">
        <f>IF('De la BASE'!F427&gt;0,'De la BASE'!F427,'De la BASE'!F427+0.001)</f>
        <v>52.12796850000001</v>
      </c>
      <c r="G431" s="15">
        <v>27820</v>
      </c>
    </row>
    <row r="432" spans="1:7" ht="12.75">
      <c r="A432" s="30" t="str">
        <f>'De la BASE'!A428</f>
        <v>412</v>
      </c>
      <c r="B432" s="30">
        <f>'De la BASE'!B428</f>
        <v>59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0.197</v>
      </c>
      <c r="F432" s="9">
        <f>IF('De la BASE'!F428&gt;0,'De la BASE'!F428,'De la BASE'!F428+0.001)</f>
        <v>71.50800000000001</v>
      </c>
      <c r="G432" s="15">
        <v>27851</v>
      </c>
    </row>
    <row r="433" spans="1:7" ht="12.75">
      <c r="A433" s="30" t="str">
        <f>'De la BASE'!A429</f>
        <v>412</v>
      </c>
      <c r="B433" s="30">
        <f>'De la BASE'!B429</f>
        <v>59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0.193</v>
      </c>
      <c r="F433" s="9">
        <f>IF('De la BASE'!F429&gt;0,'De la BASE'!F429,'De la BASE'!F429+0.001)</f>
        <v>98.74266969999998</v>
      </c>
      <c r="G433" s="15">
        <v>27881</v>
      </c>
    </row>
    <row r="434" spans="1:7" ht="12.75">
      <c r="A434" s="30" t="str">
        <f>'De la BASE'!A430</f>
        <v>412</v>
      </c>
      <c r="B434" s="30">
        <f>'De la BASE'!B430</f>
        <v>59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0.171</v>
      </c>
      <c r="F434" s="9">
        <f>IF('De la BASE'!F430&gt;0,'De la BASE'!F430,'De la BASE'!F430+0.001)</f>
        <v>51.1009483</v>
      </c>
      <c r="G434" s="15">
        <v>27912</v>
      </c>
    </row>
    <row r="435" spans="1:7" ht="12.75">
      <c r="A435" s="30" t="str">
        <f>'De la BASE'!A431</f>
        <v>412</v>
      </c>
      <c r="B435" s="30">
        <f>'De la BASE'!B431</f>
        <v>59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0.163</v>
      </c>
      <c r="F435" s="9">
        <f>IF('De la BASE'!F431&gt;0,'De la BASE'!F431,'De la BASE'!F431+0.001)</f>
        <v>39.6333134</v>
      </c>
      <c r="G435" s="15">
        <v>27942</v>
      </c>
    </row>
    <row r="436" spans="1:7" ht="12.75">
      <c r="A436" s="30" t="str">
        <f>'De la BASE'!A432</f>
        <v>412</v>
      </c>
      <c r="B436" s="30">
        <f>'De la BASE'!B432</f>
        <v>59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0.157</v>
      </c>
      <c r="F436" s="9">
        <f>IF('De la BASE'!F432&gt;0,'De la BASE'!F432,'De la BASE'!F432+0.001)</f>
        <v>26.3373266</v>
      </c>
      <c r="G436" s="15">
        <v>27973</v>
      </c>
    </row>
    <row r="437" spans="1:7" ht="12.75">
      <c r="A437" s="30" t="str">
        <f>'De la BASE'!A433</f>
        <v>412</v>
      </c>
      <c r="B437" s="30">
        <f>'De la BASE'!B433</f>
        <v>59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0.239</v>
      </c>
      <c r="F437" s="9">
        <f>IF('De la BASE'!F433&gt;0,'De la BASE'!F433,'De la BASE'!F433+0.001)</f>
        <v>64.14492669999997</v>
      </c>
      <c r="G437" s="15">
        <v>28004</v>
      </c>
    </row>
    <row r="438" spans="1:7" ht="12.75">
      <c r="A438" s="30" t="str">
        <f>'De la BASE'!A434</f>
        <v>412</v>
      </c>
      <c r="B438" s="30">
        <f>'De la BASE'!B434</f>
        <v>59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0.919</v>
      </c>
      <c r="F438" s="9">
        <f>IF('De la BASE'!F434&gt;0,'De la BASE'!F434,'De la BASE'!F434+0.001)</f>
        <v>101.235</v>
      </c>
      <c r="G438" s="15">
        <v>28034</v>
      </c>
    </row>
    <row r="439" spans="1:7" ht="12.75">
      <c r="A439" s="30" t="str">
        <f>'De la BASE'!A435</f>
        <v>412</v>
      </c>
      <c r="B439" s="30">
        <f>'De la BASE'!B435</f>
        <v>59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0.43</v>
      </c>
      <c r="F439" s="9">
        <f>IF('De la BASE'!F435&gt;0,'De la BASE'!F435,'De la BASE'!F435+0.001)</f>
        <v>133.9723353</v>
      </c>
      <c r="G439" s="15">
        <v>28065</v>
      </c>
    </row>
    <row r="440" spans="1:7" ht="12.75">
      <c r="A440" s="30" t="str">
        <f>'De la BASE'!A436</f>
        <v>412</v>
      </c>
      <c r="B440" s="30">
        <f>'De la BASE'!B436</f>
        <v>59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1.782</v>
      </c>
      <c r="F440" s="9">
        <f>IF('De la BASE'!F436&gt;0,'De la BASE'!F436,'De la BASE'!F436+0.001)</f>
        <v>148.4152434</v>
      </c>
      <c r="G440" s="15">
        <v>28095</v>
      </c>
    </row>
    <row r="441" spans="1:7" ht="12.75">
      <c r="A441" s="30" t="str">
        <f>'De la BASE'!A437</f>
        <v>412</v>
      </c>
      <c r="B441" s="30">
        <f>'De la BASE'!B437</f>
        <v>59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8.328</v>
      </c>
      <c r="F441" s="9">
        <f>IF('De la BASE'!F437&gt;0,'De la BASE'!F437,'De la BASE'!F437+0.001)</f>
        <v>261.3213144</v>
      </c>
      <c r="G441" s="15">
        <v>28126</v>
      </c>
    </row>
    <row r="442" spans="1:7" ht="12.75">
      <c r="A442" s="30" t="str">
        <f>'De la BASE'!A438</f>
        <v>412</v>
      </c>
      <c r="B442" s="30">
        <f>'De la BASE'!B438</f>
        <v>59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4.137</v>
      </c>
      <c r="F442" s="9">
        <f>IF('De la BASE'!F438&gt;0,'De la BASE'!F438,'De la BASE'!F438+0.001)</f>
        <v>251.30224369999993</v>
      </c>
      <c r="G442" s="15">
        <v>28157</v>
      </c>
    </row>
    <row r="443" spans="1:7" ht="12.75">
      <c r="A443" s="30" t="str">
        <f>'De la BASE'!A439</f>
        <v>412</v>
      </c>
      <c r="B443" s="30">
        <f>'De la BASE'!B439</f>
        <v>59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0.891</v>
      </c>
      <c r="F443" s="9">
        <f>IF('De la BASE'!F439&gt;0,'De la BASE'!F439,'De la BASE'!F439+0.001)</f>
        <v>131.08821260000005</v>
      </c>
      <c r="G443" s="15">
        <v>28185</v>
      </c>
    </row>
    <row r="444" spans="1:7" ht="12.75">
      <c r="A444" s="30" t="str">
        <f>'De la BASE'!A440</f>
        <v>412</v>
      </c>
      <c r="B444" s="30">
        <f>'De la BASE'!B440</f>
        <v>59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0.987</v>
      </c>
      <c r="F444" s="9">
        <f>IF('De la BASE'!F440&gt;0,'De la BASE'!F440,'De la BASE'!F440+0.001)</f>
        <v>100.24711520000002</v>
      </c>
      <c r="G444" s="15">
        <v>28216</v>
      </c>
    </row>
    <row r="445" spans="1:7" ht="12.75">
      <c r="A445" s="30" t="str">
        <f>'De la BASE'!A441</f>
        <v>412</v>
      </c>
      <c r="B445" s="30">
        <f>'De la BASE'!B441</f>
        <v>59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0.81</v>
      </c>
      <c r="F445" s="9">
        <f>IF('De la BASE'!F441&gt;0,'De la BASE'!F441,'De la BASE'!F441+0.001)</f>
        <v>90.1526814</v>
      </c>
      <c r="G445" s="15">
        <v>28246</v>
      </c>
    </row>
    <row r="446" spans="1:7" ht="12.75">
      <c r="A446" s="30" t="str">
        <f>'De la BASE'!A442</f>
        <v>412</v>
      </c>
      <c r="B446" s="30">
        <f>'De la BASE'!B442</f>
        <v>59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0.781</v>
      </c>
      <c r="F446" s="9">
        <f>IF('De la BASE'!F442&gt;0,'De la BASE'!F442,'De la BASE'!F442+0.001)</f>
        <v>94.24806729999997</v>
      </c>
      <c r="G446" s="15">
        <v>28277</v>
      </c>
    </row>
    <row r="447" spans="1:7" ht="12.75">
      <c r="A447" s="30" t="str">
        <f>'De la BASE'!A443</f>
        <v>412</v>
      </c>
      <c r="B447" s="30">
        <f>'De la BASE'!B443</f>
        <v>59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0.645</v>
      </c>
      <c r="F447" s="9">
        <f>IF('De la BASE'!F443&gt;0,'De la BASE'!F443,'De la BASE'!F443+0.001)</f>
        <v>57.89903520000003</v>
      </c>
      <c r="G447" s="15">
        <v>28307</v>
      </c>
    </row>
    <row r="448" spans="1:7" ht="12.75">
      <c r="A448" s="30" t="str">
        <f>'De la BASE'!A444</f>
        <v>412</v>
      </c>
      <c r="B448" s="30">
        <f>'De la BASE'!B444</f>
        <v>59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0.593</v>
      </c>
      <c r="F448" s="9">
        <f>IF('De la BASE'!F444&gt;0,'De la BASE'!F444,'De la BASE'!F444+0.001)</f>
        <v>44.277677000000004</v>
      </c>
      <c r="G448" s="15">
        <v>28338</v>
      </c>
    </row>
    <row r="449" spans="1:7" ht="12.75">
      <c r="A449" s="30" t="str">
        <f>'De la BASE'!A445</f>
        <v>412</v>
      </c>
      <c r="B449" s="30">
        <f>'De la BASE'!B445</f>
        <v>59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0.544</v>
      </c>
      <c r="F449" s="9">
        <f>IF('De la BASE'!F445&gt;0,'De la BASE'!F445,'De la BASE'!F445+0.001)</f>
        <v>38.55498359999999</v>
      </c>
      <c r="G449" s="15">
        <v>28369</v>
      </c>
    </row>
    <row r="450" spans="1:7" ht="12.75">
      <c r="A450" s="30" t="str">
        <f>'De la BASE'!A446</f>
        <v>412</v>
      </c>
      <c r="B450" s="30">
        <f>'De la BASE'!B446</f>
        <v>59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0.674</v>
      </c>
      <c r="F450" s="9">
        <f>IF('De la BASE'!F446&gt;0,'De la BASE'!F446,'De la BASE'!F446+0.001)</f>
        <v>97.534039</v>
      </c>
      <c r="G450" s="15">
        <v>28399</v>
      </c>
    </row>
    <row r="451" spans="1:7" ht="12.75">
      <c r="A451" s="30" t="str">
        <f>'De la BASE'!A447</f>
        <v>412</v>
      </c>
      <c r="B451" s="30">
        <f>'De la BASE'!B447</f>
        <v>59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0.529</v>
      </c>
      <c r="F451" s="9">
        <f>IF('De la BASE'!F447&gt;0,'De la BASE'!F447,'De la BASE'!F447+0.001)</f>
        <v>76.0044693</v>
      </c>
      <c r="G451" s="15">
        <v>28430</v>
      </c>
    </row>
    <row r="452" spans="1:7" ht="12.75">
      <c r="A452" s="30" t="str">
        <f>'De la BASE'!A448</f>
        <v>412</v>
      </c>
      <c r="B452" s="30">
        <f>'De la BASE'!B448</f>
        <v>59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3.287</v>
      </c>
      <c r="F452" s="9">
        <f>IF('De la BASE'!F448&gt;0,'De la BASE'!F448,'De la BASE'!F448+0.001)</f>
        <v>226.83696270000002</v>
      </c>
      <c r="G452" s="15">
        <v>28460</v>
      </c>
    </row>
    <row r="453" spans="1:7" ht="12.75">
      <c r="A453" s="30" t="str">
        <f>'De la BASE'!A449</f>
        <v>412</v>
      </c>
      <c r="B453" s="30">
        <f>'De la BASE'!B449</f>
        <v>59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2.14</v>
      </c>
      <c r="F453" s="9">
        <f>IF('De la BASE'!F449&gt;0,'De la BASE'!F449,'De la BASE'!F449+0.001)</f>
        <v>129.47644219999998</v>
      </c>
      <c r="G453" s="15">
        <v>28491</v>
      </c>
    </row>
    <row r="454" spans="1:7" ht="12.75">
      <c r="A454" s="30" t="str">
        <f>'De la BASE'!A450</f>
        <v>412</v>
      </c>
      <c r="B454" s="30">
        <f>'De la BASE'!B450</f>
        <v>59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11.58</v>
      </c>
      <c r="F454" s="9">
        <f>IF('De la BASE'!F450&gt;0,'De la BASE'!F450,'De la BASE'!F450+0.001)</f>
        <v>390.9372973000001</v>
      </c>
      <c r="G454" s="15">
        <v>28522</v>
      </c>
    </row>
    <row r="455" spans="1:7" ht="12.75">
      <c r="A455" s="30" t="str">
        <f>'De la BASE'!A451</f>
        <v>412</v>
      </c>
      <c r="B455" s="30">
        <f>'De la BASE'!B451</f>
        <v>59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1.172</v>
      </c>
      <c r="F455" s="9">
        <f>IF('De la BASE'!F451&gt;0,'De la BASE'!F451,'De la BASE'!F451+0.001)</f>
        <v>189.0817016</v>
      </c>
      <c r="G455" s="15">
        <v>28550</v>
      </c>
    </row>
    <row r="456" spans="1:7" ht="12.75">
      <c r="A456" s="30" t="str">
        <f>'De la BASE'!A452</f>
        <v>412</v>
      </c>
      <c r="B456" s="30">
        <f>'De la BASE'!B452</f>
        <v>59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1.929</v>
      </c>
      <c r="F456" s="9">
        <f>IF('De la BASE'!F452&gt;0,'De la BASE'!F452,'De la BASE'!F452+0.001)</f>
        <v>197.07507040000004</v>
      </c>
      <c r="G456" s="15">
        <v>28581</v>
      </c>
    </row>
    <row r="457" spans="1:7" ht="12.75">
      <c r="A457" s="30" t="str">
        <f>'De la BASE'!A453</f>
        <v>412</v>
      </c>
      <c r="B457" s="30">
        <f>'De la BASE'!B453</f>
        <v>59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1.328</v>
      </c>
      <c r="F457" s="9">
        <f>IF('De la BASE'!F453&gt;0,'De la BASE'!F453,'De la BASE'!F453+0.001)</f>
        <v>197.1838238</v>
      </c>
      <c r="G457" s="15">
        <v>28611</v>
      </c>
    </row>
    <row r="458" spans="1:7" ht="12.75">
      <c r="A458" s="30" t="str">
        <f>'De la BASE'!A454</f>
        <v>412</v>
      </c>
      <c r="B458" s="30">
        <f>'De la BASE'!B454</f>
        <v>59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0.94</v>
      </c>
      <c r="F458" s="9">
        <f>IF('De la BASE'!F454&gt;0,'De la BASE'!F454,'De la BASE'!F454+0.001)</f>
        <v>131.49780929999994</v>
      </c>
      <c r="G458" s="15">
        <v>28642</v>
      </c>
    </row>
    <row r="459" spans="1:7" ht="12.75">
      <c r="A459" s="30" t="str">
        <f>'De la BASE'!A455</f>
        <v>412</v>
      </c>
      <c r="B459" s="30">
        <f>'De la BASE'!B455</f>
        <v>59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0.858</v>
      </c>
      <c r="F459" s="9">
        <f>IF('De la BASE'!F455&gt;0,'De la BASE'!F455,'De la BASE'!F455+0.001)</f>
        <v>77.40180480000001</v>
      </c>
      <c r="G459" s="15">
        <v>28672</v>
      </c>
    </row>
    <row r="460" spans="1:7" ht="12.75">
      <c r="A460" s="30" t="str">
        <f>'De la BASE'!A456</f>
        <v>412</v>
      </c>
      <c r="B460" s="30">
        <f>'De la BASE'!B456</f>
        <v>59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0.783</v>
      </c>
      <c r="F460" s="9">
        <f>IF('De la BASE'!F456&gt;0,'De la BASE'!F456,'De la BASE'!F456+0.001)</f>
        <v>54.440999999999995</v>
      </c>
      <c r="G460" s="15">
        <v>28703</v>
      </c>
    </row>
    <row r="461" spans="1:7" ht="12.75">
      <c r="A461" s="30" t="str">
        <f>'De la BASE'!A457</f>
        <v>412</v>
      </c>
      <c r="B461" s="30">
        <f>'De la BASE'!B457</f>
        <v>59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0.714</v>
      </c>
      <c r="F461" s="9">
        <f>IF('De la BASE'!F457&gt;0,'De la BASE'!F457,'De la BASE'!F457+0.001)</f>
        <v>45.29680989999999</v>
      </c>
      <c r="G461" s="15">
        <v>28734</v>
      </c>
    </row>
    <row r="462" spans="1:7" ht="12.75">
      <c r="A462" s="30" t="str">
        <f>'De la BASE'!A458</f>
        <v>412</v>
      </c>
      <c r="B462" s="30">
        <f>'De la BASE'!B458</f>
        <v>59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0.657</v>
      </c>
      <c r="F462" s="9">
        <f>IF('De la BASE'!F458&gt;0,'De la BASE'!F458,'De la BASE'!F458+0.001)</f>
        <v>43.126822899999986</v>
      </c>
      <c r="G462" s="15">
        <v>28764</v>
      </c>
    </row>
    <row r="463" spans="1:7" ht="12.75">
      <c r="A463" s="30" t="str">
        <f>'De la BASE'!A459</f>
        <v>412</v>
      </c>
      <c r="B463" s="30">
        <f>'De la BASE'!B459</f>
        <v>59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0.622</v>
      </c>
      <c r="F463" s="9">
        <f>IF('De la BASE'!F459&gt;0,'De la BASE'!F459,'De la BASE'!F459+0.001)</f>
        <v>81.63505879999998</v>
      </c>
      <c r="G463" s="15">
        <v>28795</v>
      </c>
    </row>
    <row r="464" spans="1:7" ht="12.75">
      <c r="A464" s="30" t="str">
        <f>'De la BASE'!A460</f>
        <v>412</v>
      </c>
      <c r="B464" s="30">
        <f>'De la BASE'!B460</f>
        <v>59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8.285</v>
      </c>
      <c r="F464" s="9">
        <f>IF('De la BASE'!F460&gt;0,'De la BASE'!F460,'De la BASE'!F460+0.001)</f>
        <v>382.22101359999976</v>
      </c>
      <c r="G464" s="15">
        <v>28825</v>
      </c>
    </row>
    <row r="465" spans="1:7" ht="12.75">
      <c r="A465" s="30" t="str">
        <f>'De la BASE'!A461</f>
        <v>412</v>
      </c>
      <c r="B465" s="30">
        <f>'De la BASE'!B461</f>
        <v>59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3.65</v>
      </c>
      <c r="F465" s="9">
        <f>IF('De la BASE'!F461&gt;0,'De la BASE'!F461,'De la BASE'!F461+0.001)</f>
        <v>302.3060382</v>
      </c>
      <c r="G465" s="15">
        <v>28856</v>
      </c>
    </row>
    <row r="466" spans="1:7" ht="12.75">
      <c r="A466" s="30" t="str">
        <f>'De la BASE'!A462</f>
        <v>412</v>
      </c>
      <c r="B466" s="30">
        <f>'De la BASE'!B462</f>
        <v>59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13.054</v>
      </c>
      <c r="F466" s="9">
        <f>IF('De la BASE'!F462&gt;0,'De la BASE'!F462,'De la BASE'!F462+0.001)</f>
        <v>661.6929999999999</v>
      </c>
      <c r="G466" s="15">
        <v>28887</v>
      </c>
    </row>
    <row r="467" spans="1:7" ht="12.75">
      <c r="A467" s="30" t="str">
        <f>'De la BASE'!A463</f>
        <v>412</v>
      </c>
      <c r="B467" s="30">
        <f>'De la BASE'!B463</f>
        <v>59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5.138</v>
      </c>
      <c r="F467" s="9">
        <f>IF('De la BASE'!F463&gt;0,'De la BASE'!F463,'De la BASE'!F463+0.001)</f>
        <v>386.6170000000001</v>
      </c>
      <c r="G467" s="15">
        <v>28915</v>
      </c>
    </row>
    <row r="468" spans="1:7" ht="12.75">
      <c r="A468" s="30" t="str">
        <f>'De la BASE'!A464</f>
        <v>412</v>
      </c>
      <c r="B468" s="30">
        <f>'De la BASE'!B464</f>
        <v>59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1.791</v>
      </c>
      <c r="F468" s="9">
        <f>IF('De la BASE'!F464&gt;0,'De la BASE'!F464,'De la BASE'!F464+0.001)</f>
        <v>308.44515880000006</v>
      </c>
      <c r="G468" s="15">
        <v>28946</v>
      </c>
    </row>
    <row r="469" spans="1:7" ht="12.75">
      <c r="A469" s="30" t="str">
        <f>'De la BASE'!A465</f>
        <v>412</v>
      </c>
      <c r="B469" s="30">
        <f>'De la BASE'!B465</f>
        <v>59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1.496</v>
      </c>
      <c r="F469" s="9">
        <f>IF('De la BASE'!F465&gt;0,'De la BASE'!F465,'De la BASE'!F465+0.001)</f>
        <v>189.07868269999992</v>
      </c>
      <c r="G469" s="15">
        <v>28976</v>
      </c>
    </row>
    <row r="470" spans="1:7" ht="12.75">
      <c r="A470" s="30" t="str">
        <f>'De la BASE'!A466</f>
        <v>412</v>
      </c>
      <c r="B470" s="30">
        <f>'De la BASE'!B466</f>
        <v>59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1.319</v>
      </c>
      <c r="F470" s="9">
        <f>IF('De la BASE'!F466&gt;0,'De la BASE'!F466,'De la BASE'!F466+0.001)</f>
        <v>122.97399999999999</v>
      </c>
      <c r="G470" s="15">
        <v>29007</v>
      </c>
    </row>
    <row r="471" spans="1:7" ht="12.75">
      <c r="A471" s="30" t="str">
        <f>'De la BASE'!A467</f>
        <v>412</v>
      </c>
      <c r="B471" s="30">
        <f>'De la BASE'!B467</f>
        <v>59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1.197</v>
      </c>
      <c r="F471" s="9">
        <f>IF('De la BASE'!F467&gt;0,'De la BASE'!F467,'De la BASE'!F467+0.001)</f>
        <v>78.74171110000002</v>
      </c>
      <c r="G471" s="15">
        <v>29037</v>
      </c>
    </row>
    <row r="472" spans="1:7" ht="12.75">
      <c r="A472" s="30" t="str">
        <f>'De la BASE'!A468</f>
        <v>412</v>
      </c>
      <c r="B472" s="30">
        <f>'De la BASE'!B468</f>
        <v>59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1.087</v>
      </c>
      <c r="F472" s="9">
        <f>IF('De la BASE'!F468&gt;0,'De la BASE'!F468,'De la BASE'!F468+0.001)</f>
        <v>59.9479384</v>
      </c>
      <c r="G472" s="15">
        <v>29068</v>
      </c>
    </row>
    <row r="473" spans="1:7" ht="12.75">
      <c r="A473" s="30" t="str">
        <f>'De la BASE'!A469</f>
        <v>412</v>
      </c>
      <c r="B473" s="30">
        <f>'De la BASE'!B469</f>
        <v>59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0.986</v>
      </c>
      <c r="F473" s="9">
        <f>IF('De la BASE'!F469&gt;0,'De la BASE'!F469,'De la BASE'!F469+0.001)</f>
        <v>54.205</v>
      </c>
      <c r="G473" s="15">
        <v>29099</v>
      </c>
    </row>
    <row r="474" spans="1:7" ht="12.75">
      <c r="A474" s="30" t="str">
        <f>'De la BASE'!A470</f>
        <v>412</v>
      </c>
      <c r="B474" s="30">
        <f>'De la BASE'!B470</f>
        <v>59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1.815</v>
      </c>
      <c r="F474" s="9">
        <f>IF('De la BASE'!F470&gt;0,'De la BASE'!F470,'De la BASE'!F470+0.001)</f>
        <v>221.087</v>
      </c>
      <c r="G474" s="15">
        <v>29129</v>
      </c>
    </row>
    <row r="475" spans="1:7" ht="12.75">
      <c r="A475" s="30" t="str">
        <f>'De la BASE'!A471</f>
        <v>412</v>
      </c>
      <c r="B475" s="30">
        <f>'De la BASE'!B471</f>
        <v>59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0.919</v>
      </c>
      <c r="F475" s="9">
        <f>IF('De la BASE'!F471&gt;0,'De la BASE'!F471,'De la BASE'!F471+0.001)</f>
        <v>90.97700900000002</v>
      </c>
      <c r="G475" s="15">
        <v>29160</v>
      </c>
    </row>
    <row r="476" spans="1:7" ht="12.75">
      <c r="A476" s="30" t="str">
        <f>'De la BASE'!A472</f>
        <v>412</v>
      </c>
      <c r="B476" s="30">
        <f>'De la BASE'!B472</f>
        <v>59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1.311</v>
      </c>
      <c r="F476" s="9">
        <f>IF('De la BASE'!F472&gt;0,'De la BASE'!F472,'De la BASE'!F472+0.001)</f>
        <v>73.9359072</v>
      </c>
      <c r="G476" s="15">
        <v>29190</v>
      </c>
    </row>
    <row r="477" spans="1:7" ht="12.75">
      <c r="A477" s="30" t="str">
        <f>'De la BASE'!A473</f>
        <v>412</v>
      </c>
      <c r="B477" s="30">
        <f>'De la BASE'!B473</f>
        <v>59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0.889</v>
      </c>
      <c r="F477" s="9">
        <f>IF('De la BASE'!F473&gt;0,'De la BASE'!F473,'De la BASE'!F473+0.001)</f>
        <v>69.50469629999999</v>
      </c>
      <c r="G477" s="15">
        <v>29221</v>
      </c>
    </row>
    <row r="478" spans="1:7" ht="12.75">
      <c r="A478" s="30" t="str">
        <f>'De la BASE'!A474</f>
        <v>412</v>
      </c>
      <c r="B478" s="30">
        <f>'De la BASE'!B474</f>
        <v>59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1.013</v>
      </c>
      <c r="F478" s="9">
        <f>IF('De la BASE'!F474&gt;0,'De la BASE'!F474,'De la BASE'!F474+0.001)</f>
        <v>73.60397329999999</v>
      </c>
      <c r="G478" s="15">
        <v>29252</v>
      </c>
    </row>
    <row r="479" spans="1:7" ht="12.75">
      <c r="A479" s="30" t="str">
        <f>'De la BASE'!A475</f>
        <v>412</v>
      </c>
      <c r="B479" s="30">
        <f>'De la BASE'!B475</f>
        <v>59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0.82</v>
      </c>
      <c r="F479" s="9">
        <f>IF('De la BASE'!F475&gt;0,'De la BASE'!F475,'De la BASE'!F475+0.001)</f>
        <v>92.85400000000003</v>
      </c>
      <c r="G479" s="15">
        <v>29281</v>
      </c>
    </row>
    <row r="480" spans="1:7" ht="12.75">
      <c r="A480" s="30" t="str">
        <f>'De la BASE'!A476</f>
        <v>412</v>
      </c>
      <c r="B480" s="30">
        <f>'De la BASE'!B476</f>
        <v>59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0.811</v>
      </c>
      <c r="F480" s="9">
        <f>IF('De la BASE'!F476&gt;0,'De la BASE'!F476,'De la BASE'!F476+0.001)</f>
        <v>112.8235968</v>
      </c>
      <c r="G480" s="15">
        <v>29312</v>
      </c>
    </row>
    <row r="481" spans="1:7" ht="12.75">
      <c r="A481" s="30" t="str">
        <f>'De la BASE'!A477</f>
        <v>412</v>
      </c>
      <c r="B481" s="30">
        <f>'De la BASE'!B477</f>
        <v>59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0.994</v>
      </c>
      <c r="F481" s="9">
        <f>IF('De la BASE'!F477&gt;0,'De la BASE'!F477,'De la BASE'!F477+0.001)</f>
        <v>134.49249690000002</v>
      </c>
      <c r="G481" s="15">
        <v>29342</v>
      </c>
    </row>
    <row r="482" spans="1:7" ht="12.75">
      <c r="A482" s="30" t="str">
        <f>'De la BASE'!A478</f>
        <v>412</v>
      </c>
      <c r="B482" s="30">
        <f>'De la BASE'!B478</f>
        <v>59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0.61</v>
      </c>
      <c r="F482" s="9">
        <f>IF('De la BASE'!F478&gt;0,'De la BASE'!F478,'De la BASE'!F478+0.001)</f>
        <v>55.80116989999998</v>
      </c>
      <c r="G482" s="15">
        <v>29373</v>
      </c>
    </row>
    <row r="483" spans="1:7" ht="12.75">
      <c r="A483" s="30" t="str">
        <f>'De la BASE'!A479</f>
        <v>412</v>
      </c>
      <c r="B483" s="30">
        <f>'De la BASE'!B479</f>
        <v>59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0.559</v>
      </c>
      <c r="F483" s="9">
        <f>IF('De la BASE'!F479&gt;0,'De la BASE'!F479,'De la BASE'!F479+0.001)</f>
        <v>36.41199999999999</v>
      </c>
      <c r="G483" s="15">
        <v>29403</v>
      </c>
    </row>
    <row r="484" spans="1:7" ht="12.75">
      <c r="A484" s="30" t="str">
        <f>'De la BASE'!A480</f>
        <v>412</v>
      </c>
      <c r="B484" s="30">
        <f>'De la BASE'!B480</f>
        <v>59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0.517</v>
      </c>
      <c r="F484" s="9">
        <f>IF('De la BASE'!F480&gt;0,'De la BASE'!F480,'De la BASE'!F480+0.001)</f>
        <v>32.4503494</v>
      </c>
      <c r="G484" s="15">
        <v>29434</v>
      </c>
    </row>
    <row r="485" spans="1:7" ht="12.75">
      <c r="A485" s="30" t="str">
        <f>'De la BASE'!A481</f>
        <v>412</v>
      </c>
      <c r="B485" s="30">
        <f>'De la BASE'!B481</f>
        <v>59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0.48</v>
      </c>
      <c r="F485" s="9">
        <f>IF('De la BASE'!F481&gt;0,'De la BASE'!F481,'De la BASE'!F481+0.001)</f>
        <v>30.926000000000002</v>
      </c>
      <c r="G485" s="15">
        <v>29465</v>
      </c>
    </row>
    <row r="486" spans="1:7" ht="12.75">
      <c r="A486" s="30" t="str">
        <f>'De la BASE'!A482</f>
        <v>412</v>
      </c>
      <c r="B486" s="30">
        <f>'De la BASE'!B482</f>
        <v>59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0.445</v>
      </c>
      <c r="F486" s="9">
        <f>IF('De la BASE'!F482&gt;0,'De la BASE'!F482,'De la BASE'!F482+0.001)</f>
        <v>50.241288799999985</v>
      </c>
      <c r="G486" s="15">
        <v>29495</v>
      </c>
    </row>
    <row r="487" spans="1:7" ht="12.75">
      <c r="A487" s="30" t="str">
        <f>'De la BASE'!A483</f>
        <v>412</v>
      </c>
      <c r="B487" s="30">
        <f>'De la BASE'!B483</f>
        <v>59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0.581</v>
      </c>
      <c r="F487" s="9">
        <f>IF('De la BASE'!F483&gt;0,'De la BASE'!F483,'De la BASE'!F483+0.001)</f>
        <v>93.80408750000002</v>
      </c>
      <c r="G487" s="15">
        <v>29526</v>
      </c>
    </row>
    <row r="488" spans="1:7" ht="12.75">
      <c r="A488" s="30" t="str">
        <f>'De la BASE'!A484</f>
        <v>412</v>
      </c>
      <c r="B488" s="30">
        <f>'De la BASE'!B484</f>
        <v>59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0.378</v>
      </c>
      <c r="F488" s="9">
        <f>IF('De la BASE'!F484&gt;0,'De la BASE'!F484,'De la BASE'!F484+0.001)</f>
        <v>98.4524365</v>
      </c>
      <c r="G488" s="15">
        <v>29556</v>
      </c>
    </row>
    <row r="489" spans="1:7" ht="12.75">
      <c r="A489" s="30" t="str">
        <f>'De la BASE'!A485</f>
        <v>412</v>
      </c>
      <c r="B489" s="30">
        <f>'De la BASE'!B485</f>
        <v>59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0.349</v>
      </c>
      <c r="F489" s="9">
        <f>IF('De la BASE'!F485&gt;0,'De la BASE'!F485,'De la BASE'!F485+0.001)</f>
        <v>85.2710849</v>
      </c>
      <c r="G489" s="15">
        <v>29587</v>
      </c>
    </row>
    <row r="490" spans="1:7" ht="12.75">
      <c r="A490" s="30" t="str">
        <f>'De la BASE'!A486</f>
        <v>412</v>
      </c>
      <c r="B490" s="30">
        <f>'De la BASE'!B486</f>
        <v>59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0.325</v>
      </c>
      <c r="F490" s="9">
        <f>IF('De la BASE'!F486&gt;0,'De la BASE'!F486,'De la BASE'!F486+0.001)</f>
        <v>83.40051230000003</v>
      </c>
      <c r="G490" s="15">
        <v>29618</v>
      </c>
    </row>
    <row r="491" spans="1:7" ht="12.75">
      <c r="A491" s="30" t="str">
        <f>'De la BASE'!A487</f>
        <v>412</v>
      </c>
      <c r="B491" s="30">
        <f>'De la BASE'!B487</f>
        <v>59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0.338</v>
      </c>
      <c r="F491" s="9">
        <f>IF('De la BASE'!F487&gt;0,'De la BASE'!F487,'De la BASE'!F487+0.001)</f>
        <v>53.023115299999986</v>
      </c>
      <c r="G491" s="15">
        <v>29646</v>
      </c>
    </row>
    <row r="492" spans="1:7" ht="12.75">
      <c r="A492" s="30" t="str">
        <f>'De la BASE'!A488</f>
        <v>412</v>
      </c>
      <c r="B492" s="30">
        <f>'De la BASE'!B488</f>
        <v>59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0.306</v>
      </c>
      <c r="F492" s="9">
        <f>IF('De la BASE'!F488&gt;0,'De la BASE'!F488,'De la BASE'!F488+0.001)</f>
        <v>100.37299999999999</v>
      </c>
      <c r="G492" s="15">
        <v>29677</v>
      </c>
    </row>
    <row r="493" spans="1:7" ht="12.75">
      <c r="A493" s="30" t="str">
        <f>'De la BASE'!A489</f>
        <v>412</v>
      </c>
      <c r="B493" s="30">
        <f>'De la BASE'!B489</f>
        <v>59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0.343</v>
      </c>
      <c r="F493" s="9">
        <f>IF('De la BASE'!F489&gt;0,'De la BASE'!F489,'De la BASE'!F489+0.001)</f>
        <v>99.97420770000004</v>
      </c>
      <c r="G493" s="15">
        <v>29707</v>
      </c>
    </row>
    <row r="494" spans="1:7" ht="12.75">
      <c r="A494" s="30" t="str">
        <f>'De la BASE'!A490</f>
        <v>412</v>
      </c>
      <c r="B494" s="30">
        <f>'De la BASE'!B490</f>
        <v>59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0.252</v>
      </c>
      <c r="F494" s="9">
        <f>IF('De la BASE'!F490&gt;0,'De la BASE'!F490,'De la BASE'!F490+0.001)</f>
        <v>39.64395979999999</v>
      </c>
      <c r="G494" s="15">
        <v>29738</v>
      </c>
    </row>
    <row r="495" spans="1:7" ht="12.75">
      <c r="A495" s="30" t="str">
        <f>'De la BASE'!A491</f>
        <v>412</v>
      </c>
      <c r="B495" s="30">
        <f>'De la BASE'!B491</f>
        <v>59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0.234</v>
      </c>
      <c r="F495" s="9">
        <f>IF('De la BASE'!F491&gt;0,'De la BASE'!F491,'De la BASE'!F491+0.001)</f>
        <v>25.4273458</v>
      </c>
      <c r="G495" s="15">
        <v>29768</v>
      </c>
    </row>
    <row r="496" spans="1:7" ht="12.75">
      <c r="A496" s="30" t="str">
        <f>'De la BASE'!A492</f>
        <v>412</v>
      </c>
      <c r="B496" s="30">
        <f>'De la BASE'!B492</f>
        <v>59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0.219</v>
      </c>
      <c r="F496" s="9">
        <f>IF('De la BASE'!F492&gt;0,'De la BASE'!F492,'De la BASE'!F492+0.001)</f>
        <v>23.340999999999994</v>
      </c>
      <c r="G496" s="15">
        <v>29799</v>
      </c>
    </row>
    <row r="497" spans="1:7" ht="12.75">
      <c r="A497" s="30" t="str">
        <f>'De la BASE'!A493</f>
        <v>412</v>
      </c>
      <c r="B497" s="30">
        <f>'De la BASE'!B493</f>
        <v>59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0.21</v>
      </c>
      <c r="F497" s="9">
        <f>IF('De la BASE'!F493&gt;0,'De la BASE'!F493,'De la BASE'!F493+0.001)</f>
        <v>28.202276</v>
      </c>
      <c r="G497" s="15">
        <v>29830</v>
      </c>
    </row>
    <row r="498" spans="1:7" ht="12.75">
      <c r="A498" s="30" t="str">
        <f>'De la BASE'!A494</f>
        <v>412</v>
      </c>
      <c r="B498" s="30">
        <f>'De la BASE'!B494</f>
        <v>59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0.195</v>
      </c>
      <c r="F498" s="9">
        <f>IF('De la BASE'!F494&gt;0,'De la BASE'!F494,'De la BASE'!F494+0.001)</f>
        <v>33.145467300000014</v>
      </c>
      <c r="G498" s="15">
        <v>29860</v>
      </c>
    </row>
    <row r="499" spans="1:7" ht="12.75">
      <c r="A499" s="30" t="str">
        <f>'De la BASE'!A495</f>
        <v>412</v>
      </c>
      <c r="B499" s="30">
        <f>'De la BASE'!B495</f>
        <v>59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0.179</v>
      </c>
      <c r="F499" s="9">
        <f>IF('De la BASE'!F495&gt;0,'De la BASE'!F495,'De la BASE'!F495+0.001)</f>
        <v>22.052000000000007</v>
      </c>
      <c r="G499" s="15">
        <v>29891</v>
      </c>
    </row>
    <row r="500" spans="1:7" ht="12.75">
      <c r="A500" s="30" t="str">
        <f>'De la BASE'!A496</f>
        <v>412</v>
      </c>
      <c r="B500" s="30">
        <f>'De la BASE'!B496</f>
        <v>59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2.455</v>
      </c>
      <c r="F500" s="9">
        <f>IF('De la BASE'!F496&gt;0,'De la BASE'!F496,'De la BASE'!F496+0.001)</f>
        <v>189.16260040000003</v>
      </c>
      <c r="G500" s="15">
        <v>29921</v>
      </c>
    </row>
    <row r="501" spans="1:7" ht="12.75">
      <c r="A501" s="30" t="str">
        <f>'De la BASE'!A497</f>
        <v>412</v>
      </c>
      <c r="B501" s="30">
        <f>'De la BASE'!B497</f>
        <v>59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0.427</v>
      </c>
      <c r="F501" s="9">
        <f>IF('De la BASE'!F497&gt;0,'De la BASE'!F497,'De la BASE'!F497+0.001)</f>
        <v>103.35690560000002</v>
      </c>
      <c r="G501" s="15">
        <v>29952</v>
      </c>
    </row>
    <row r="502" spans="1:7" ht="12.75">
      <c r="A502" s="30" t="str">
        <f>'De la BASE'!A498</f>
        <v>412</v>
      </c>
      <c r="B502" s="30">
        <f>'De la BASE'!B498</f>
        <v>59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0.323</v>
      </c>
      <c r="F502" s="9">
        <f>IF('De la BASE'!F498&gt;0,'De la BASE'!F498,'De la BASE'!F498+0.001)</f>
        <v>65.6258409</v>
      </c>
      <c r="G502" s="15">
        <v>29983</v>
      </c>
    </row>
    <row r="503" spans="1:7" ht="12.75">
      <c r="A503" s="30" t="str">
        <f>'De la BASE'!A499</f>
        <v>412</v>
      </c>
      <c r="B503" s="30">
        <f>'De la BASE'!B499</f>
        <v>59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0.277</v>
      </c>
      <c r="F503" s="9">
        <f>IF('De la BASE'!F499&gt;0,'De la BASE'!F499,'De la BASE'!F499+0.001)</f>
        <v>62.281896499999995</v>
      </c>
      <c r="G503" s="15">
        <v>30011</v>
      </c>
    </row>
    <row r="504" spans="1:7" ht="12.75">
      <c r="A504" s="30" t="str">
        <f>'De la BASE'!A500</f>
        <v>412</v>
      </c>
      <c r="B504" s="30">
        <f>'De la BASE'!B500</f>
        <v>59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0.258</v>
      </c>
      <c r="F504" s="9">
        <f>IF('De la BASE'!F500&gt;0,'De la BASE'!F500,'De la BASE'!F500+0.001)</f>
        <v>65.585</v>
      </c>
      <c r="G504" s="15">
        <v>30042</v>
      </c>
    </row>
    <row r="505" spans="1:7" ht="12.75">
      <c r="A505" s="30" t="str">
        <f>'De la BASE'!A501</f>
        <v>412</v>
      </c>
      <c r="B505" s="30">
        <f>'De la BASE'!B501</f>
        <v>59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0.246</v>
      </c>
      <c r="F505" s="9">
        <f>IF('De la BASE'!F501&gt;0,'De la BASE'!F501,'De la BASE'!F501+0.001)</f>
        <v>55.901461000000005</v>
      </c>
      <c r="G505" s="15">
        <v>30072</v>
      </c>
    </row>
    <row r="506" spans="1:7" ht="12.75">
      <c r="A506" s="30" t="str">
        <f>'De la BASE'!A502</f>
        <v>412</v>
      </c>
      <c r="B506" s="30">
        <f>'De la BASE'!B502</f>
        <v>59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0.228</v>
      </c>
      <c r="F506" s="9">
        <f>IF('De la BASE'!F502&gt;0,'De la BASE'!F502,'De la BASE'!F502+0.001)</f>
        <v>42.26522219999998</v>
      </c>
      <c r="G506" s="15">
        <v>30103</v>
      </c>
    </row>
    <row r="507" spans="1:7" ht="12.75">
      <c r="A507" s="30" t="str">
        <f>'De la BASE'!A503</f>
        <v>412</v>
      </c>
      <c r="B507" s="30">
        <f>'De la BASE'!B503</f>
        <v>59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0.215</v>
      </c>
      <c r="F507" s="9">
        <f>IF('De la BASE'!F503&gt;0,'De la BASE'!F503,'De la BASE'!F503+0.001)</f>
        <v>27.931000000000004</v>
      </c>
      <c r="G507" s="15">
        <v>30133</v>
      </c>
    </row>
    <row r="508" spans="1:7" ht="12.75">
      <c r="A508" s="30" t="str">
        <f>'De la BASE'!A504</f>
        <v>412</v>
      </c>
      <c r="B508" s="30">
        <f>'De la BASE'!B504</f>
        <v>59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0.202</v>
      </c>
      <c r="F508" s="9">
        <f>IF('De la BASE'!F504&gt;0,'De la BASE'!F504,'De la BASE'!F504+0.001)</f>
        <v>25.591651899999995</v>
      </c>
      <c r="G508" s="15">
        <v>30164</v>
      </c>
    </row>
    <row r="509" spans="1:7" ht="12.75">
      <c r="A509" s="30" t="str">
        <f>'De la BASE'!A505</f>
        <v>412</v>
      </c>
      <c r="B509" s="30">
        <f>'De la BASE'!B505</f>
        <v>59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0.345</v>
      </c>
      <c r="F509" s="9">
        <f>IF('De la BASE'!F505&gt;0,'De la BASE'!F505,'De la BASE'!F505+0.001)</f>
        <v>46.64084979999999</v>
      </c>
      <c r="G509" s="15">
        <v>30195</v>
      </c>
    </row>
    <row r="510" spans="1:7" ht="12.75">
      <c r="A510" s="30" t="str">
        <f>'De la BASE'!A506</f>
        <v>412</v>
      </c>
      <c r="B510" s="30">
        <f>'De la BASE'!B506</f>
        <v>59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0.197</v>
      </c>
      <c r="F510" s="9">
        <f>IF('De la BASE'!F506&gt;0,'De la BASE'!F506,'De la BASE'!F506+0.001)</f>
        <v>38.625569500000005</v>
      </c>
      <c r="G510" s="15">
        <v>30225</v>
      </c>
    </row>
    <row r="511" spans="1:7" ht="12.75">
      <c r="A511" s="30" t="str">
        <f>'De la BASE'!A507</f>
        <v>412</v>
      </c>
      <c r="B511" s="30">
        <f>'De la BASE'!B507</f>
        <v>59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0.379</v>
      </c>
      <c r="F511" s="9">
        <f>IF('De la BASE'!F507&gt;0,'De la BASE'!F507,'De la BASE'!F507+0.001)</f>
        <v>184.15600000000003</v>
      </c>
      <c r="G511" s="15">
        <v>30256</v>
      </c>
    </row>
    <row r="512" spans="1:7" ht="12.75">
      <c r="A512" s="30" t="str">
        <f>'De la BASE'!A508</f>
        <v>412</v>
      </c>
      <c r="B512" s="30">
        <f>'De la BASE'!B508</f>
        <v>59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0.342</v>
      </c>
      <c r="F512" s="9">
        <f>IF('De la BASE'!F508&gt;0,'De la BASE'!F508,'De la BASE'!F508+0.001)</f>
        <v>83.67680409999997</v>
      </c>
      <c r="G512" s="15">
        <v>30286</v>
      </c>
    </row>
    <row r="513" spans="1:7" ht="12.75">
      <c r="A513" s="30" t="str">
        <f>'De la BASE'!A509</f>
        <v>412</v>
      </c>
      <c r="B513" s="30">
        <f>'De la BASE'!B509</f>
        <v>59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0.192</v>
      </c>
      <c r="F513" s="9">
        <f>IF('De la BASE'!F509&gt;0,'De la BASE'!F509,'De la BASE'!F509+0.001)</f>
        <v>53.217198</v>
      </c>
      <c r="G513" s="15">
        <v>30317</v>
      </c>
    </row>
    <row r="514" spans="1:7" ht="12.75">
      <c r="A514" s="30" t="str">
        <f>'De la BASE'!A510</f>
        <v>412</v>
      </c>
      <c r="B514" s="30">
        <f>'De la BASE'!B510</f>
        <v>59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0.423</v>
      </c>
      <c r="F514" s="9">
        <f>IF('De la BASE'!F510&gt;0,'De la BASE'!F510,'De la BASE'!F510+0.001)</f>
        <v>46.6701498</v>
      </c>
      <c r="G514" s="15">
        <v>30348</v>
      </c>
    </row>
    <row r="515" spans="1:7" ht="12.75">
      <c r="A515" s="30" t="str">
        <f>'De la BASE'!A511</f>
        <v>412</v>
      </c>
      <c r="B515" s="30">
        <f>'De la BASE'!B511</f>
        <v>59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0.19</v>
      </c>
      <c r="F515" s="9">
        <f>IF('De la BASE'!F511&gt;0,'De la BASE'!F511,'De la BASE'!F511+0.001)</f>
        <v>34.41242199999999</v>
      </c>
      <c r="G515" s="15">
        <v>30376</v>
      </c>
    </row>
    <row r="516" spans="1:7" ht="12.75">
      <c r="A516" s="30" t="str">
        <f>'De la BASE'!A512</f>
        <v>412</v>
      </c>
      <c r="B516" s="30">
        <f>'De la BASE'!B512</f>
        <v>59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2.309</v>
      </c>
      <c r="F516" s="9">
        <f>IF('De la BASE'!F512&gt;0,'De la BASE'!F512,'De la BASE'!F512+0.001)</f>
        <v>109.05411049999996</v>
      </c>
      <c r="G516" s="15">
        <v>30407</v>
      </c>
    </row>
    <row r="517" spans="1:7" ht="12.75">
      <c r="A517" s="30" t="str">
        <f>'De la BASE'!A513</f>
        <v>412</v>
      </c>
      <c r="B517" s="30">
        <f>'De la BASE'!B513</f>
        <v>59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0.736</v>
      </c>
      <c r="F517" s="9">
        <f>IF('De la BASE'!F513&gt;0,'De la BASE'!F513,'De la BASE'!F513+0.001)</f>
        <v>232.48455070000003</v>
      </c>
      <c r="G517" s="15">
        <v>30437</v>
      </c>
    </row>
    <row r="518" spans="1:7" ht="12.75">
      <c r="A518" s="30" t="str">
        <f>'De la BASE'!A514</f>
        <v>412</v>
      </c>
      <c r="B518" s="30">
        <f>'De la BASE'!B514</f>
        <v>59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0.325</v>
      </c>
      <c r="F518" s="9">
        <f>IF('De la BASE'!F514&gt;0,'De la BASE'!F514,'De la BASE'!F514+0.001)</f>
        <v>102.82060510000004</v>
      </c>
      <c r="G518" s="15">
        <v>30468</v>
      </c>
    </row>
    <row r="519" spans="1:7" ht="12.75">
      <c r="A519" s="30" t="str">
        <f>'De la BASE'!A515</f>
        <v>412</v>
      </c>
      <c r="B519" s="30">
        <f>'De la BASE'!B515</f>
        <v>59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0.304</v>
      </c>
      <c r="F519" s="9">
        <f>IF('De la BASE'!F515&gt;0,'De la BASE'!F515,'De la BASE'!F515+0.001)</f>
        <v>34.408581100000006</v>
      </c>
      <c r="G519" s="15">
        <v>30498</v>
      </c>
    </row>
    <row r="520" spans="1:7" ht="12.75">
      <c r="A520" s="30" t="str">
        <f>'De la BASE'!A516</f>
        <v>412</v>
      </c>
      <c r="B520" s="30">
        <f>'De la BASE'!B516</f>
        <v>59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0.299</v>
      </c>
      <c r="F520" s="9">
        <f>IF('De la BASE'!F516&gt;0,'De la BASE'!F516,'De la BASE'!F516+0.001)</f>
        <v>31.041488599999997</v>
      </c>
      <c r="G520" s="15">
        <v>30529</v>
      </c>
    </row>
    <row r="521" spans="1:7" ht="12.75">
      <c r="A521" s="30" t="str">
        <f>'De la BASE'!A517</f>
        <v>412</v>
      </c>
      <c r="B521" s="30">
        <f>'De la BASE'!B517</f>
        <v>59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0.268</v>
      </c>
      <c r="F521" s="9">
        <f>IF('De la BASE'!F517&gt;0,'De la BASE'!F517,'De la BASE'!F517+0.001)</f>
        <v>31.612167300000007</v>
      </c>
      <c r="G521" s="15">
        <v>30560</v>
      </c>
    </row>
    <row r="522" spans="1:7" ht="12.75">
      <c r="A522" s="30" t="str">
        <f>'De la BASE'!A518</f>
        <v>412</v>
      </c>
      <c r="B522" s="30">
        <f>'De la BASE'!B518</f>
        <v>59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0.246</v>
      </c>
      <c r="F522" s="9">
        <f>IF('De la BASE'!F518&gt;0,'De la BASE'!F518,'De la BASE'!F518+0.001)</f>
        <v>28.075676599999998</v>
      </c>
      <c r="G522" s="15">
        <v>30590</v>
      </c>
    </row>
    <row r="523" spans="1:7" ht="12.75">
      <c r="A523" s="30" t="str">
        <f>'De la BASE'!A519</f>
        <v>412</v>
      </c>
      <c r="B523" s="30">
        <f>'De la BASE'!B519</f>
        <v>59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0.828</v>
      </c>
      <c r="F523" s="9">
        <f>IF('De la BASE'!F519&gt;0,'De la BASE'!F519,'De la BASE'!F519+0.001)</f>
        <v>205.91434340000004</v>
      </c>
      <c r="G523" s="15">
        <v>30621</v>
      </c>
    </row>
    <row r="524" spans="1:7" ht="12.75">
      <c r="A524" s="30" t="str">
        <f>'De la BASE'!A520</f>
        <v>412</v>
      </c>
      <c r="B524" s="30">
        <f>'De la BASE'!B520</f>
        <v>59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1.839</v>
      </c>
      <c r="F524" s="9">
        <f>IF('De la BASE'!F520&gt;0,'De la BASE'!F520,'De la BASE'!F520+0.001)</f>
        <v>121.14127280000002</v>
      </c>
      <c r="G524" s="15">
        <v>30651</v>
      </c>
    </row>
    <row r="525" spans="1:7" ht="12.75">
      <c r="A525" s="30" t="str">
        <f>'De la BASE'!A521</f>
        <v>412</v>
      </c>
      <c r="B525" s="30">
        <f>'De la BASE'!B521</f>
        <v>59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0.871</v>
      </c>
      <c r="F525" s="9">
        <f>IF('De la BASE'!F521&gt;0,'De la BASE'!F521,'De la BASE'!F521+0.001)</f>
        <v>128.95769380000002</v>
      </c>
      <c r="G525" s="15">
        <v>30682</v>
      </c>
    </row>
    <row r="526" spans="1:7" ht="12.75">
      <c r="A526" s="30" t="str">
        <f>'De la BASE'!A522</f>
        <v>412</v>
      </c>
      <c r="B526" s="30">
        <f>'De la BASE'!B522</f>
        <v>59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0.377</v>
      </c>
      <c r="F526" s="9">
        <f>IF('De la BASE'!F522&gt;0,'De la BASE'!F522,'De la BASE'!F522+0.001)</f>
        <v>81.8484164</v>
      </c>
      <c r="G526" s="15">
        <v>30713</v>
      </c>
    </row>
    <row r="527" spans="1:7" ht="12.75">
      <c r="A527" s="30" t="str">
        <f>'De la BASE'!A523</f>
        <v>412</v>
      </c>
      <c r="B527" s="30">
        <f>'De la BASE'!B523</f>
        <v>59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3.165</v>
      </c>
      <c r="F527" s="9">
        <f>IF('De la BASE'!F523&gt;0,'De la BASE'!F523,'De la BASE'!F523+0.001)</f>
        <v>129.6922984</v>
      </c>
      <c r="G527" s="15">
        <v>30742</v>
      </c>
    </row>
    <row r="528" spans="1:7" ht="12.75">
      <c r="A528" s="30" t="str">
        <f>'De la BASE'!A524</f>
        <v>412</v>
      </c>
      <c r="B528" s="30">
        <f>'De la BASE'!B524</f>
        <v>59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0.665</v>
      </c>
      <c r="F528" s="9">
        <f>IF('De la BASE'!F524&gt;0,'De la BASE'!F524,'De la BASE'!F524+0.001)</f>
        <v>181.97704480000002</v>
      </c>
      <c r="G528" s="15">
        <v>30773</v>
      </c>
    </row>
    <row r="529" spans="1:7" ht="12.75">
      <c r="A529" s="30" t="str">
        <f>'De la BASE'!A525</f>
        <v>412</v>
      </c>
      <c r="B529" s="30">
        <f>'De la BASE'!B525</f>
        <v>59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1.254</v>
      </c>
      <c r="F529" s="9">
        <f>IF('De la BASE'!F525&gt;0,'De la BASE'!F525,'De la BASE'!F525+0.001)</f>
        <v>257.6605685999999</v>
      </c>
      <c r="G529" s="15">
        <v>30803</v>
      </c>
    </row>
    <row r="530" spans="1:7" ht="12.75">
      <c r="A530" s="30" t="str">
        <f>'De la BASE'!A526</f>
        <v>412</v>
      </c>
      <c r="B530" s="30">
        <f>'De la BASE'!B526</f>
        <v>59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0.63</v>
      </c>
      <c r="F530" s="9">
        <f>IF('De la BASE'!F526&gt;0,'De la BASE'!F526,'De la BASE'!F526+0.001)</f>
        <v>157.4115407</v>
      </c>
      <c r="G530" s="15">
        <v>30834</v>
      </c>
    </row>
    <row r="531" spans="1:7" ht="12.75">
      <c r="A531" s="30" t="str">
        <f>'De la BASE'!A527</f>
        <v>412</v>
      </c>
      <c r="B531" s="30">
        <f>'De la BASE'!B527</f>
        <v>59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0.567</v>
      </c>
      <c r="F531" s="9">
        <f>IF('De la BASE'!F527&gt;0,'De la BASE'!F527,'De la BASE'!F527+0.001)</f>
        <v>69.02677440000001</v>
      </c>
      <c r="G531" s="15">
        <v>30864</v>
      </c>
    </row>
    <row r="532" spans="1:7" ht="12.75">
      <c r="A532" s="30" t="str">
        <f>'De la BASE'!A528</f>
        <v>412</v>
      </c>
      <c r="B532" s="30">
        <f>'De la BASE'!B528</f>
        <v>59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0.517</v>
      </c>
      <c r="F532" s="9">
        <f>IF('De la BASE'!F528&gt;0,'De la BASE'!F528,'De la BASE'!F528+0.001)</f>
        <v>48.82577809999998</v>
      </c>
      <c r="G532" s="15">
        <v>30895</v>
      </c>
    </row>
    <row r="533" spans="1:7" ht="12.75">
      <c r="A533" s="30" t="str">
        <f>'De la BASE'!A529</f>
        <v>412</v>
      </c>
      <c r="B533" s="30">
        <f>'De la BASE'!B529</f>
        <v>59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0.471</v>
      </c>
      <c r="F533" s="9">
        <f>IF('De la BASE'!F529&gt;0,'De la BASE'!F529,'De la BASE'!F529+0.001)</f>
        <v>40.718174</v>
      </c>
      <c r="G533" s="15">
        <v>30926</v>
      </c>
    </row>
    <row r="534" spans="1:7" ht="12.75">
      <c r="A534" s="30" t="str">
        <f>'De la BASE'!A530</f>
        <v>412</v>
      </c>
      <c r="B534" s="30">
        <f>'De la BASE'!B530</f>
        <v>59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0.772</v>
      </c>
      <c r="F534" s="9">
        <f>IF('De la BASE'!F530&gt;0,'De la BASE'!F530,'De la BASE'!F530+0.001)</f>
        <v>44.45273620000001</v>
      </c>
      <c r="G534" s="15">
        <v>30956</v>
      </c>
    </row>
    <row r="535" spans="1:7" ht="12.75">
      <c r="A535" s="30" t="str">
        <f>'De la BASE'!A531</f>
        <v>412</v>
      </c>
      <c r="B535" s="30">
        <f>'De la BASE'!B531</f>
        <v>59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3.47</v>
      </c>
      <c r="F535" s="9">
        <f>IF('De la BASE'!F531&gt;0,'De la BASE'!F531,'De la BASE'!F531+0.001)</f>
        <v>233.4960306</v>
      </c>
      <c r="G535" s="15">
        <v>30987</v>
      </c>
    </row>
    <row r="536" spans="1:7" ht="12.75">
      <c r="A536" s="30" t="str">
        <f>'De la BASE'!A532</f>
        <v>412</v>
      </c>
      <c r="B536" s="30">
        <f>'De la BASE'!B532</f>
        <v>59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0.781</v>
      </c>
      <c r="F536" s="9">
        <f>IF('De la BASE'!F532&gt;0,'De la BASE'!F532,'De la BASE'!F532+0.001)</f>
        <v>141.2038768</v>
      </c>
      <c r="G536" s="15">
        <v>31017</v>
      </c>
    </row>
    <row r="537" spans="1:7" ht="12.75">
      <c r="A537" s="30" t="str">
        <f>'De la BASE'!A533</f>
        <v>412</v>
      </c>
      <c r="B537" s="30">
        <f>'De la BASE'!B533</f>
        <v>59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4.193</v>
      </c>
      <c r="F537" s="9">
        <f>IF('De la BASE'!F533&gt;0,'De la BASE'!F533,'De la BASE'!F533+0.001)</f>
        <v>213.31350659999998</v>
      </c>
      <c r="G537" s="15">
        <v>31048</v>
      </c>
    </row>
    <row r="538" spans="1:7" ht="12.75">
      <c r="A538" s="30" t="str">
        <f>'De la BASE'!A534</f>
        <v>412</v>
      </c>
      <c r="B538" s="30">
        <f>'De la BASE'!B534</f>
        <v>59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5.761</v>
      </c>
      <c r="F538" s="9">
        <f>IF('De la BASE'!F534&gt;0,'De la BASE'!F534,'De la BASE'!F534+0.001)</f>
        <v>316.4289999999999</v>
      </c>
      <c r="G538" s="15">
        <v>31079</v>
      </c>
    </row>
    <row r="539" spans="1:7" ht="12.75">
      <c r="A539" s="30" t="str">
        <f>'De la BASE'!A535</f>
        <v>412</v>
      </c>
      <c r="B539" s="30">
        <f>'De la BASE'!B535</f>
        <v>59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1.009</v>
      </c>
      <c r="F539" s="9">
        <f>IF('De la BASE'!F535&gt;0,'De la BASE'!F535,'De la BASE'!F535+0.001)</f>
        <v>134.81730869999996</v>
      </c>
      <c r="G539" s="15">
        <v>31107</v>
      </c>
    </row>
    <row r="540" spans="1:7" ht="12.75">
      <c r="A540" s="30" t="str">
        <f>'De la BASE'!A536</f>
        <v>412</v>
      </c>
      <c r="B540" s="30">
        <f>'De la BASE'!B536</f>
        <v>59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1.932</v>
      </c>
      <c r="F540" s="9">
        <f>IF('De la BASE'!F536&gt;0,'De la BASE'!F536,'De la BASE'!F536+0.001)</f>
        <v>226.17350049999996</v>
      </c>
      <c r="G540" s="15">
        <v>31138</v>
      </c>
    </row>
    <row r="541" spans="1:7" ht="12.75">
      <c r="A541" s="30" t="str">
        <f>'De la BASE'!A537</f>
        <v>412</v>
      </c>
      <c r="B541" s="30">
        <f>'De la BASE'!B537</f>
        <v>59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1.709</v>
      </c>
      <c r="F541" s="9">
        <f>IF('De la BASE'!F537&gt;0,'De la BASE'!F537,'De la BASE'!F537+0.001)</f>
        <v>153.27253099999996</v>
      </c>
      <c r="G541" s="15">
        <v>31168</v>
      </c>
    </row>
    <row r="542" spans="1:7" ht="12.75">
      <c r="A542" s="30" t="str">
        <f>'De la BASE'!A538</f>
        <v>412</v>
      </c>
      <c r="B542" s="30">
        <f>'De la BASE'!B538</f>
        <v>59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0.971</v>
      </c>
      <c r="F542" s="9">
        <f>IF('De la BASE'!F538&gt;0,'De la BASE'!F538,'De la BASE'!F538+0.001)</f>
        <v>117.28691320000001</v>
      </c>
      <c r="G542" s="15">
        <v>31199</v>
      </c>
    </row>
    <row r="543" spans="1:7" ht="12.75">
      <c r="A543" s="30" t="str">
        <f>'De la BASE'!A539</f>
        <v>412</v>
      </c>
      <c r="B543" s="30">
        <f>'De la BASE'!B539</f>
        <v>59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0.885</v>
      </c>
      <c r="F543" s="9">
        <f>IF('De la BASE'!F539&gt;0,'De la BASE'!F539,'De la BASE'!F539+0.001)</f>
        <v>58.4097446</v>
      </c>
      <c r="G543" s="15">
        <v>31229</v>
      </c>
    </row>
    <row r="544" spans="1:7" ht="12.75">
      <c r="A544" s="30" t="str">
        <f>'De la BASE'!A540</f>
        <v>412</v>
      </c>
      <c r="B544" s="30">
        <f>'De la BASE'!B540</f>
        <v>59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0.81</v>
      </c>
      <c r="F544" s="9">
        <f>IF('De la BASE'!F540&gt;0,'De la BASE'!F540,'De la BASE'!F540+0.001)</f>
        <v>43.62949679999999</v>
      </c>
      <c r="G544" s="15">
        <v>31260</v>
      </c>
    </row>
    <row r="545" spans="1:7" ht="12.75">
      <c r="A545" s="30" t="str">
        <f>'De la BASE'!A541</f>
        <v>412</v>
      </c>
      <c r="B545" s="30">
        <f>'De la BASE'!B541</f>
        <v>59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0.742</v>
      </c>
      <c r="F545" s="9">
        <f>IF('De la BASE'!F541&gt;0,'De la BASE'!F541,'De la BASE'!F541+0.001)</f>
        <v>38.977</v>
      </c>
      <c r="G545" s="15">
        <v>31291</v>
      </c>
    </row>
    <row r="546" spans="1:7" ht="12.75">
      <c r="A546" s="30" t="str">
        <f>'De la BASE'!A542</f>
        <v>412</v>
      </c>
      <c r="B546" s="30">
        <f>'De la BASE'!B542</f>
        <v>59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0.675</v>
      </c>
      <c r="F546" s="9">
        <f>IF('De la BASE'!F542&gt;0,'De la BASE'!F542,'De la BASE'!F542+0.001)</f>
        <v>36.75132920000001</v>
      </c>
      <c r="G546" s="15">
        <v>31321</v>
      </c>
    </row>
    <row r="547" spans="1:7" ht="12.75">
      <c r="A547" s="30" t="str">
        <f>'De la BASE'!A543</f>
        <v>412</v>
      </c>
      <c r="B547" s="30">
        <f>'De la BASE'!B543</f>
        <v>59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1.147</v>
      </c>
      <c r="F547" s="9">
        <f>IF('De la BASE'!F543&gt;0,'De la BASE'!F543,'De la BASE'!F543+0.001)</f>
        <v>72.0249929</v>
      </c>
      <c r="G547" s="15">
        <v>31352</v>
      </c>
    </row>
    <row r="548" spans="1:7" ht="12.75">
      <c r="A548" s="30" t="str">
        <f>'De la BASE'!A544</f>
        <v>412</v>
      </c>
      <c r="B548" s="30">
        <f>'De la BASE'!B544</f>
        <v>59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1.404</v>
      </c>
      <c r="F548" s="9">
        <f>IF('De la BASE'!F544&gt;0,'De la BASE'!F544,'De la BASE'!F544+0.001)</f>
        <v>97.65762219999998</v>
      </c>
      <c r="G548" s="15">
        <v>31382</v>
      </c>
    </row>
    <row r="549" spans="1:7" ht="12.75">
      <c r="A549" s="30" t="str">
        <f>'De la BASE'!A545</f>
        <v>412</v>
      </c>
      <c r="B549" s="30">
        <f>'De la BASE'!B545</f>
        <v>59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1.048</v>
      </c>
      <c r="F549" s="9">
        <f>IF('De la BASE'!F545&gt;0,'De la BASE'!F545,'De la BASE'!F545+0.001)</f>
        <v>112.75573549999997</v>
      </c>
      <c r="G549" s="15">
        <v>31413</v>
      </c>
    </row>
    <row r="550" spans="1:7" ht="12.75">
      <c r="A550" s="30" t="str">
        <f>'De la BASE'!A546</f>
        <v>412</v>
      </c>
      <c r="B550" s="30">
        <f>'De la BASE'!B546</f>
        <v>59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2.736</v>
      </c>
      <c r="F550" s="9">
        <f>IF('De la BASE'!F546&gt;0,'De la BASE'!F546,'De la BASE'!F546+0.001)</f>
        <v>204.5926727</v>
      </c>
      <c r="G550" s="15">
        <v>31444</v>
      </c>
    </row>
    <row r="551" spans="1:7" ht="12.75">
      <c r="A551" s="30" t="str">
        <f>'De la BASE'!A547</f>
        <v>412</v>
      </c>
      <c r="B551" s="30">
        <f>'De la BASE'!B547</f>
        <v>59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0.966</v>
      </c>
      <c r="F551" s="9">
        <f>IF('De la BASE'!F547&gt;0,'De la BASE'!F547,'De la BASE'!F547+0.001)</f>
        <v>137.33608709999996</v>
      </c>
      <c r="G551" s="15">
        <v>31472</v>
      </c>
    </row>
    <row r="552" spans="1:7" ht="12.75">
      <c r="A552" s="30" t="str">
        <f>'De la BASE'!A548</f>
        <v>412</v>
      </c>
      <c r="B552" s="30">
        <f>'De la BASE'!B548</f>
        <v>59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0.999</v>
      </c>
      <c r="F552" s="9">
        <f>IF('De la BASE'!F548&gt;0,'De la BASE'!F548,'De la BASE'!F548+0.001)</f>
        <v>116.34121939999997</v>
      </c>
      <c r="G552" s="15">
        <v>31503</v>
      </c>
    </row>
    <row r="553" spans="1:7" ht="12.75">
      <c r="A553" s="30" t="str">
        <f>'De la BASE'!A549</f>
        <v>412</v>
      </c>
      <c r="B553" s="30">
        <f>'De la BASE'!B549</f>
        <v>59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0.794</v>
      </c>
      <c r="F553" s="9">
        <f>IF('De la BASE'!F549&gt;0,'De la BASE'!F549,'De la BASE'!F549+0.001)</f>
        <v>127.05199999999999</v>
      </c>
      <c r="G553" s="15">
        <v>31533</v>
      </c>
    </row>
    <row r="554" spans="1:7" ht="12.75">
      <c r="A554" s="30" t="str">
        <f>'De la BASE'!A550</f>
        <v>412</v>
      </c>
      <c r="B554" s="30">
        <f>'De la BASE'!B550</f>
        <v>59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0.724</v>
      </c>
      <c r="F554" s="9">
        <f>IF('De la BASE'!F550&gt;0,'De la BASE'!F550,'De la BASE'!F550+0.001)</f>
        <v>62.586157400000026</v>
      </c>
      <c r="G554" s="15">
        <v>31564</v>
      </c>
    </row>
    <row r="555" spans="1:7" ht="12.75">
      <c r="A555" s="30" t="str">
        <f>'De la BASE'!A551</f>
        <v>412</v>
      </c>
      <c r="B555" s="30">
        <f>'De la BASE'!B551</f>
        <v>59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0.661</v>
      </c>
      <c r="F555" s="9">
        <f>IF('De la BASE'!F551&gt;0,'De la BASE'!F551,'De la BASE'!F551+0.001)</f>
        <v>41.0576782</v>
      </c>
      <c r="G555" s="15">
        <v>31594</v>
      </c>
    </row>
    <row r="556" spans="1:7" ht="12.75">
      <c r="A556" s="30" t="str">
        <f>'De la BASE'!A552</f>
        <v>412</v>
      </c>
      <c r="B556" s="30">
        <f>'De la BASE'!B552</f>
        <v>59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0.606</v>
      </c>
      <c r="F556" s="9">
        <f>IF('De la BASE'!F552&gt;0,'De la BASE'!F552,'De la BASE'!F552+0.001)</f>
        <v>35.31535209999999</v>
      </c>
      <c r="G556" s="15">
        <v>31625</v>
      </c>
    </row>
    <row r="557" spans="1:7" ht="12.75">
      <c r="A557" s="30" t="str">
        <f>'De la BASE'!A553</f>
        <v>412</v>
      </c>
      <c r="B557" s="30">
        <f>'De la BASE'!B553</f>
        <v>59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1.136</v>
      </c>
      <c r="F557" s="9">
        <f>IF('De la BASE'!F553&gt;0,'De la BASE'!F553,'De la BASE'!F553+0.001)</f>
        <v>64.94300000000001</v>
      </c>
      <c r="G557" s="15">
        <v>31656</v>
      </c>
    </row>
    <row r="558" spans="1:7" ht="12.75">
      <c r="A558" s="30" t="str">
        <f>'De la BASE'!A554</f>
        <v>412</v>
      </c>
      <c r="B558" s="30">
        <f>'De la BASE'!B554</f>
        <v>59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0.577</v>
      </c>
      <c r="F558" s="9">
        <f>IF('De la BASE'!F554&gt;0,'De la BASE'!F554,'De la BASE'!F554+0.001)</f>
        <v>79.90691460000001</v>
      </c>
      <c r="G558" s="15">
        <v>31686</v>
      </c>
    </row>
    <row r="559" spans="1:7" ht="12.75">
      <c r="A559" s="30" t="str">
        <f>'De la BASE'!A555</f>
        <v>412</v>
      </c>
      <c r="B559" s="30">
        <f>'De la BASE'!B555</f>
        <v>59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0.514</v>
      </c>
      <c r="F559" s="9">
        <f>IF('De la BASE'!F555&gt;0,'De la BASE'!F555,'De la BASE'!F555+0.001)</f>
        <v>83.72480980000003</v>
      </c>
      <c r="G559" s="15">
        <v>31717</v>
      </c>
    </row>
    <row r="560" spans="1:7" ht="12.75">
      <c r="A560" s="30" t="str">
        <f>'De la BASE'!A556</f>
        <v>412</v>
      </c>
      <c r="B560" s="30">
        <f>'De la BASE'!B556</f>
        <v>59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0.52</v>
      </c>
      <c r="F560" s="9">
        <f>IF('De la BASE'!F556&gt;0,'De la BASE'!F556,'De la BASE'!F556+0.001)</f>
        <v>73.80443279999999</v>
      </c>
      <c r="G560" s="15">
        <v>31747</v>
      </c>
    </row>
    <row r="561" spans="1:7" ht="12.75">
      <c r="A561" s="30" t="str">
        <f>'De la BASE'!A557</f>
        <v>412</v>
      </c>
      <c r="B561" s="30">
        <f>'De la BASE'!B557</f>
        <v>59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2.187</v>
      </c>
      <c r="F561" s="9">
        <f>IF('De la BASE'!F557&gt;0,'De la BASE'!F557,'De la BASE'!F557+0.001)</f>
        <v>153.9584922</v>
      </c>
      <c r="G561" s="15">
        <v>31778</v>
      </c>
    </row>
    <row r="562" spans="1:7" ht="12.75">
      <c r="A562" s="30" t="str">
        <f>'De la BASE'!A558</f>
        <v>412</v>
      </c>
      <c r="B562" s="30">
        <f>'De la BASE'!B558</f>
        <v>59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1.566</v>
      </c>
      <c r="F562" s="9">
        <f>IF('De la BASE'!F558&gt;0,'De la BASE'!F558,'De la BASE'!F558+0.001)</f>
        <v>170.249</v>
      </c>
      <c r="G562" s="15">
        <v>31809</v>
      </c>
    </row>
    <row r="563" spans="1:7" ht="12.75">
      <c r="A563" s="30" t="str">
        <f>'De la BASE'!A559</f>
        <v>412</v>
      </c>
      <c r="B563" s="30">
        <f>'De la BASE'!B559</f>
        <v>59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0.626</v>
      </c>
      <c r="F563" s="9">
        <f>IF('De la BASE'!F559&gt;0,'De la BASE'!F559,'De la BASE'!F559+0.001)</f>
        <v>120.96766049999998</v>
      </c>
      <c r="G563" s="15">
        <v>31837</v>
      </c>
    </row>
    <row r="564" spans="1:7" ht="12.75">
      <c r="A564" s="30" t="str">
        <f>'De la BASE'!A560</f>
        <v>412</v>
      </c>
      <c r="B564" s="30">
        <f>'De la BASE'!B560</f>
        <v>59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0.857</v>
      </c>
      <c r="F564" s="9">
        <f>IF('De la BASE'!F560&gt;0,'De la BASE'!F560,'De la BASE'!F560+0.001)</f>
        <v>109.63204139999999</v>
      </c>
      <c r="G564" s="15">
        <v>31868</v>
      </c>
    </row>
    <row r="565" spans="1:7" ht="12.75">
      <c r="A565" s="30" t="str">
        <f>'De la BASE'!A561</f>
        <v>412</v>
      </c>
      <c r="B565" s="30">
        <f>'De la BASE'!B561</f>
        <v>59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0.628</v>
      </c>
      <c r="F565" s="9">
        <f>IF('De la BASE'!F561&gt;0,'De la BASE'!F561,'De la BASE'!F561+0.001)</f>
        <v>110.92835740000001</v>
      </c>
      <c r="G565" s="15">
        <v>31898</v>
      </c>
    </row>
    <row r="566" spans="1:7" ht="12.75">
      <c r="A566" s="30" t="str">
        <f>'De la BASE'!A562</f>
        <v>412</v>
      </c>
      <c r="B566" s="30">
        <f>'De la BASE'!B562</f>
        <v>59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0.571</v>
      </c>
      <c r="F566" s="9">
        <f>IF('De la BASE'!F562&gt;0,'De la BASE'!F562,'De la BASE'!F562+0.001)</f>
        <v>67.87104809999998</v>
      </c>
      <c r="G566" s="15">
        <v>31929</v>
      </c>
    </row>
    <row r="567" spans="1:7" ht="12.75">
      <c r="A567" s="30" t="str">
        <f>'De la BASE'!A563</f>
        <v>412</v>
      </c>
      <c r="B567" s="30">
        <f>'De la BASE'!B563</f>
        <v>59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0.523</v>
      </c>
      <c r="F567" s="9">
        <f>IF('De la BASE'!F563&gt;0,'De la BASE'!F563,'De la BASE'!F563+0.001)</f>
        <v>58.910577100000005</v>
      </c>
      <c r="G567" s="15">
        <v>31959</v>
      </c>
    </row>
    <row r="568" spans="1:7" ht="12.75">
      <c r="A568" s="30" t="str">
        <f>'De la BASE'!A564</f>
        <v>412</v>
      </c>
      <c r="B568" s="30">
        <f>'De la BASE'!B564</f>
        <v>59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0.485</v>
      </c>
      <c r="F568" s="9">
        <f>IF('De la BASE'!F564&gt;0,'De la BASE'!F564,'De la BASE'!F564+0.001)</f>
        <v>37.272814600000004</v>
      </c>
      <c r="G568" s="15">
        <v>31990</v>
      </c>
    </row>
    <row r="569" spans="1:7" ht="12.75">
      <c r="A569" s="30" t="str">
        <f>'De la BASE'!A565</f>
        <v>412</v>
      </c>
      <c r="B569" s="30">
        <f>'De la BASE'!B565</f>
        <v>59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0.469</v>
      </c>
      <c r="F569" s="9">
        <f>IF('De la BASE'!F565&gt;0,'De la BASE'!F565,'De la BASE'!F565+0.001)</f>
        <v>49.8240065</v>
      </c>
      <c r="G569" s="15">
        <v>32021</v>
      </c>
    </row>
    <row r="570" spans="1:7" ht="12.75">
      <c r="A570" s="30" t="str">
        <f>'De la BASE'!A566</f>
        <v>412</v>
      </c>
      <c r="B570" s="30">
        <f>'De la BASE'!B566</f>
        <v>59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1.465</v>
      </c>
      <c r="F570" s="9">
        <f>IF('De la BASE'!F566&gt;0,'De la BASE'!F566,'De la BASE'!F566+0.001)</f>
        <v>220.9484833</v>
      </c>
      <c r="G570" s="15">
        <v>32051</v>
      </c>
    </row>
    <row r="571" spans="1:7" ht="12.75">
      <c r="A571" s="30" t="str">
        <f>'De la BASE'!A567</f>
        <v>412</v>
      </c>
      <c r="B571" s="30">
        <f>'De la BASE'!B567</f>
        <v>59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0.422</v>
      </c>
      <c r="F571" s="9">
        <f>IF('De la BASE'!F567&gt;0,'De la BASE'!F567,'De la BASE'!F567+0.001)</f>
        <v>216.39847650000002</v>
      </c>
      <c r="G571" s="15">
        <v>32082</v>
      </c>
    </row>
    <row r="572" spans="1:7" ht="12.75">
      <c r="A572" s="30" t="str">
        <f>'De la BASE'!A568</f>
        <v>412</v>
      </c>
      <c r="B572" s="30">
        <f>'De la BASE'!B568</f>
        <v>59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0.93</v>
      </c>
      <c r="F572" s="9">
        <f>IF('De la BASE'!F568&gt;0,'De la BASE'!F568,'De la BASE'!F568+0.001)</f>
        <v>275.48243780000007</v>
      </c>
      <c r="G572" s="15">
        <v>32112</v>
      </c>
    </row>
    <row r="573" spans="1:7" ht="12.75">
      <c r="A573" s="30" t="str">
        <f>'De la BASE'!A569</f>
        <v>412</v>
      </c>
      <c r="B573" s="30">
        <f>'De la BASE'!B569</f>
        <v>59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1.634</v>
      </c>
      <c r="F573" s="9">
        <f>IF('De la BASE'!F569&gt;0,'De la BASE'!F569,'De la BASE'!F569+0.001)</f>
        <v>285.52103049999994</v>
      </c>
      <c r="G573" s="15">
        <v>32143</v>
      </c>
    </row>
    <row r="574" spans="1:7" ht="12.75">
      <c r="A574" s="30" t="str">
        <f>'De la BASE'!A570</f>
        <v>412</v>
      </c>
      <c r="B574" s="30">
        <f>'De la BASE'!B570</f>
        <v>59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0.641</v>
      </c>
      <c r="F574" s="9">
        <f>IF('De la BASE'!F570&gt;0,'De la BASE'!F570,'De la BASE'!F570+0.001)</f>
        <v>235.93527020000008</v>
      </c>
      <c r="G574" s="15">
        <v>32174</v>
      </c>
    </row>
    <row r="575" spans="1:7" ht="12.75">
      <c r="A575" s="30" t="str">
        <f>'De la BASE'!A571</f>
        <v>412</v>
      </c>
      <c r="B575" s="30">
        <f>'De la BASE'!B571</f>
        <v>59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0.475</v>
      </c>
      <c r="F575" s="9">
        <f>IF('De la BASE'!F571&gt;0,'De la BASE'!F571,'De la BASE'!F571+0.001)</f>
        <v>209.14418759999992</v>
      </c>
      <c r="G575" s="15">
        <v>32203</v>
      </c>
    </row>
    <row r="576" spans="1:7" ht="12.75">
      <c r="A576" s="30" t="str">
        <f>'De la BASE'!A572</f>
        <v>412</v>
      </c>
      <c r="B576" s="30">
        <f>'De la BASE'!B572</f>
        <v>59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1.694</v>
      </c>
      <c r="F576" s="9">
        <f>IF('De la BASE'!F572&gt;0,'De la BASE'!F572,'De la BASE'!F572+0.001)</f>
        <v>261.6265539000001</v>
      </c>
      <c r="G576" s="15">
        <v>32234</v>
      </c>
    </row>
    <row r="577" spans="1:7" ht="12.75">
      <c r="A577" s="30" t="str">
        <f>'De la BASE'!A573</f>
        <v>412</v>
      </c>
      <c r="B577" s="30">
        <f>'De la BASE'!B573</f>
        <v>59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0.621</v>
      </c>
      <c r="F577" s="9">
        <f>IF('De la BASE'!F573&gt;0,'De la BASE'!F573,'De la BASE'!F573+0.001)</f>
        <v>264.0357443999999</v>
      </c>
      <c r="G577" s="15">
        <v>32264</v>
      </c>
    </row>
    <row r="578" spans="1:7" ht="12.75">
      <c r="A578" s="30" t="str">
        <f>'De la BASE'!A574</f>
        <v>412</v>
      </c>
      <c r="B578" s="30">
        <f>'De la BASE'!B574</f>
        <v>59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0.73</v>
      </c>
      <c r="F578" s="9">
        <f>IF('De la BASE'!F574&gt;0,'De la BASE'!F574,'De la BASE'!F574+0.001)</f>
        <v>235.64210350000002</v>
      </c>
      <c r="G578" s="15">
        <v>32295</v>
      </c>
    </row>
    <row r="579" spans="1:7" ht="12.75">
      <c r="A579" s="30" t="str">
        <f>'De la BASE'!A575</f>
        <v>412</v>
      </c>
      <c r="B579" s="30">
        <f>'De la BASE'!B575</f>
        <v>59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0.547</v>
      </c>
      <c r="F579" s="9">
        <f>IF('De la BASE'!F575&gt;0,'De la BASE'!F575,'De la BASE'!F575+0.001)</f>
        <v>219.735</v>
      </c>
      <c r="G579" s="15">
        <v>32325</v>
      </c>
    </row>
    <row r="580" spans="1:7" ht="12.75">
      <c r="A580" s="30" t="str">
        <f>'De la BASE'!A576</f>
        <v>412</v>
      </c>
      <c r="B580" s="30">
        <f>'De la BASE'!B576</f>
        <v>59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0.504</v>
      </c>
      <c r="F580" s="9">
        <f>IF('De la BASE'!F576&gt;0,'De la BASE'!F576,'De la BASE'!F576+0.001)</f>
        <v>53.70200000000002</v>
      </c>
      <c r="G580" s="15">
        <v>32356</v>
      </c>
    </row>
    <row r="581" spans="1:7" ht="12.75">
      <c r="A581" s="30" t="str">
        <f>'De la BASE'!A577</f>
        <v>412</v>
      </c>
      <c r="B581" s="30">
        <f>'De la BASE'!B577</f>
        <v>59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0.464</v>
      </c>
      <c r="F581" s="9">
        <f>IF('De la BASE'!F577&gt;0,'De la BASE'!F577,'De la BASE'!F577+0.001)</f>
        <v>42.88799999999999</v>
      </c>
      <c r="G581" s="15">
        <v>32387</v>
      </c>
    </row>
    <row r="582" spans="1:7" ht="12.75">
      <c r="A582" s="30" t="str">
        <f>'De la BASE'!A578</f>
        <v>412</v>
      </c>
      <c r="B582" s="30">
        <f>'De la BASE'!B578</f>
        <v>59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0.601</v>
      </c>
      <c r="F582" s="9">
        <f>IF('De la BASE'!F578&gt;0,'De la BASE'!F578,'De la BASE'!F578+0.001)</f>
        <v>60.12190559999999</v>
      </c>
      <c r="G582" s="15">
        <v>32417</v>
      </c>
    </row>
    <row r="583" spans="1:7" ht="12.75">
      <c r="A583" s="30" t="str">
        <f>'De la BASE'!A579</f>
        <v>412</v>
      </c>
      <c r="B583" s="30">
        <f>'De la BASE'!B579</f>
        <v>59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0.427</v>
      </c>
      <c r="F583" s="9">
        <f>IF('De la BASE'!F579&gt;0,'De la BASE'!F579,'De la BASE'!F579+0.001)</f>
        <v>61.17867610000002</v>
      </c>
      <c r="G583" s="15">
        <v>32448</v>
      </c>
    </row>
    <row r="584" spans="1:7" ht="12.75">
      <c r="A584" s="30" t="str">
        <f>'De la BASE'!A580</f>
        <v>412</v>
      </c>
      <c r="B584" s="30">
        <f>'De la BASE'!B580</f>
        <v>59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0.371</v>
      </c>
      <c r="F584" s="9">
        <f>IF('De la BASE'!F580&gt;0,'De la BASE'!F580,'De la BASE'!F580+0.001)</f>
        <v>36.4361351</v>
      </c>
      <c r="G584" s="15">
        <v>32478</v>
      </c>
    </row>
    <row r="585" spans="1:7" ht="12.75">
      <c r="A585" s="30" t="str">
        <f>'De la BASE'!A581</f>
        <v>412</v>
      </c>
      <c r="B585" s="30">
        <f>'De la BASE'!B581</f>
        <v>59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0.339</v>
      </c>
      <c r="F585" s="9">
        <f>IF('De la BASE'!F581&gt;0,'De la BASE'!F581,'De la BASE'!F581+0.001)</f>
        <v>34.14715939999999</v>
      </c>
      <c r="G585" s="15">
        <v>32509</v>
      </c>
    </row>
    <row r="586" spans="1:7" ht="12.75">
      <c r="A586" s="30" t="str">
        <f>'De la BASE'!A582</f>
        <v>412</v>
      </c>
      <c r="B586" s="30">
        <f>'De la BASE'!B582</f>
        <v>59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0.323</v>
      </c>
      <c r="F586" s="9">
        <f>IF('De la BASE'!F582&gt;0,'De la BASE'!F582,'De la BASE'!F582+0.001)</f>
        <v>44.084898499999994</v>
      </c>
      <c r="G586" s="15">
        <v>32540</v>
      </c>
    </row>
    <row r="587" spans="1:7" ht="12.75">
      <c r="A587" s="30" t="str">
        <f>'De la BASE'!A583</f>
        <v>412</v>
      </c>
      <c r="B587" s="30">
        <f>'De la BASE'!B583</f>
        <v>59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0.299</v>
      </c>
      <c r="F587" s="9">
        <f>IF('De la BASE'!F583&gt;0,'De la BASE'!F583,'De la BASE'!F583+0.001)</f>
        <v>43.90399999999999</v>
      </c>
      <c r="G587" s="15">
        <v>32568</v>
      </c>
    </row>
    <row r="588" spans="1:7" ht="12.75">
      <c r="A588" s="30" t="str">
        <f>'De la BASE'!A584</f>
        <v>412</v>
      </c>
      <c r="B588" s="30">
        <f>'De la BASE'!B584</f>
        <v>59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0.406</v>
      </c>
      <c r="F588" s="9">
        <f>IF('De la BASE'!F584&gt;0,'De la BASE'!F584,'De la BASE'!F584+0.001)</f>
        <v>90.50603410000001</v>
      </c>
      <c r="G588" s="15">
        <v>32599</v>
      </c>
    </row>
    <row r="589" spans="1:7" ht="12.75">
      <c r="A589" s="30" t="str">
        <f>'De la BASE'!A585</f>
        <v>412</v>
      </c>
      <c r="B589" s="30">
        <f>'De la BASE'!B585</f>
        <v>59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0.476</v>
      </c>
      <c r="F589" s="9">
        <f>IF('De la BASE'!F585&gt;0,'De la BASE'!F585,'De la BASE'!F585+0.001)</f>
        <v>59.888288799999984</v>
      </c>
      <c r="G589" s="15">
        <v>32629</v>
      </c>
    </row>
    <row r="590" spans="1:7" ht="12.75">
      <c r="A590" s="30" t="str">
        <f>'De la BASE'!A586</f>
        <v>412</v>
      </c>
      <c r="B590" s="30">
        <f>'De la BASE'!B586</f>
        <v>59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0.269</v>
      </c>
      <c r="F590" s="9">
        <f>IF('De la BASE'!F586&gt;0,'De la BASE'!F586,'De la BASE'!F586+0.001)</f>
        <v>60.19200000000001</v>
      </c>
      <c r="G590" s="15">
        <v>32660</v>
      </c>
    </row>
    <row r="591" spans="1:7" ht="12.75">
      <c r="A591" s="30" t="str">
        <f>'De la BASE'!A587</f>
        <v>412</v>
      </c>
      <c r="B591" s="30">
        <f>'De la BASE'!B587</f>
        <v>59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0.251</v>
      </c>
      <c r="F591" s="9">
        <f>IF('De la BASE'!F587&gt;0,'De la BASE'!F587,'De la BASE'!F587+0.001)</f>
        <v>39.37399999999999</v>
      </c>
      <c r="G591" s="15">
        <v>32690</v>
      </c>
    </row>
    <row r="592" spans="1:7" ht="12.75">
      <c r="A592" s="30" t="str">
        <f>'De la BASE'!A588</f>
        <v>412</v>
      </c>
      <c r="B592" s="30">
        <f>'De la BASE'!B588</f>
        <v>59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0.238</v>
      </c>
      <c r="F592" s="9">
        <f>IF('De la BASE'!F588&gt;0,'De la BASE'!F588,'De la BASE'!F588+0.001)</f>
        <v>32.363</v>
      </c>
      <c r="G592" s="15">
        <v>32721</v>
      </c>
    </row>
    <row r="593" spans="1:7" ht="12.75">
      <c r="A593" s="30" t="str">
        <f>'De la BASE'!A589</f>
        <v>412</v>
      </c>
      <c r="B593" s="30">
        <f>'De la BASE'!B589</f>
        <v>59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0.225</v>
      </c>
      <c r="F593" s="9">
        <f>IF('De la BASE'!F589&gt;0,'De la BASE'!F589,'De la BASE'!F589+0.001)</f>
        <v>31.785779199999997</v>
      </c>
      <c r="G593" s="15">
        <v>32752</v>
      </c>
    </row>
    <row r="594" spans="1:7" ht="12.75">
      <c r="A594" s="30" t="str">
        <f>'De la BASE'!A590</f>
        <v>412</v>
      </c>
      <c r="B594" s="30">
        <f>'De la BASE'!B590</f>
        <v>59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0.226</v>
      </c>
      <c r="F594" s="9">
        <f>IF('De la BASE'!F590&gt;0,'De la BASE'!F590,'De la BASE'!F590+0.001)</f>
        <v>37.03600000000001</v>
      </c>
      <c r="G594" s="15">
        <v>32782</v>
      </c>
    </row>
    <row r="595" spans="1:7" ht="12.75">
      <c r="A595" s="30" t="str">
        <f>'De la BASE'!A591</f>
        <v>412</v>
      </c>
      <c r="B595" s="30">
        <f>'De la BASE'!B591</f>
        <v>59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1.832</v>
      </c>
      <c r="F595" s="9">
        <f>IF('De la BASE'!F591&gt;0,'De la BASE'!F591,'De la BASE'!F591+0.001)</f>
        <v>419.2883215999998</v>
      </c>
      <c r="G595" s="15">
        <v>32813</v>
      </c>
    </row>
    <row r="596" spans="1:7" ht="12.75">
      <c r="A596" s="30" t="str">
        <f>'De la BASE'!A592</f>
        <v>412</v>
      </c>
      <c r="B596" s="30">
        <f>'De la BASE'!B592</f>
        <v>59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5.951</v>
      </c>
      <c r="F596" s="9">
        <f>IF('De la BASE'!F592&gt;0,'De la BASE'!F592,'De la BASE'!F592+0.001)</f>
        <v>620.5481982</v>
      </c>
      <c r="G596" s="15">
        <v>32843</v>
      </c>
    </row>
    <row r="597" spans="1:7" ht="12.75">
      <c r="A597" s="30" t="str">
        <f>'De la BASE'!A593</f>
        <v>412</v>
      </c>
      <c r="B597" s="30">
        <f>'De la BASE'!B593</f>
        <v>59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5.627</v>
      </c>
      <c r="F597" s="9">
        <f>IF('De la BASE'!F593&gt;0,'De la BASE'!F593,'De la BASE'!F593+0.001)</f>
        <v>191.27300000000002</v>
      </c>
      <c r="G597" s="15">
        <v>32874</v>
      </c>
    </row>
    <row r="598" spans="1:7" ht="12.75">
      <c r="A598" s="30" t="str">
        <f>'De la BASE'!A594</f>
        <v>412</v>
      </c>
      <c r="B598" s="30">
        <f>'De la BASE'!B594</f>
        <v>59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0.994</v>
      </c>
      <c r="F598" s="9">
        <f>IF('De la BASE'!F594&gt;0,'De la BASE'!F594,'De la BASE'!F594+0.001)</f>
        <v>101.9933059</v>
      </c>
      <c r="G598" s="15">
        <v>32905</v>
      </c>
    </row>
    <row r="599" spans="1:7" ht="12.75">
      <c r="A599" s="30" t="str">
        <f>'De la BASE'!A595</f>
        <v>412</v>
      </c>
      <c r="B599" s="30">
        <f>'De la BASE'!B595</f>
        <v>59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0.784</v>
      </c>
      <c r="F599" s="9">
        <f>IF('De la BASE'!F595&gt;0,'De la BASE'!F595,'De la BASE'!F595+0.001)</f>
        <v>79.39359060000001</v>
      </c>
      <c r="G599" s="15">
        <v>32933</v>
      </c>
    </row>
    <row r="600" spans="1:7" ht="12.75">
      <c r="A600" s="30" t="str">
        <f>'De la BASE'!A596</f>
        <v>412</v>
      </c>
      <c r="B600" s="30">
        <f>'De la BASE'!B596</f>
        <v>59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0.845</v>
      </c>
      <c r="F600" s="9">
        <f>IF('De la BASE'!F596&gt;0,'De la BASE'!F596,'De la BASE'!F596+0.001)</f>
        <v>82.5795997</v>
      </c>
      <c r="G600" s="15">
        <v>32964</v>
      </c>
    </row>
    <row r="601" spans="1:7" ht="12.75">
      <c r="A601" s="30" t="str">
        <f>'De la BASE'!A597</f>
        <v>412</v>
      </c>
      <c r="B601" s="30">
        <f>'De la BASE'!B597</f>
        <v>59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0.729</v>
      </c>
      <c r="F601" s="9">
        <f>IF('De la BASE'!F597&gt;0,'De la BASE'!F597,'De la BASE'!F597+0.001)</f>
        <v>62.62685120000001</v>
      </c>
      <c r="G601" s="15">
        <v>32994</v>
      </c>
    </row>
    <row r="602" spans="1:7" ht="12.75">
      <c r="A602" s="30" t="str">
        <f>'De la BASE'!A598</f>
        <v>412</v>
      </c>
      <c r="B602" s="30">
        <f>'De la BASE'!B598</f>
        <v>59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0.606</v>
      </c>
      <c r="F602" s="9">
        <f>IF('De la BASE'!F598&gt;0,'De la BASE'!F598,'De la BASE'!F598+0.001)</f>
        <v>48.00851169999999</v>
      </c>
      <c r="G602" s="15">
        <v>33025</v>
      </c>
    </row>
    <row r="603" spans="1:7" ht="12.75">
      <c r="A603" s="30" t="str">
        <f>'De la BASE'!A599</f>
        <v>412</v>
      </c>
      <c r="B603" s="30">
        <f>'De la BASE'!B599</f>
        <v>59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0.554</v>
      </c>
      <c r="F603" s="9">
        <f>IF('De la BASE'!F599&gt;0,'De la BASE'!F599,'De la BASE'!F599+0.001)</f>
        <v>39.70399999999999</v>
      </c>
      <c r="G603" s="15">
        <v>33055</v>
      </c>
    </row>
    <row r="604" spans="1:7" ht="12.75">
      <c r="A604" s="30" t="str">
        <f>'De la BASE'!A600</f>
        <v>412</v>
      </c>
      <c r="B604" s="30">
        <f>'De la BASE'!B600</f>
        <v>59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0.512</v>
      </c>
      <c r="F604" s="9">
        <f>IF('De la BASE'!F600&gt;0,'De la BASE'!F600,'De la BASE'!F600+0.001)</f>
        <v>36.71859379999999</v>
      </c>
      <c r="G604" s="15">
        <v>33086</v>
      </c>
    </row>
    <row r="605" spans="1:7" ht="12.75">
      <c r="A605" s="30" t="str">
        <f>'De la BASE'!A601</f>
        <v>412</v>
      </c>
      <c r="B605" s="30">
        <f>'De la BASE'!B601</f>
        <v>59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0.468</v>
      </c>
      <c r="F605" s="9">
        <f>IF('De la BASE'!F601&gt;0,'De la BASE'!F601,'De la BASE'!F601+0.001)</f>
        <v>37.50356420000001</v>
      </c>
      <c r="G605" s="15">
        <v>33117</v>
      </c>
    </row>
    <row r="606" spans="1:7" ht="12.75">
      <c r="A606" s="30" t="str">
        <f>'De la BASE'!A602</f>
        <v>412</v>
      </c>
      <c r="B606" s="30">
        <f>'De la BASE'!B602</f>
        <v>59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0.891</v>
      </c>
      <c r="F606" s="9">
        <f>IF('De la BASE'!F602&gt;0,'De la BASE'!F602,'De la BASE'!F602+0.001)</f>
        <v>170.4178626</v>
      </c>
      <c r="G606" s="15">
        <v>33147</v>
      </c>
    </row>
    <row r="607" spans="1:7" ht="12.75">
      <c r="A607" s="30" t="str">
        <f>'De la BASE'!A603</f>
        <v>412</v>
      </c>
      <c r="B607" s="30">
        <f>'De la BASE'!B603</f>
        <v>59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0.649</v>
      </c>
      <c r="F607" s="9">
        <f>IF('De la BASE'!F603&gt;0,'De la BASE'!F603,'De la BASE'!F603+0.001)</f>
        <v>99.15199999999997</v>
      </c>
      <c r="G607" s="15">
        <v>33178</v>
      </c>
    </row>
    <row r="608" spans="1:7" ht="12.75">
      <c r="A608" s="30" t="str">
        <f>'De la BASE'!A604</f>
        <v>412</v>
      </c>
      <c r="B608" s="30">
        <f>'De la BASE'!B604</f>
        <v>59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0.42</v>
      </c>
      <c r="F608" s="9">
        <f>IF('De la BASE'!F604&gt;0,'De la BASE'!F604,'De la BASE'!F604+0.001)</f>
        <v>56.786245099999995</v>
      </c>
      <c r="G608" s="15">
        <v>33208</v>
      </c>
    </row>
    <row r="609" spans="1:7" ht="12.75">
      <c r="A609" s="30" t="str">
        <f>'De la BASE'!A605</f>
        <v>412</v>
      </c>
      <c r="B609" s="30">
        <f>'De la BASE'!B605</f>
        <v>59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0.954</v>
      </c>
      <c r="F609" s="9">
        <f>IF('De la BASE'!F605&gt;0,'De la BASE'!F605,'De la BASE'!F605+0.001)</f>
        <v>72.47922660000003</v>
      </c>
      <c r="G609" s="15">
        <v>33239</v>
      </c>
    </row>
    <row r="610" spans="1:7" ht="12.75">
      <c r="A610" s="30" t="str">
        <f>'De la BASE'!A606</f>
        <v>412</v>
      </c>
      <c r="B610" s="30">
        <f>'De la BASE'!B606</f>
        <v>59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1.557</v>
      </c>
      <c r="F610" s="9">
        <f>IF('De la BASE'!F606&gt;0,'De la BASE'!F606,'De la BASE'!F606+0.001)</f>
        <v>74.61948550000001</v>
      </c>
      <c r="G610" s="15">
        <v>33270</v>
      </c>
    </row>
    <row r="611" spans="1:7" ht="12.75">
      <c r="A611" s="30" t="str">
        <f>'De la BASE'!A607</f>
        <v>412</v>
      </c>
      <c r="B611" s="30">
        <f>'De la BASE'!B607</f>
        <v>59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2.209</v>
      </c>
      <c r="F611" s="9">
        <f>IF('De la BASE'!F607&gt;0,'De la BASE'!F607,'De la BASE'!F607+0.001)</f>
        <v>272.998</v>
      </c>
      <c r="G611" s="15">
        <v>33298</v>
      </c>
    </row>
    <row r="612" spans="1:7" ht="12.75">
      <c r="A612" s="30" t="str">
        <f>'De la BASE'!A608</f>
        <v>412</v>
      </c>
      <c r="B612" s="30">
        <f>'De la BASE'!B608</f>
        <v>59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0.638</v>
      </c>
      <c r="F612" s="9">
        <f>IF('De la BASE'!F608&gt;0,'De la BASE'!F608,'De la BASE'!F608+0.001)</f>
        <v>124.328</v>
      </c>
      <c r="G612" s="15">
        <v>33329</v>
      </c>
    </row>
    <row r="613" spans="1:7" ht="12.75">
      <c r="A613" s="30" t="str">
        <f>'De la BASE'!A609</f>
        <v>412</v>
      </c>
      <c r="B613" s="30">
        <f>'De la BASE'!B609</f>
        <v>59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0.569</v>
      </c>
      <c r="F613" s="9">
        <f>IF('De la BASE'!F609&gt;0,'De la BASE'!F609,'De la BASE'!F609+0.001)</f>
        <v>86.4049261</v>
      </c>
      <c r="G613" s="15">
        <v>33359</v>
      </c>
    </row>
    <row r="614" spans="1:7" ht="12.75">
      <c r="A614" s="30" t="str">
        <f>'De la BASE'!A610</f>
        <v>412</v>
      </c>
      <c r="B614" s="30">
        <f>'De la BASE'!B610</f>
        <v>59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0.519</v>
      </c>
      <c r="F614" s="9">
        <f>IF('De la BASE'!F610&gt;0,'De la BASE'!F610,'De la BASE'!F610+0.001)</f>
        <v>46.73234060000002</v>
      </c>
      <c r="G614" s="15">
        <v>33390</v>
      </c>
    </row>
    <row r="615" spans="1:7" ht="12.75">
      <c r="A615" s="30" t="str">
        <f>'De la BASE'!A611</f>
        <v>412</v>
      </c>
      <c r="B615" s="30">
        <f>'De la BASE'!B611</f>
        <v>59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0.475</v>
      </c>
      <c r="F615" s="9">
        <f>IF('De la BASE'!F611&gt;0,'De la BASE'!F611,'De la BASE'!F611+0.001)</f>
        <v>29.24899999999999</v>
      </c>
      <c r="G615" s="15">
        <v>33420</v>
      </c>
    </row>
    <row r="616" spans="1:7" ht="12.75">
      <c r="A616" s="30" t="str">
        <f>'De la BASE'!A612</f>
        <v>412</v>
      </c>
      <c r="B616" s="30">
        <f>'De la BASE'!B612</f>
        <v>59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0.437</v>
      </c>
      <c r="F616" s="9">
        <f>IF('De la BASE'!F612&gt;0,'De la BASE'!F612,'De la BASE'!F612+0.001)</f>
        <v>22.532999999999998</v>
      </c>
      <c r="G616" s="15">
        <v>33451</v>
      </c>
    </row>
    <row r="617" spans="1:7" ht="12.75">
      <c r="A617" s="30" t="str">
        <f>'De la BASE'!A613</f>
        <v>412</v>
      </c>
      <c r="B617" s="30">
        <f>'De la BASE'!B613</f>
        <v>59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0.403</v>
      </c>
      <c r="F617" s="9">
        <f>IF('De la BASE'!F613&gt;0,'De la BASE'!F613,'De la BASE'!F613+0.001)</f>
        <v>25.427000000000007</v>
      </c>
      <c r="G617" s="15">
        <v>33482</v>
      </c>
    </row>
    <row r="618" spans="1:7" ht="12.75">
      <c r="A618" s="30" t="str">
        <f>'De la BASE'!A614</f>
        <v>412</v>
      </c>
      <c r="B618" s="30">
        <f>'De la BASE'!B614</f>
        <v>59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0.38</v>
      </c>
      <c r="F618" s="9">
        <f>IF('De la BASE'!F614&gt;0,'De la BASE'!F614,'De la BASE'!F614+0.001)</f>
        <v>32.444448300000005</v>
      </c>
      <c r="G618" s="15">
        <v>33512</v>
      </c>
    </row>
    <row r="619" spans="1:7" ht="12.75">
      <c r="A619" s="30" t="str">
        <f>'De la BASE'!A615</f>
        <v>412</v>
      </c>
      <c r="B619" s="30">
        <f>'De la BASE'!B615</f>
        <v>59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0.359</v>
      </c>
      <c r="F619" s="9">
        <f>IF('De la BASE'!F615&gt;0,'De la BASE'!F615,'De la BASE'!F615+0.001)</f>
        <v>32.184</v>
      </c>
      <c r="G619" s="15">
        <v>33543</v>
      </c>
    </row>
    <row r="620" spans="1:7" ht="12.75">
      <c r="A620" s="30" t="str">
        <f>'De la BASE'!A616</f>
        <v>412</v>
      </c>
      <c r="B620" s="30">
        <f>'De la BASE'!B616</f>
        <v>59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0.317</v>
      </c>
      <c r="F620" s="9">
        <f>IF('De la BASE'!F616&gt;0,'De la BASE'!F616,'De la BASE'!F616+0.001)</f>
        <v>30.2634727</v>
      </c>
      <c r="G620" s="15">
        <v>33573</v>
      </c>
    </row>
    <row r="621" spans="1:7" ht="12.75">
      <c r="A621" s="30" t="str">
        <f>'De la BASE'!A617</f>
        <v>412</v>
      </c>
      <c r="B621" s="30">
        <f>'De la BASE'!B617</f>
        <v>59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0.335</v>
      </c>
      <c r="F621" s="9">
        <f>IF('De la BASE'!F617&gt;0,'De la BASE'!F617,'De la BASE'!F617+0.001)</f>
        <v>56.52380250000003</v>
      </c>
      <c r="G621" s="15">
        <v>33604</v>
      </c>
    </row>
    <row r="622" spans="1:7" ht="12.75">
      <c r="A622" s="30" t="str">
        <f>'De la BASE'!A618</f>
        <v>412</v>
      </c>
      <c r="B622" s="30">
        <f>'De la BASE'!B618</f>
        <v>59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0.269</v>
      </c>
      <c r="F622" s="9">
        <f>IF('De la BASE'!F618&gt;0,'De la BASE'!F618,'De la BASE'!F618+0.001)</f>
        <v>40.43</v>
      </c>
      <c r="G622" s="15">
        <v>33635</v>
      </c>
    </row>
    <row r="623" spans="1:7" ht="12.75">
      <c r="A623" s="30" t="str">
        <f>'De la BASE'!A619</f>
        <v>412</v>
      </c>
      <c r="B623" s="30">
        <f>'De la BASE'!B619</f>
        <v>59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0.256</v>
      </c>
      <c r="F623" s="9">
        <f>IF('De la BASE'!F619&gt;0,'De la BASE'!F619,'De la BASE'!F619+0.001)</f>
        <v>38.46909249999999</v>
      </c>
      <c r="G623" s="15">
        <v>33664</v>
      </c>
    </row>
    <row r="624" spans="1:7" ht="12.75">
      <c r="A624" s="30" t="str">
        <f>'De la BASE'!A620</f>
        <v>412</v>
      </c>
      <c r="B624" s="30">
        <f>'De la BASE'!B620</f>
        <v>59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0.236</v>
      </c>
      <c r="F624" s="9">
        <f>IF('De la BASE'!F620&gt;0,'De la BASE'!F620,'De la BASE'!F620+0.001)</f>
        <v>67.21873760000001</v>
      </c>
      <c r="G624" s="15">
        <v>33695</v>
      </c>
    </row>
    <row r="625" spans="1:7" ht="12.75">
      <c r="A625" s="30" t="str">
        <f>'De la BASE'!A621</f>
        <v>412</v>
      </c>
      <c r="B625" s="30">
        <f>'De la BASE'!B621</f>
        <v>59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0.223</v>
      </c>
      <c r="F625" s="9">
        <f>IF('De la BASE'!F621&gt;0,'De la BASE'!F621,'De la BASE'!F621+0.001)</f>
        <v>48.43618329999999</v>
      </c>
      <c r="G625" s="15">
        <v>33725</v>
      </c>
    </row>
    <row r="626" spans="1:7" ht="12.75">
      <c r="A626" s="30" t="str">
        <f>'De la BASE'!A622</f>
        <v>412</v>
      </c>
      <c r="B626" s="30">
        <f>'De la BASE'!B622</f>
        <v>59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0.206</v>
      </c>
      <c r="F626" s="9">
        <f>IF('De la BASE'!F622&gt;0,'De la BASE'!F622,'De la BASE'!F622+0.001)</f>
        <v>43.3601619</v>
      </c>
      <c r="G626" s="15">
        <v>33756</v>
      </c>
    </row>
    <row r="627" spans="1:7" ht="12.75">
      <c r="A627" s="30" t="str">
        <f>'De la BASE'!A623</f>
        <v>412</v>
      </c>
      <c r="B627" s="30">
        <f>'De la BASE'!B623</f>
        <v>59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0.194</v>
      </c>
      <c r="F627" s="9">
        <f>IF('De la BASE'!F623&gt;0,'De la BASE'!F623,'De la BASE'!F623+0.001)</f>
        <v>16.8928525</v>
      </c>
      <c r="G627" s="15">
        <v>33786</v>
      </c>
    </row>
    <row r="628" spans="1:7" ht="12.75">
      <c r="A628" s="30" t="str">
        <f>'De la BASE'!A624</f>
        <v>412</v>
      </c>
      <c r="B628" s="30">
        <f>'De la BASE'!B624</f>
        <v>59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0.184</v>
      </c>
      <c r="F628" s="9">
        <f>IF('De la BASE'!F624&gt;0,'De la BASE'!F624,'De la BASE'!F624+0.001)</f>
        <v>19.718746900000003</v>
      </c>
      <c r="G628" s="15">
        <v>33817</v>
      </c>
    </row>
    <row r="629" spans="1:7" ht="12.75">
      <c r="A629" s="30" t="str">
        <f>'De la BASE'!A625</f>
        <v>412</v>
      </c>
      <c r="B629" s="30">
        <f>'De la BASE'!B625</f>
        <v>59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0.174</v>
      </c>
      <c r="F629" s="9">
        <f>IF('De la BASE'!F625&gt;0,'De la BASE'!F625,'De la BASE'!F625+0.001)</f>
        <v>17.954181700000003</v>
      </c>
      <c r="G629" s="15">
        <v>33848</v>
      </c>
    </row>
    <row r="630" spans="1:7" ht="12.75">
      <c r="A630" s="30" t="str">
        <f>'De la BASE'!A626</f>
        <v>412</v>
      </c>
      <c r="B630" s="30">
        <f>'De la BASE'!B626</f>
        <v>59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0.876</v>
      </c>
      <c r="F630" s="9">
        <f>IF('De la BASE'!F626&gt;0,'De la BASE'!F626,'De la BASE'!F626+0.001)</f>
        <v>65.66998950000001</v>
      </c>
      <c r="G630" s="15">
        <v>33878</v>
      </c>
    </row>
    <row r="631" spans="1:7" ht="12.75">
      <c r="A631" s="30" t="str">
        <f>'De la BASE'!A627</f>
        <v>412</v>
      </c>
      <c r="B631" s="30">
        <f>'De la BASE'!B627</f>
        <v>59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0.203</v>
      </c>
      <c r="F631" s="9">
        <f>IF('De la BASE'!F627&gt;0,'De la BASE'!F627,'De la BASE'!F627+0.001)</f>
        <v>37.537</v>
      </c>
      <c r="G631" s="15">
        <v>33909</v>
      </c>
    </row>
    <row r="632" spans="1:7" ht="12.75">
      <c r="A632" s="30" t="str">
        <f>'De la BASE'!A628</f>
        <v>412</v>
      </c>
      <c r="B632" s="30">
        <f>'De la BASE'!B628</f>
        <v>59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1.032</v>
      </c>
      <c r="F632" s="9">
        <f>IF('De la BASE'!F628&gt;0,'De la BASE'!F628,'De la BASE'!F628+0.001)</f>
        <v>54.475</v>
      </c>
      <c r="G632" s="15">
        <v>33939</v>
      </c>
    </row>
    <row r="633" spans="1:7" ht="12.75">
      <c r="A633" s="30" t="str">
        <f>'De la BASE'!A629</f>
        <v>412</v>
      </c>
      <c r="B633" s="30">
        <f>'De la BASE'!B629</f>
        <v>59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0.209</v>
      </c>
      <c r="F633" s="9">
        <f>IF('De la BASE'!F629&gt;0,'De la BASE'!F629,'De la BASE'!F629+0.001)</f>
        <v>27.141000000000002</v>
      </c>
      <c r="G633" s="15">
        <v>33970</v>
      </c>
    </row>
    <row r="634" spans="1:7" ht="12.75">
      <c r="A634" s="30" t="str">
        <f>'De la BASE'!A630</f>
        <v>412</v>
      </c>
      <c r="B634" s="30">
        <f>'De la BASE'!B630</f>
        <v>59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0.196</v>
      </c>
      <c r="F634" s="9">
        <f>IF('De la BASE'!F630&gt;0,'De la BASE'!F630,'De la BASE'!F630+0.001)</f>
        <v>20.651399000000005</v>
      </c>
      <c r="G634" s="15">
        <v>34001</v>
      </c>
    </row>
    <row r="635" spans="1:7" ht="12.75">
      <c r="A635" s="30" t="str">
        <f>'De la BASE'!A631</f>
        <v>412</v>
      </c>
      <c r="B635" s="30">
        <f>'De la BASE'!B631</f>
        <v>59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0.184</v>
      </c>
      <c r="F635" s="9">
        <f>IF('De la BASE'!F631&gt;0,'De la BASE'!F631,'De la BASE'!F631+0.001)</f>
        <v>32.96606600000002</v>
      </c>
      <c r="G635" s="15">
        <v>34029</v>
      </c>
    </row>
    <row r="636" spans="1:7" ht="12.75">
      <c r="A636" s="30" t="str">
        <f>'De la BASE'!A632</f>
        <v>412</v>
      </c>
      <c r="B636" s="30">
        <f>'De la BASE'!B632</f>
        <v>59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0.5</v>
      </c>
      <c r="F636" s="9">
        <f>IF('De la BASE'!F632&gt;0,'De la BASE'!F632,'De la BASE'!F632+0.001)</f>
        <v>43.88545599999999</v>
      </c>
      <c r="G636" s="15">
        <v>34060</v>
      </c>
    </row>
    <row r="637" spans="1:7" ht="12.75">
      <c r="A637" s="30" t="str">
        <f>'De la BASE'!A633</f>
        <v>412</v>
      </c>
      <c r="B637" s="30">
        <f>'De la BASE'!B633</f>
        <v>59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1.415</v>
      </c>
      <c r="F637" s="9">
        <f>IF('De la BASE'!F633&gt;0,'De la BASE'!F633,'De la BASE'!F633+0.001)</f>
        <v>126.73377370000001</v>
      </c>
      <c r="G637" s="15">
        <v>34090</v>
      </c>
    </row>
    <row r="638" spans="1:7" ht="12.75">
      <c r="A638" s="30" t="str">
        <f>'De la BASE'!A634</f>
        <v>412</v>
      </c>
      <c r="B638" s="30">
        <f>'De la BASE'!B634</f>
        <v>59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0.296</v>
      </c>
      <c r="F638" s="9">
        <f>IF('De la BASE'!F634&gt;0,'De la BASE'!F634,'De la BASE'!F634+0.001)</f>
        <v>57.154700500000025</v>
      </c>
      <c r="G638" s="15">
        <v>34121</v>
      </c>
    </row>
    <row r="639" spans="1:7" ht="12.75">
      <c r="A639" s="30" t="str">
        <f>'De la BASE'!A635</f>
        <v>412</v>
      </c>
      <c r="B639" s="30">
        <f>'De la BASE'!B635</f>
        <v>59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0.281</v>
      </c>
      <c r="F639" s="9">
        <f>IF('De la BASE'!F635&gt;0,'De la BASE'!F635,'De la BASE'!F635+0.001)</f>
        <v>25.640791</v>
      </c>
      <c r="G639" s="15">
        <v>34151</v>
      </c>
    </row>
    <row r="640" spans="1:7" ht="12.75">
      <c r="A640" s="30" t="str">
        <f>'De la BASE'!A636</f>
        <v>412</v>
      </c>
      <c r="B640" s="30">
        <f>'De la BASE'!B636</f>
        <v>59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0.261</v>
      </c>
      <c r="F640" s="9">
        <f>IF('De la BASE'!F636&gt;0,'De la BASE'!F636,'De la BASE'!F636+0.001)</f>
        <v>17.99987489999999</v>
      </c>
      <c r="G640" s="15">
        <v>34182</v>
      </c>
    </row>
    <row r="641" spans="1:7" ht="12.75">
      <c r="A641" s="30" t="str">
        <f>'De la BASE'!A637</f>
        <v>412</v>
      </c>
      <c r="B641" s="30">
        <f>'De la BASE'!B637</f>
        <v>59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0.433</v>
      </c>
      <c r="F641" s="9">
        <f>IF('De la BASE'!F637&gt;0,'De la BASE'!F637,'De la BASE'!F637+0.001)</f>
        <v>14.716094899999998</v>
      </c>
      <c r="G641" s="15">
        <v>34213</v>
      </c>
    </row>
    <row r="642" spans="1:7" ht="12.75">
      <c r="A642" s="30" t="str">
        <f>'De la BASE'!A638</f>
        <v>412</v>
      </c>
      <c r="B642" s="30">
        <f>'De la BASE'!B638</f>
        <v>59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3.198</v>
      </c>
      <c r="F642" s="9">
        <f>IF('De la BASE'!F638&gt;0,'De la BASE'!F638,'De la BASE'!F638+0.001)</f>
        <v>296.7679810000001</v>
      </c>
      <c r="G642" s="15">
        <v>34243</v>
      </c>
    </row>
    <row r="643" spans="1:7" ht="12.75">
      <c r="A643" s="30" t="str">
        <f>'De la BASE'!A639</f>
        <v>412</v>
      </c>
      <c r="B643" s="30">
        <f>'De la BASE'!B639</f>
        <v>59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0.59</v>
      </c>
      <c r="F643" s="9">
        <f>IF('De la BASE'!F639&gt;0,'De la BASE'!F639,'De la BASE'!F639+0.001)</f>
        <v>251.20654519999997</v>
      </c>
      <c r="G643" s="15">
        <v>34274</v>
      </c>
    </row>
    <row r="644" spans="1:7" ht="12.75">
      <c r="A644" s="30" t="str">
        <f>'De la BASE'!A640</f>
        <v>412</v>
      </c>
      <c r="B644" s="30">
        <f>'De la BASE'!B640</f>
        <v>59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0.353</v>
      </c>
      <c r="F644" s="9">
        <f>IF('De la BASE'!F640&gt;0,'De la BASE'!F640,'De la BASE'!F640+0.001)</f>
        <v>63.32993520000001</v>
      </c>
      <c r="G644" s="15">
        <v>34304</v>
      </c>
    </row>
    <row r="645" spans="1:7" ht="12.75">
      <c r="A645" s="30" t="str">
        <f>'De la BASE'!A641</f>
        <v>412</v>
      </c>
      <c r="B645" s="30">
        <f>'De la BASE'!B641</f>
        <v>59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1.494</v>
      </c>
      <c r="F645" s="9">
        <f>IF('De la BASE'!F641&gt;0,'De la BASE'!F641,'De la BASE'!F641+0.001)</f>
        <v>116.098137</v>
      </c>
      <c r="G645" s="15">
        <v>34335</v>
      </c>
    </row>
    <row r="646" spans="1:7" ht="12.75">
      <c r="A646" s="30" t="str">
        <f>'De la BASE'!A642</f>
        <v>412</v>
      </c>
      <c r="B646" s="30">
        <f>'De la BASE'!B642</f>
        <v>59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1.849</v>
      </c>
      <c r="F646" s="9">
        <f>IF('De la BASE'!F642&gt;0,'De la BASE'!F642,'De la BASE'!F642+0.001)</f>
        <v>137.3639082</v>
      </c>
      <c r="G646" s="15">
        <v>34366</v>
      </c>
    </row>
    <row r="647" spans="1:7" ht="12.75">
      <c r="A647" s="30" t="str">
        <f>'De la BASE'!A643</f>
        <v>412</v>
      </c>
      <c r="B647" s="30">
        <f>'De la BASE'!B643</f>
        <v>59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0.593</v>
      </c>
      <c r="F647" s="9">
        <f>IF('De la BASE'!F643&gt;0,'De la BASE'!F643,'De la BASE'!F643+0.001)</f>
        <v>119.78509270000002</v>
      </c>
      <c r="G647" s="15">
        <v>34394</v>
      </c>
    </row>
    <row r="648" spans="1:7" ht="12.75">
      <c r="A648" s="30" t="str">
        <f>'De la BASE'!A644</f>
        <v>412</v>
      </c>
      <c r="B648" s="30">
        <f>'De la BASE'!B644</f>
        <v>59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0.514</v>
      </c>
      <c r="F648" s="9">
        <f>IF('De la BASE'!F644&gt;0,'De la BASE'!F644,'De la BASE'!F644+0.001)</f>
        <v>71.42676290000003</v>
      </c>
      <c r="G648" s="15">
        <v>34425</v>
      </c>
    </row>
    <row r="649" spans="1:7" ht="12.75">
      <c r="A649" s="30" t="str">
        <f>'De la BASE'!A645</f>
        <v>412</v>
      </c>
      <c r="B649" s="30">
        <f>'De la BASE'!B645</f>
        <v>59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1.498</v>
      </c>
      <c r="F649" s="9">
        <f>IF('De la BASE'!F645&gt;0,'De la BASE'!F645,'De la BASE'!F645+0.001)</f>
        <v>286.29791819999997</v>
      </c>
      <c r="G649" s="15">
        <v>34455</v>
      </c>
    </row>
    <row r="650" spans="1:7" ht="12.75">
      <c r="A650" s="30" t="str">
        <f>'De la BASE'!A646</f>
        <v>412</v>
      </c>
      <c r="B650" s="30">
        <f>'De la BASE'!B646</f>
        <v>59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0.594</v>
      </c>
      <c r="F650" s="9">
        <f>IF('De la BASE'!F646&gt;0,'De la BASE'!F646,'De la BASE'!F646+0.001)</f>
        <v>75.20571009999999</v>
      </c>
      <c r="G650" s="15">
        <v>34486</v>
      </c>
    </row>
    <row r="651" spans="1:7" ht="12.75">
      <c r="A651" s="30" t="str">
        <f>'De la BASE'!A647</f>
        <v>412</v>
      </c>
      <c r="B651" s="30">
        <f>'De la BASE'!B647</f>
        <v>59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0.547</v>
      </c>
      <c r="F651" s="9">
        <f>IF('De la BASE'!F647&gt;0,'De la BASE'!F647,'De la BASE'!F647+0.001)</f>
        <v>40.76099999999999</v>
      </c>
      <c r="G651" s="15">
        <v>34516</v>
      </c>
    </row>
    <row r="652" spans="1:7" ht="12.75">
      <c r="A652" s="30" t="str">
        <f>'De la BASE'!A648</f>
        <v>412</v>
      </c>
      <c r="B652" s="30">
        <f>'De la BASE'!B648</f>
        <v>59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0.507</v>
      </c>
      <c r="F652" s="9">
        <f>IF('De la BASE'!F648&gt;0,'De la BASE'!F648,'De la BASE'!F648+0.001)</f>
        <v>30.942169499999984</v>
      </c>
      <c r="G652" s="15">
        <v>34547</v>
      </c>
    </row>
    <row r="653" spans="1:7" ht="12.75">
      <c r="A653" s="30" t="str">
        <f>'De la BASE'!A649</f>
        <v>412</v>
      </c>
      <c r="B653" s="30">
        <f>'De la BASE'!B649</f>
        <v>59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0.465</v>
      </c>
      <c r="F653" s="9">
        <f>IF('De la BASE'!F649&gt;0,'De la BASE'!F649,'De la BASE'!F649+0.001)</f>
        <v>24.595399899999986</v>
      </c>
      <c r="G653" s="15">
        <v>34578</v>
      </c>
    </row>
    <row r="654" spans="1:7" ht="12.75">
      <c r="A654" s="30" t="str">
        <f>'De la BASE'!A650</f>
        <v>412</v>
      </c>
      <c r="B654" s="30">
        <f>'De la BASE'!B650</f>
        <v>59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0.468</v>
      </c>
      <c r="F654" s="9">
        <f>IF('De la BASE'!F650&gt;0,'De la BASE'!F650,'De la BASE'!F650+0.001)</f>
        <v>23.581467899999993</v>
      </c>
      <c r="G654" s="15">
        <v>34608</v>
      </c>
    </row>
    <row r="655" spans="1:7" ht="12.75">
      <c r="A655" s="30" t="str">
        <f>'De la BASE'!A651</f>
        <v>412</v>
      </c>
      <c r="B655" s="30">
        <f>'De la BASE'!B651</f>
        <v>59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0.586</v>
      </c>
      <c r="F655" s="9">
        <f>IF('De la BASE'!F651&gt;0,'De la BASE'!F651,'De la BASE'!F651+0.001)</f>
        <v>85.0478163</v>
      </c>
      <c r="G655" s="15">
        <v>34639</v>
      </c>
    </row>
    <row r="656" spans="1:7" ht="12.75">
      <c r="A656" s="30" t="str">
        <f>'De la BASE'!A652</f>
        <v>412</v>
      </c>
      <c r="B656" s="30">
        <f>'De la BASE'!B652</f>
        <v>59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0.48</v>
      </c>
      <c r="F656" s="9">
        <f>IF('De la BASE'!F652&gt;0,'De la BASE'!F652,'De la BASE'!F652+0.001)</f>
        <v>31.453</v>
      </c>
      <c r="G656" s="15">
        <v>34669</v>
      </c>
    </row>
    <row r="657" spans="1:7" ht="12.75">
      <c r="A657" s="30" t="str">
        <f>'De la BASE'!A653</f>
        <v>412</v>
      </c>
      <c r="B657" s="30">
        <f>'De la BASE'!B653</f>
        <v>59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0.924</v>
      </c>
      <c r="F657" s="9">
        <f>IF('De la BASE'!F653&gt;0,'De la BASE'!F653,'De la BASE'!F653+0.001)</f>
        <v>61.27821699999999</v>
      </c>
      <c r="G657" s="15">
        <v>34700</v>
      </c>
    </row>
    <row r="658" spans="1:7" ht="12.75">
      <c r="A658" s="30" t="str">
        <f>'De la BASE'!A654</f>
        <v>412</v>
      </c>
      <c r="B658" s="30">
        <f>'De la BASE'!B654</f>
        <v>59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1.582</v>
      </c>
      <c r="F658" s="9">
        <f>IF('De la BASE'!F654&gt;0,'De la BASE'!F654,'De la BASE'!F654+0.001)</f>
        <v>91.91599999999998</v>
      </c>
      <c r="G658" s="15">
        <v>34731</v>
      </c>
    </row>
    <row r="659" spans="1:7" ht="12.75">
      <c r="A659" s="30" t="str">
        <f>'De la BASE'!A655</f>
        <v>412</v>
      </c>
      <c r="B659" s="30">
        <f>'De la BASE'!B655</f>
        <v>59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0.422</v>
      </c>
      <c r="F659" s="9">
        <f>IF('De la BASE'!F655&gt;0,'De la BASE'!F655,'De la BASE'!F655+0.001)</f>
        <v>51.92899999999998</v>
      </c>
      <c r="G659" s="15">
        <v>34759</v>
      </c>
    </row>
    <row r="660" spans="1:7" ht="12.75">
      <c r="A660" s="30" t="str">
        <f>'De la BASE'!A656</f>
        <v>412</v>
      </c>
      <c r="B660" s="30">
        <f>'De la BASE'!B656</f>
        <v>59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0.388</v>
      </c>
      <c r="F660" s="9">
        <f>IF('De la BASE'!F656&gt;0,'De la BASE'!F656,'De la BASE'!F656+0.001)</f>
        <v>27.12779570000001</v>
      </c>
      <c r="G660" s="15">
        <v>34790</v>
      </c>
    </row>
    <row r="661" spans="1:7" ht="12.75">
      <c r="A661" s="30" t="str">
        <f>'De la BASE'!A657</f>
        <v>412</v>
      </c>
      <c r="B661" s="30">
        <f>'De la BASE'!B657</f>
        <v>59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0.377</v>
      </c>
      <c r="F661" s="9">
        <f>IF('De la BASE'!F657&gt;0,'De la BASE'!F657,'De la BASE'!F657+0.001)</f>
        <v>32.771329200000004</v>
      </c>
      <c r="G661" s="15">
        <v>34820</v>
      </c>
    </row>
    <row r="662" spans="1:7" ht="12.75">
      <c r="A662" s="30" t="str">
        <f>'De la BASE'!A658</f>
        <v>412</v>
      </c>
      <c r="B662" s="30">
        <f>'De la BASE'!B658</f>
        <v>59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0.344</v>
      </c>
      <c r="F662" s="9">
        <f>IF('De la BASE'!F658&gt;0,'De la BASE'!F658,'De la BASE'!F658+0.001)</f>
        <v>30.2562845</v>
      </c>
      <c r="G662" s="15">
        <v>34851</v>
      </c>
    </row>
    <row r="663" spans="1:7" ht="12.75">
      <c r="A663" s="30" t="str">
        <f>'De la BASE'!A659</f>
        <v>412</v>
      </c>
      <c r="B663" s="30">
        <f>'De la BASE'!B659</f>
        <v>59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0.313</v>
      </c>
      <c r="F663" s="9">
        <f>IF('De la BASE'!F659&gt;0,'De la BASE'!F659,'De la BASE'!F659+0.001)</f>
        <v>20.523156099999998</v>
      </c>
      <c r="G663" s="15">
        <v>34881</v>
      </c>
    </row>
    <row r="664" spans="1:7" ht="12.75">
      <c r="A664" s="30" t="str">
        <f>'De la BASE'!A660</f>
        <v>412</v>
      </c>
      <c r="B664" s="30">
        <f>'De la BASE'!B660</f>
        <v>59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0.293</v>
      </c>
      <c r="F664" s="9">
        <f>IF('De la BASE'!F660&gt;0,'De la BASE'!F660,'De la BASE'!F660+0.001)</f>
        <v>16.257398099999993</v>
      </c>
      <c r="G664" s="15">
        <v>34912</v>
      </c>
    </row>
    <row r="665" spans="1:7" ht="12.75">
      <c r="A665" s="30" t="str">
        <f>'De la BASE'!A661</f>
        <v>412</v>
      </c>
      <c r="B665" s="30">
        <f>'De la BASE'!B661</f>
        <v>59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0.27</v>
      </c>
      <c r="F665" s="9">
        <f>IF('De la BASE'!F661&gt;0,'De la BASE'!F661,'De la BASE'!F661+0.001)</f>
        <v>14.971279099999999</v>
      </c>
      <c r="G665" s="15">
        <v>34943</v>
      </c>
    </row>
    <row r="666" spans="1:7" ht="12.75">
      <c r="A666" s="30" t="str">
        <f>'De la BASE'!A662</f>
        <v>412</v>
      </c>
      <c r="B666" s="30">
        <f>'De la BASE'!B662</f>
        <v>59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0.25</v>
      </c>
      <c r="F666" s="9">
        <f>IF('De la BASE'!F662&gt;0,'De la BASE'!F662,'De la BASE'!F662+0.001)</f>
        <v>8.870066</v>
      </c>
      <c r="G666" s="15">
        <v>34973</v>
      </c>
    </row>
    <row r="667" spans="1:7" ht="12.75">
      <c r="A667" s="30" t="str">
        <f>'De la BASE'!A663</f>
        <v>412</v>
      </c>
      <c r="B667" s="30">
        <f>'De la BASE'!B663</f>
        <v>59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0.864</v>
      </c>
      <c r="F667" s="9">
        <f>IF('De la BASE'!F663&gt;0,'De la BASE'!F663,'De la BASE'!F663+0.001)</f>
        <v>72.17393030000004</v>
      </c>
      <c r="G667" s="15">
        <v>35004</v>
      </c>
    </row>
    <row r="668" spans="1:7" ht="12.75">
      <c r="A668" s="30" t="str">
        <f>'De la BASE'!A664</f>
        <v>412</v>
      </c>
      <c r="B668" s="30">
        <f>'De la BASE'!B664</f>
        <v>59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5.129</v>
      </c>
      <c r="F668" s="9">
        <f>IF('De la BASE'!F664&gt;0,'De la BASE'!F664,'De la BASE'!F664+0.001)</f>
        <v>230.35170419999994</v>
      </c>
      <c r="G668" s="15">
        <v>35034</v>
      </c>
    </row>
    <row r="669" spans="1:7" ht="12.75">
      <c r="A669" s="30" t="str">
        <f>'De la BASE'!A665</f>
        <v>412</v>
      </c>
      <c r="B669" s="30">
        <f>'De la BASE'!B665</f>
        <v>59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10.748</v>
      </c>
      <c r="F669" s="9">
        <f>IF('De la BASE'!F665&gt;0,'De la BASE'!F665,'De la BASE'!F665+0.001)</f>
        <v>618.2960842999998</v>
      </c>
      <c r="G669" s="15">
        <v>35065</v>
      </c>
    </row>
    <row r="670" spans="1:7" ht="12.75">
      <c r="A670" s="30" t="str">
        <f>'De la BASE'!A666</f>
        <v>412</v>
      </c>
      <c r="B670" s="30">
        <f>'De la BASE'!B666</f>
        <v>59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1.737</v>
      </c>
      <c r="F670" s="9">
        <f>IF('De la BASE'!F666&gt;0,'De la BASE'!F666,'De la BASE'!F666+0.001)</f>
        <v>228.71769160000005</v>
      </c>
      <c r="G670" s="15">
        <v>35096</v>
      </c>
    </row>
    <row r="671" spans="1:7" ht="12.75">
      <c r="A671" s="30" t="str">
        <f>'De la BASE'!A667</f>
        <v>412</v>
      </c>
      <c r="B671" s="30">
        <f>'De la BASE'!B667</f>
        <v>59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1.779</v>
      </c>
      <c r="F671" s="9">
        <f>IF('De la BASE'!F667&gt;0,'De la BASE'!F667,'De la BASE'!F667+0.001)</f>
        <v>197.09057749999994</v>
      </c>
      <c r="G671" s="15">
        <v>35125</v>
      </c>
    </row>
    <row r="672" spans="1:7" ht="12.75">
      <c r="A672" s="30" t="str">
        <f>'De la BASE'!A668</f>
        <v>412</v>
      </c>
      <c r="B672" s="30">
        <f>'De la BASE'!B668</f>
        <v>59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0.995</v>
      </c>
      <c r="F672" s="9">
        <f>IF('De la BASE'!F668&gt;0,'De la BASE'!F668,'De la BASE'!F668+0.001)</f>
        <v>258.61141069999996</v>
      </c>
      <c r="G672" s="15">
        <v>35156</v>
      </c>
    </row>
    <row r="673" spans="1:7" ht="12.75">
      <c r="A673" s="30" t="str">
        <f>'De la BASE'!A669</f>
        <v>412</v>
      </c>
      <c r="B673" s="30">
        <f>'De la BASE'!B669</f>
        <v>59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2.273</v>
      </c>
      <c r="F673" s="9">
        <f>IF('De la BASE'!F669&gt;0,'De la BASE'!F669,'De la BASE'!F669+0.001)</f>
        <v>328.33604560000003</v>
      </c>
      <c r="G673" s="15">
        <v>35186</v>
      </c>
    </row>
    <row r="674" spans="1:7" ht="12.75">
      <c r="A674" s="30" t="str">
        <f>'De la BASE'!A670</f>
        <v>412</v>
      </c>
      <c r="B674" s="30">
        <f>'De la BASE'!B670</f>
        <v>59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1.013</v>
      </c>
      <c r="F674" s="9">
        <f>IF('De la BASE'!F670&gt;0,'De la BASE'!F670,'De la BASE'!F670+0.001)</f>
        <v>119.5900928</v>
      </c>
      <c r="G674" s="15">
        <v>35217</v>
      </c>
    </row>
    <row r="675" spans="1:7" ht="12.75">
      <c r="A675" s="30" t="str">
        <f>'De la BASE'!A671</f>
        <v>412</v>
      </c>
      <c r="B675" s="30">
        <f>'De la BASE'!B671</f>
        <v>59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0.922</v>
      </c>
      <c r="F675" s="9">
        <f>IF('De la BASE'!F671&gt;0,'De la BASE'!F671,'De la BASE'!F671+0.001)</f>
        <v>62.60014610000002</v>
      </c>
      <c r="G675" s="15">
        <v>35247</v>
      </c>
    </row>
    <row r="676" spans="1:7" ht="12.75">
      <c r="A676" s="30" t="str">
        <f>'De la BASE'!A672</f>
        <v>412</v>
      </c>
      <c r="B676" s="30">
        <f>'De la BASE'!B672</f>
        <v>59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0.839</v>
      </c>
      <c r="F676" s="9">
        <f>IF('De la BASE'!F672&gt;0,'De la BASE'!F672,'De la BASE'!F672+0.001)</f>
        <v>45.592195399999994</v>
      </c>
      <c r="G676" s="15">
        <v>35278</v>
      </c>
    </row>
    <row r="677" spans="1:7" ht="12.75">
      <c r="A677" s="30" t="str">
        <f>'De la BASE'!A673</f>
        <v>412</v>
      </c>
      <c r="B677" s="30">
        <f>'De la BASE'!B673</f>
        <v>59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0.781</v>
      </c>
      <c r="F677" s="9">
        <f>IF('De la BASE'!F673&gt;0,'De la BASE'!F673,'De la BASE'!F673+0.001)</f>
        <v>38.231834899999996</v>
      </c>
      <c r="G677" s="15">
        <v>35309</v>
      </c>
    </row>
    <row r="678" spans="1:7" ht="12.75">
      <c r="A678" s="30" t="str">
        <f>'De la BASE'!A674</f>
        <v>412</v>
      </c>
      <c r="B678" s="30">
        <f>'De la BASE'!B674</f>
        <v>59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0.701</v>
      </c>
      <c r="F678" s="9">
        <f>IF('De la BASE'!F674&gt;0,'De la BASE'!F674,'De la BASE'!F674+0.001)</f>
        <v>36.30181770000001</v>
      </c>
      <c r="G678" s="15">
        <v>35339</v>
      </c>
    </row>
    <row r="679" spans="1:7" ht="12.75">
      <c r="A679" s="30" t="str">
        <f>'De la BASE'!A675</f>
        <v>412</v>
      </c>
      <c r="B679" s="30">
        <f>'De la BASE'!B675</f>
        <v>59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0.688</v>
      </c>
      <c r="F679" s="9">
        <f>IF('De la BASE'!F675&gt;0,'De la BASE'!F675,'De la BASE'!F675+0.001)</f>
        <v>45.44060110000002</v>
      </c>
      <c r="G679" s="15">
        <v>35370</v>
      </c>
    </row>
    <row r="680" spans="1:7" ht="12.75">
      <c r="A680" s="30" t="str">
        <f>'De la BASE'!A676</f>
        <v>412</v>
      </c>
      <c r="B680" s="30">
        <f>'De la BASE'!B676</f>
        <v>59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3.522</v>
      </c>
      <c r="F680" s="9">
        <f>IF('De la BASE'!F676&gt;0,'De la BASE'!F676,'De la BASE'!F676+0.001)</f>
        <v>393.83228429999997</v>
      </c>
      <c r="G680" s="15">
        <v>35400</v>
      </c>
    </row>
    <row r="681" spans="1:7" ht="12.75">
      <c r="A681" s="30" t="str">
        <f>'De la BASE'!A677</f>
        <v>412</v>
      </c>
      <c r="B681" s="30">
        <f>'De la BASE'!B677</f>
        <v>59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2.327</v>
      </c>
      <c r="F681" s="9">
        <f>IF('De la BASE'!F677&gt;0,'De la BASE'!F677,'De la BASE'!F677+0.001)</f>
        <v>198.70400000000004</v>
      </c>
      <c r="G681" s="15">
        <v>35431</v>
      </c>
    </row>
    <row r="682" spans="1:7" ht="12.75">
      <c r="A682" s="30" t="str">
        <f>'De la BASE'!A678</f>
        <v>412</v>
      </c>
      <c r="B682" s="30">
        <f>'De la BASE'!B678</f>
        <v>59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0.861</v>
      </c>
      <c r="F682" s="9">
        <f>IF('De la BASE'!F678&gt;0,'De la BASE'!F678,'De la BASE'!F678+0.001)</f>
        <v>113.8158071</v>
      </c>
      <c r="G682" s="15">
        <v>35462</v>
      </c>
    </row>
    <row r="683" spans="1:7" ht="12.75">
      <c r="A683" s="30" t="str">
        <f>'De la BASE'!A679</f>
        <v>412</v>
      </c>
      <c r="B683" s="30">
        <f>'De la BASE'!B679</f>
        <v>59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0.785</v>
      </c>
      <c r="F683" s="9">
        <f>IF('De la BASE'!F679&gt;0,'De la BASE'!F679,'De la BASE'!F679+0.001)</f>
        <v>85.0959375</v>
      </c>
      <c r="G683" s="15">
        <v>35490</v>
      </c>
    </row>
    <row r="684" spans="1:7" ht="12.75">
      <c r="A684" s="30" t="str">
        <f>'De la BASE'!A680</f>
        <v>412</v>
      </c>
      <c r="B684" s="30">
        <f>'De la BASE'!B680</f>
        <v>59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0.775</v>
      </c>
      <c r="F684" s="9">
        <f>IF('De la BASE'!F680&gt;0,'De la BASE'!F680,'De la BASE'!F680+0.001)</f>
        <v>85.64654789999996</v>
      </c>
      <c r="G684" s="15">
        <v>35521</v>
      </c>
    </row>
    <row r="685" spans="1:7" ht="12.75">
      <c r="A685" s="30" t="str">
        <f>'De la BASE'!A681</f>
        <v>412</v>
      </c>
      <c r="B685" s="30">
        <f>'De la BASE'!B681</f>
        <v>59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0.903</v>
      </c>
      <c r="F685" s="9">
        <f>IF('De la BASE'!F681&gt;0,'De la BASE'!F681,'De la BASE'!F681+0.001)</f>
        <v>76.58390489999998</v>
      </c>
      <c r="G685" s="15">
        <v>35551</v>
      </c>
    </row>
    <row r="686" spans="1:7" ht="12.75">
      <c r="A686" s="30" t="str">
        <f>'De la BASE'!A682</f>
        <v>412</v>
      </c>
      <c r="B686" s="30">
        <f>'De la BASE'!B682</f>
        <v>59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0.745</v>
      </c>
      <c r="F686" s="9">
        <f>IF('De la BASE'!F682&gt;0,'De la BASE'!F682,'De la BASE'!F682+0.001)</f>
        <v>83.62731210000003</v>
      </c>
      <c r="G686" s="15">
        <v>35582</v>
      </c>
    </row>
    <row r="687" spans="1:7" ht="12.75">
      <c r="A687" s="30" t="str">
        <f>'De la BASE'!A683</f>
        <v>412</v>
      </c>
      <c r="B687" s="30">
        <f>'De la BASE'!B683</f>
        <v>59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0.603</v>
      </c>
      <c r="F687" s="9">
        <f>IF('De la BASE'!F683&gt;0,'De la BASE'!F683,'De la BASE'!F683+0.001)</f>
        <v>43.0179804</v>
      </c>
      <c r="G687" s="15">
        <v>35612</v>
      </c>
    </row>
    <row r="688" spans="1:7" ht="12.75">
      <c r="A688" s="30" t="str">
        <f>'De la BASE'!A684</f>
        <v>412</v>
      </c>
      <c r="B688" s="30">
        <f>'De la BASE'!B684</f>
        <v>59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0.568</v>
      </c>
      <c r="F688" s="9">
        <f>IF('De la BASE'!F684&gt;0,'De la BASE'!F684,'De la BASE'!F684+0.001)</f>
        <v>34.627999999999986</v>
      </c>
      <c r="G688" s="15">
        <v>35643</v>
      </c>
    </row>
    <row r="689" spans="1:7" ht="12.75">
      <c r="A689" s="30" t="str">
        <f>'De la BASE'!A685</f>
        <v>412</v>
      </c>
      <c r="B689" s="30">
        <f>'De la BASE'!B685</f>
        <v>59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0.513</v>
      </c>
      <c r="F689" s="9">
        <f>IF('De la BASE'!F685&gt;0,'De la BASE'!F685,'De la BASE'!F685+0.001)</f>
        <v>34.4903674</v>
      </c>
      <c r="G689" s="15">
        <v>35674</v>
      </c>
    </row>
    <row r="690" spans="1:7" ht="12.75">
      <c r="A690" s="30" t="str">
        <f>'De la BASE'!A686</f>
        <v>412</v>
      </c>
      <c r="B690" s="30">
        <f>'De la BASE'!B686</f>
        <v>59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0.499</v>
      </c>
      <c r="F690" s="9">
        <f>IF('De la BASE'!F686&gt;0,'De la BASE'!F686,'De la BASE'!F686+0.001)</f>
        <v>42.7956047</v>
      </c>
      <c r="G690" s="15">
        <v>35704</v>
      </c>
    </row>
    <row r="691" spans="1:7" ht="12.75">
      <c r="A691" s="30" t="str">
        <f>'De la BASE'!A687</f>
        <v>412</v>
      </c>
      <c r="B691" s="30">
        <f>'De la BASE'!B687</f>
        <v>59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3.51</v>
      </c>
      <c r="F691" s="9">
        <f>IF('De la BASE'!F687&gt;0,'De la BASE'!F687,'De la BASE'!F687+0.001)</f>
        <v>459.3126690999998</v>
      </c>
      <c r="G691" s="15">
        <v>35735</v>
      </c>
    </row>
    <row r="692" spans="1:7" ht="12.75">
      <c r="A692" s="30" t="str">
        <f>'De la BASE'!A688</f>
        <v>412</v>
      </c>
      <c r="B692" s="30">
        <f>'De la BASE'!B688</f>
        <v>59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4.222</v>
      </c>
      <c r="F692" s="9">
        <f>IF('De la BASE'!F688&gt;0,'De la BASE'!F688,'De la BASE'!F688+0.001)</f>
        <v>455.6419025999998</v>
      </c>
      <c r="G692" s="15">
        <v>35765</v>
      </c>
    </row>
    <row r="693" spans="1:7" ht="12.75">
      <c r="A693" s="30" t="str">
        <f>'De la BASE'!A689</f>
        <v>412</v>
      </c>
      <c r="B693" s="30">
        <f>'De la BASE'!B689</f>
        <v>59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1.566</v>
      </c>
      <c r="F693" s="9">
        <f>IF('De la BASE'!F689&gt;0,'De la BASE'!F689,'De la BASE'!F689+0.001)</f>
        <v>224.9526317</v>
      </c>
      <c r="G693" s="15">
        <v>35796</v>
      </c>
    </row>
    <row r="694" spans="1:7" ht="12.75">
      <c r="A694" s="30" t="str">
        <f>'De la BASE'!A690</f>
        <v>412</v>
      </c>
      <c r="B694" s="30">
        <f>'De la BASE'!B690</f>
        <v>59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1.344</v>
      </c>
      <c r="F694" s="9">
        <f>IF('De la BASE'!F690&gt;0,'De la BASE'!F690,'De la BASE'!F690+0.001)</f>
        <v>154.252</v>
      </c>
      <c r="G694" s="15">
        <v>35827</v>
      </c>
    </row>
    <row r="695" spans="1:7" ht="12.75">
      <c r="A695" s="30" t="str">
        <f>'De la BASE'!A691</f>
        <v>412</v>
      </c>
      <c r="B695" s="30">
        <f>'De la BASE'!B691</f>
        <v>59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0.935</v>
      </c>
      <c r="F695" s="9">
        <f>IF('De la BASE'!F691&gt;0,'De la BASE'!F691,'De la BASE'!F691+0.001)</f>
        <v>112.54247080000003</v>
      </c>
      <c r="G695" s="15">
        <v>35855</v>
      </c>
    </row>
    <row r="696" spans="1:7" ht="12.75">
      <c r="A696" s="30" t="str">
        <f>'De la BASE'!A692</f>
        <v>412</v>
      </c>
      <c r="B696" s="30">
        <f>'De la BASE'!B692</f>
        <v>59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1.776</v>
      </c>
      <c r="F696" s="9">
        <f>IF('De la BASE'!F692&gt;0,'De la BASE'!F692,'De la BASE'!F692+0.001)</f>
        <v>131.52700000000004</v>
      </c>
      <c r="G696" s="15">
        <v>35886</v>
      </c>
    </row>
    <row r="697" spans="1:7" ht="12.75">
      <c r="A697" s="30" t="str">
        <f>'De la BASE'!A693</f>
        <v>412</v>
      </c>
      <c r="B697" s="30">
        <f>'De la BASE'!B693</f>
        <v>59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2.325</v>
      </c>
      <c r="F697" s="9">
        <f>IF('De la BASE'!F693&gt;0,'De la BASE'!F693,'De la BASE'!F693+0.001)</f>
        <v>149.67362819999997</v>
      </c>
      <c r="G697" s="15">
        <v>35916</v>
      </c>
    </row>
    <row r="698" spans="1:7" ht="12.75">
      <c r="A698" s="30" t="str">
        <f>'De la BASE'!A694</f>
        <v>412</v>
      </c>
      <c r="B698" s="30">
        <f>'De la BASE'!B694</f>
        <v>59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0.942</v>
      </c>
      <c r="F698" s="9">
        <f>IF('De la BASE'!F694&gt;0,'De la BASE'!F694,'De la BASE'!F694+0.001)</f>
        <v>111.35700000000004</v>
      </c>
      <c r="G698" s="15">
        <v>35947</v>
      </c>
    </row>
    <row r="699" spans="1:7" ht="12.75">
      <c r="A699" s="30" t="str">
        <f>'De la BASE'!A695</f>
        <v>412</v>
      </c>
      <c r="B699" s="30">
        <f>'De la BASE'!B695</f>
        <v>59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0.858</v>
      </c>
      <c r="F699" s="9">
        <f>IF('De la BASE'!F695&gt;0,'De la BASE'!F695,'De la BASE'!F695+0.001)</f>
        <v>50.35821329999999</v>
      </c>
      <c r="G699" s="15">
        <v>35977</v>
      </c>
    </row>
    <row r="700" spans="1:7" ht="12.75">
      <c r="A700" s="30" t="str">
        <f>'De la BASE'!A696</f>
        <v>412</v>
      </c>
      <c r="B700" s="30">
        <f>'De la BASE'!B696</f>
        <v>59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0.783</v>
      </c>
      <c r="F700" s="9">
        <f>IF('De la BASE'!F696&gt;0,'De la BASE'!F696,'De la BASE'!F696+0.001)</f>
        <v>38.11139140000001</v>
      </c>
      <c r="G700" s="15">
        <v>36008</v>
      </c>
    </row>
    <row r="701" spans="1:7" ht="12.75">
      <c r="A701" s="30" t="str">
        <f>'De la BASE'!A697</f>
        <v>412</v>
      </c>
      <c r="B701" s="30">
        <f>'De la BASE'!B697</f>
        <v>59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0.875</v>
      </c>
      <c r="F701" s="9">
        <f>IF('De la BASE'!F697&gt;0,'De la BASE'!F697,'De la BASE'!F697+0.001)</f>
        <v>66.93800000000002</v>
      </c>
      <c r="G701" s="15">
        <v>36039</v>
      </c>
    </row>
    <row r="702" spans="1:7" ht="12.75">
      <c r="A702" s="30" t="str">
        <f>'De la BASE'!A698</f>
        <v>412</v>
      </c>
      <c r="B702" s="30">
        <f>'De la BASE'!B698</f>
        <v>59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0.667</v>
      </c>
      <c r="F702" s="9">
        <f>IF('De la BASE'!F698&gt;0,'De la BASE'!F698,'De la BASE'!F698+0.001)</f>
        <v>34.4121312</v>
      </c>
      <c r="G702" s="15">
        <v>36069</v>
      </c>
    </row>
    <row r="703" spans="1:7" ht="12.75">
      <c r="A703" s="30" t="str">
        <f>'De la BASE'!A699</f>
        <v>412</v>
      </c>
      <c r="B703" s="30">
        <f>'De la BASE'!B699</f>
        <v>59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0.609</v>
      </c>
      <c r="F703" s="9">
        <f>IF('De la BASE'!F699&gt;0,'De la BASE'!F699,'De la BASE'!F699+0.001)</f>
        <v>32.479379400000006</v>
      </c>
      <c r="G703" s="15">
        <v>36100</v>
      </c>
    </row>
    <row r="704" spans="1:7" ht="12.75">
      <c r="A704" s="30" t="str">
        <f>'De la BASE'!A700</f>
        <v>412</v>
      </c>
      <c r="B704" s="30">
        <f>'De la BASE'!B700</f>
        <v>59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0.559</v>
      </c>
      <c r="F704" s="9">
        <f>IF('De la BASE'!F700&gt;0,'De la BASE'!F700,'De la BASE'!F700+0.001)</f>
        <v>26.144000000000005</v>
      </c>
      <c r="G704" s="15">
        <v>36130</v>
      </c>
    </row>
    <row r="705" spans="1:7" ht="12.75">
      <c r="A705" s="30" t="str">
        <f>'De la BASE'!A701</f>
        <v>412</v>
      </c>
      <c r="B705" s="30">
        <f>'De la BASE'!B701</f>
        <v>59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0.552</v>
      </c>
      <c r="F705" s="9">
        <f>IF('De la BASE'!F701&gt;0,'De la BASE'!F701,'De la BASE'!F701+0.001)</f>
        <v>48.22157180000001</v>
      </c>
      <c r="G705" s="15">
        <v>36161</v>
      </c>
    </row>
    <row r="706" spans="1:7" ht="12.75">
      <c r="A706" s="30" t="str">
        <f>'De la BASE'!A702</f>
        <v>412</v>
      </c>
      <c r="B706" s="30">
        <f>'De la BASE'!B702</f>
        <v>59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0.468</v>
      </c>
      <c r="F706" s="9">
        <f>IF('De la BASE'!F702&gt;0,'De la BASE'!F702,'De la BASE'!F702+0.001)</f>
        <v>39.76555389999999</v>
      </c>
      <c r="G706" s="15">
        <v>36192</v>
      </c>
    </row>
    <row r="707" spans="1:7" ht="12.75">
      <c r="A707" s="30" t="str">
        <f>'De la BASE'!A703</f>
        <v>412</v>
      </c>
      <c r="B707" s="30">
        <f>'De la BASE'!B703</f>
        <v>59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0.439</v>
      </c>
      <c r="F707" s="9">
        <f>IF('De la BASE'!F703&gt;0,'De la BASE'!F703,'De la BASE'!F703+0.001)</f>
        <v>66.92899999999999</v>
      </c>
      <c r="G707" s="15">
        <v>36220</v>
      </c>
    </row>
    <row r="708" spans="1:7" ht="12.75">
      <c r="A708" s="30" t="str">
        <f>'De la BASE'!A704</f>
        <v>412</v>
      </c>
      <c r="B708" s="30">
        <f>'De la BASE'!B704</f>
        <v>59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0.413</v>
      </c>
      <c r="F708" s="9">
        <f>IF('De la BASE'!F704&gt;0,'De la BASE'!F704,'De la BASE'!F704+0.001)</f>
        <v>65.841</v>
      </c>
      <c r="G708" s="15">
        <v>36251</v>
      </c>
    </row>
    <row r="709" spans="1:7" ht="12.75">
      <c r="A709" s="30" t="str">
        <f>'De la BASE'!A705</f>
        <v>412</v>
      </c>
      <c r="B709" s="30">
        <f>'De la BASE'!B705</f>
        <v>59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0.406</v>
      </c>
      <c r="F709" s="9">
        <f>IF('De la BASE'!F705&gt;0,'De la BASE'!F705,'De la BASE'!F705+0.001)</f>
        <v>81.25509769999998</v>
      </c>
      <c r="G709" s="15">
        <v>36281</v>
      </c>
    </row>
    <row r="710" spans="1:7" ht="12.75">
      <c r="A710" s="30" t="str">
        <f>'De la BASE'!A706</f>
        <v>412</v>
      </c>
      <c r="B710" s="30">
        <f>'De la BASE'!B706</f>
        <v>59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0.351</v>
      </c>
      <c r="F710" s="9">
        <f>IF('De la BASE'!F706&gt;0,'De la BASE'!F706,'De la BASE'!F706+0.001)</f>
        <v>23.2721481</v>
      </c>
      <c r="G710" s="15">
        <v>36312</v>
      </c>
    </row>
    <row r="711" spans="1:7" ht="12.75">
      <c r="A711" s="30" t="str">
        <f>'De la BASE'!A707</f>
        <v>412</v>
      </c>
      <c r="B711" s="30">
        <f>'De la BASE'!B707</f>
        <v>59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0.325</v>
      </c>
      <c r="F711" s="9">
        <f>IF('De la BASE'!F707&gt;0,'De la BASE'!F707,'De la BASE'!F707+0.001)</f>
        <v>17.315</v>
      </c>
      <c r="G711" s="15">
        <v>36342</v>
      </c>
    </row>
    <row r="712" spans="1:7" ht="12.75">
      <c r="A712" s="30" t="str">
        <f>'De la BASE'!A708</f>
        <v>412</v>
      </c>
      <c r="B712" s="30">
        <f>'De la BASE'!B708</f>
        <v>59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0.3</v>
      </c>
      <c r="F712" s="9">
        <f>IF('De la BASE'!F708&gt;0,'De la BASE'!F708,'De la BASE'!F708+0.001)</f>
        <v>13.9613077</v>
      </c>
      <c r="G712" s="15">
        <v>36373</v>
      </c>
    </row>
    <row r="713" spans="1:7" ht="12.75">
      <c r="A713" s="30" t="str">
        <f>'De la BASE'!A709</f>
        <v>412</v>
      </c>
      <c r="B713" s="30">
        <f>'De la BASE'!B709</f>
        <v>59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0.433</v>
      </c>
      <c r="F713" s="9">
        <f>IF('De la BASE'!F709&gt;0,'De la BASE'!F709,'De la BASE'!F709+0.001)</f>
        <v>39.451</v>
      </c>
      <c r="G713" s="15">
        <v>36404</v>
      </c>
    </row>
    <row r="714" spans="1:7" ht="12.75">
      <c r="A714" s="30" t="str">
        <f>'De la BASE'!A710</f>
        <v>412</v>
      </c>
      <c r="B714" s="30">
        <f>'De la BASE'!B710</f>
        <v>59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1.723</v>
      </c>
      <c r="F714" s="9">
        <f>IF('De la BASE'!F710&gt;0,'De la BASE'!F710,'De la BASE'!F710+0.001)</f>
        <v>186.524</v>
      </c>
      <c r="G714" s="15">
        <v>36434</v>
      </c>
    </row>
    <row r="715" spans="1:7" ht="12.75">
      <c r="A715" s="30" t="str">
        <f>'De la BASE'!A711</f>
        <v>412</v>
      </c>
      <c r="B715" s="30">
        <f>'De la BASE'!B711</f>
        <v>59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0.33</v>
      </c>
      <c r="F715" s="9">
        <f>IF('De la BASE'!F711&gt;0,'De la BASE'!F711,'De la BASE'!F711+0.001)</f>
        <v>61.96</v>
      </c>
      <c r="G715" s="15">
        <v>36465</v>
      </c>
    </row>
    <row r="716" spans="1:7" ht="12.75">
      <c r="A716" s="30" t="str">
        <f>'De la BASE'!A712</f>
        <v>412</v>
      </c>
      <c r="B716" s="30">
        <f>'De la BASE'!B712</f>
        <v>59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0.412</v>
      </c>
      <c r="F716" s="9">
        <f>IF('De la BASE'!F712&gt;0,'De la BASE'!F712,'De la BASE'!F712+0.001)</f>
        <v>54.355974399999994</v>
      </c>
      <c r="G716" s="15">
        <v>36495</v>
      </c>
    </row>
    <row r="717" spans="1:7" ht="12.75">
      <c r="A717" s="30" t="str">
        <f>'De la BASE'!A713</f>
        <v>412</v>
      </c>
      <c r="B717" s="30">
        <f>'De la BASE'!B713</f>
        <v>59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0.301</v>
      </c>
      <c r="F717" s="9">
        <f>IF('De la BASE'!F713&gt;0,'De la BASE'!F713,'De la BASE'!F713+0.001)</f>
        <v>41.114551099999986</v>
      </c>
      <c r="G717" s="15">
        <v>36526</v>
      </c>
    </row>
    <row r="718" spans="1:7" ht="12.75">
      <c r="A718" s="30" t="str">
        <f>'De la BASE'!A714</f>
        <v>412</v>
      </c>
      <c r="B718" s="30">
        <f>'De la BASE'!B714</f>
        <v>59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0.276</v>
      </c>
      <c r="F718" s="9">
        <f>IF('De la BASE'!F714&gt;0,'De la BASE'!F714,'De la BASE'!F714+0.001)</f>
        <v>40.592999999999996</v>
      </c>
      <c r="G718" s="15">
        <v>36557</v>
      </c>
    </row>
    <row r="719" spans="1:7" ht="12.75">
      <c r="A719" s="30" t="str">
        <f>'De la BASE'!A715</f>
        <v>412</v>
      </c>
      <c r="B719" s="30">
        <f>'De la BASE'!B715</f>
        <v>59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0.266</v>
      </c>
      <c r="F719" s="9">
        <f>IF('De la BASE'!F715&gt;0,'De la BASE'!F715,'De la BASE'!F715+0.001)</f>
        <v>29.419296499999998</v>
      </c>
      <c r="G719" s="15">
        <v>36586</v>
      </c>
    </row>
    <row r="720" spans="1:7" ht="12.75">
      <c r="A720" s="30" t="str">
        <f>'De la BASE'!A716</f>
        <v>412</v>
      </c>
      <c r="B720" s="30">
        <f>'De la BASE'!B716</f>
        <v>59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1.854</v>
      </c>
      <c r="F720" s="9">
        <f>IF('De la BASE'!F716&gt;0,'De la BASE'!F716,'De la BASE'!F716+0.001)</f>
        <v>196.2667014</v>
      </c>
      <c r="G720" s="15">
        <v>36617</v>
      </c>
    </row>
    <row r="721" spans="1:7" ht="12.75">
      <c r="A721" s="30" t="str">
        <f>'De la BASE'!A717</f>
        <v>412</v>
      </c>
      <c r="B721" s="30">
        <f>'De la BASE'!B717</f>
        <v>59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0.66</v>
      </c>
      <c r="F721" s="9">
        <f>IF('De la BASE'!F717&gt;0,'De la BASE'!F717,'De la BASE'!F717+0.001)</f>
        <v>180.26536400000006</v>
      </c>
      <c r="G721" s="15">
        <v>36647</v>
      </c>
    </row>
    <row r="722" spans="1:7" ht="12.75">
      <c r="A722" s="30" t="str">
        <f>'De la BASE'!A718</f>
        <v>412</v>
      </c>
      <c r="B722" s="30">
        <f>'De la BASE'!B718</f>
        <v>59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0.387</v>
      </c>
      <c r="F722" s="9">
        <f>IF('De la BASE'!F718&gt;0,'De la BASE'!F718,'De la BASE'!F718+0.001)</f>
        <v>43.08610199999999</v>
      </c>
      <c r="G722" s="15">
        <v>36678</v>
      </c>
    </row>
    <row r="723" spans="1:7" ht="12.75">
      <c r="A723" s="30" t="str">
        <f>'De la BASE'!A719</f>
        <v>412</v>
      </c>
      <c r="B723" s="30">
        <f>'De la BASE'!B719</f>
        <v>59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0.356</v>
      </c>
      <c r="F723" s="9">
        <f>IF('De la BASE'!F719&gt;0,'De la BASE'!F719,'De la BASE'!F719+0.001)</f>
        <v>28.449256999999996</v>
      </c>
      <c r="G723" s="15">
        <v>36708</v>
      </c>
    </row>
    <row r="724" spans="1:7" ht="12.75">
      <c r="A724" s="30" t="str">
        <f>'De la BASE'!A720</f>
        <v>412</v>
      </c>
      <c r="B724" s="30">
        <f>'De la BASE'!B720</f>
        <v>59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0.328</v>
      </c>
      <c r="F724" s="9">
        <f>IF('De la BASE'!F720&gt;0,'De la BASE'!F720,'De la BASE'!F720+0.001)</f>
        <v>20.479121799999994</v>
      </c>
      <c r="G724" s="15">
        <v>36739</v>
      </c>
    </row>
    <row r="725" spans="1:7" ht="12.75">
      <c r="A725" s="30" t="str">
        <f>'De la BASE'!A721</f>
        <v>412</v>
      </c>
      <c r="B725" s="30">
        <f>'De la BASE'!B721</f>
        <v>59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0.305</v>
      </c>
      <c r="F725" s="9">
        <f>IF('De la BASE'!F721&gt;0,'De la BASE'!F721,'De la BASE'!F721+0.001)</f>
        <v>19.336529100000003</v>
      </c>
      <c r="G725" s="15">
        <v>36770</v>
      </c>
    </row>
    <row r="726" spans="1:7" ht="12.75">
      <c r="A726" s="30" t="str">
        <f>'De la BASE'!A722</f>
        <v>412</v>
      </c>
      <c r="B726" s="30">
        <f>'De la BASE'!B722</f>
        <v>59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0.387</v>
      </c>
      <c r="F726" s="9">
        <f>IF('De la BASE'!F722&gt;0,'De la BASE'!F722,'De la BASE'!F722+0.001)</f>
        <v>15.649163000000005</v>
      </c>
      <c r="G726" s="15">
        <v>36800</v>
      </c>
    </row>
    <row r="727" spans="1:7" ht="12.75">
      <c r="A727" s="30" t="str">
        <f>'De la BASE'!A723</f>
        <v>412</v>
      </c>
      <c r="B727" s="30">
        <f>'De la BASE'!B723</f>
        <v>59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1.813</v>
      </c>
      <c r="F727" s="9">
        <f>IF('De la BASE'!F723&gt;0,'De la BASE'!F723,'De la BASE'!F723+0.001)</f>
        <v>77.89599999999997</v>
      </c>
      <c r="G727" s="15">
        <v>36831</v>
      </c>
    </row>
    <row r="728" spans="1:7" ht="12.75">
      <c r="A728" s="30" t="str">
        <f>'De la BASE'!A724</f>
        <v>412</v>
      </c>
      <c r="B728" s="30">
        <f>'De la BASE'!B724</f>
        <v>59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5.563</v>
      </c>
      <c r="F728" s="9">
        <f>IF('De la BASE'!F724&gt;0,'De la BASE'!F724,'De la BASE'!F724+0.001)</f>
        <v>315.815</v>
      </c>
      <c r="G728" s="15">
        <v>36861</v>
      </c>
    </row>
    <row r="729" spans="1:7" ht="12.75">
      <c r="A729" s="30" t="str">
        <f>'De la BASE'!A725</f>
        <v>412</v>
      </c>
      <c r="B729" s="30">
        <f>'De la BASE'!B725</f>
        <v>59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11.34</v>
      </c>
      <c r="F729" s="9">
        <f>IF('De la BASE'!F725&gt;0,'De la BASE'!F725,'De la BASE'!F725+0.001)</f>
        <v>662.905</v>
      </c>
      <c r="G729" s="15">
        <v>36892</v>
      </c>
    </row>
    <row r="730" spans="1:7" ht="12.75">
      <c r="A730" s="30" t="str">
        <f>'De la BASE'!A726</f>
        <v>412</v>
      </c>
      <c r="B730" s="30">
        <f>'De la BASE'!B726</f>
        <v>59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3.713</v>
      </c>
      <c r="F730" s="9">
        <f>IF('De la BASE'!F726&gt;0,'De la BASE'!F726,'De la BASE'!F726+0.001)</f>
        <v>359.3289172</v>
      </c>
      <c r="G730" s="15">
        <v>36923</v>
      </c>
    </row>
    <row r="731" spans="1:7" ht="12.75">
      <c r="A731" s="30" t="str">
        <f>'De la BASE'!A727</f>
        <v>412</v>
      </c>
      <c r="B731" s="30">
        <f>'De la BASE'!B727</f>
        <v>59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7.997</v>
      </c>
      <c r="F731" s="9">
        <f>IF('De la BASE'!F727&gt;0,'De la BASE'!F727,'De la BASE'!F727+0.001)</f>
        <v>635.9308099000001</v>
      </c>
      <c r="G731" s="15">
        <v>36951</v>
      </c>
    </row>
    <row r="732" spans="1:7" ht="12.75">
      <c r="A732" s="30" t="str">
        <f>'De la BASE'!A728</f>
        <v>412</v>
      </c>
      <c r="B732" s="30">
        <f>'De la BASE'!B728</f>
        <v>59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1.362</v>
      </c>
      <c r="F732" s="9">
        <f>IF('De la BASE'!F728&gt;0,'De la BASE'!F728,'De la BASE'!F728+0.001)</f>
        <v>167.25</v>
      </c>
      <c r="G732" s="15">
        <v>36982</v>
      </c>
    </row>
    <row r="733" spans="1:7" ht="12.75">
      <c r="A733" s="30" t="str">
        <f>'De la BASE'!A729</f>
        <v>412</v>
      </c>
      <c r="B733" s="30">
        <f>'De la BASE'!B729</f>
        <v>59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1.436</v>
      </c>
      <c r="F733" s="9">
        <f>IF('De la BASE'!F729&gt;0,'De la BASE'!F729,'De la BASE'!F729+0.001)</f>
        <v>121.3228988</v>
      </c>
      <c r="G733" s="15">
        <v>37012</v>
      </c>
    </row>
    <row r="734" spans="1:7" ht="12.75">
      <c r="A734" s="30" t="str">
        <f>'De la BASE'!A730</f>
        <v>412</v>
      </c>
      <c r="B734" s="30">
        <f>'De la BASE'!B730</f>
        <v>59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1.142</v>
      </c>
      <c r="F734" s="9">
        <f>IF('De la BASE'!F730&gt;0,'De la BASE'!F730,'De la BASE'!F730+0.001)</f>
        <v>74.62759090000002</v>
      </c>
      <c r="G734" s="15">
        <v>37043</v>
      </c>
    </row>
    <row r="735" spans="1:7" ht="12.75">
      <c r="A735" s="30" t="str">
        <f>'De la BASE'!A731</f>
        <v>412</v>
      </c>
      <c r="B735" s="30">
        <f>'De la BASE'!B731</f>
        <v>59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1.039</v>
      </c>
      <c r="F735" s="9">
        <f>IF('De la BASE'!F731&gt;0,'De la BASE'!F731,'De la BASE'!F731+0.001)</f>
        <v>57.325765600000004</v>
      </c>
      <c r="G735" s="15">
        <v>37073</v>
      </c>
    </row>
    <row r="736" spans="1:7" ht="12.75">
      <c r="A736" s="30" t="str">
        <f>'De la BASE'!A732</f>
        <v>412</v>
      </c>
      <c r="B736" s="30">
        <f>'De la BASE'!B732</f>
        <v>59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0.95</v>
      </c>
      <c r="F736" s="9">
        <f>IF('De la BASE'!F732&gt;0,'De la BASE'!F732,'De la BASE'!F732+0.001)</f>
        <v>44.44099999999999</v>
      </c>
      <c r="G736" s="15">
        <v>37104</v>
      </c>
    </row>
    <row r="737" spans="1:7" ht="12.75">
      <c r="A737" s="30" t="str">
        <f>'De la BASE'!A733</f>
        <v>412</v>
      </c>
      <c r="B737" s="30">
        <f>'De la BASE'!B733</f>
        <v>59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0.864</v>
      </c>
      <c r="F737" s="9">
        <f>IF('De la BASE'!F733&gt;0,'De la BASE'!F733,'De la BASE'!F733+0.001)</f>
        <v>36.04855270000001</v>
      </c>
      <c r="G737" s="15">
        <v>37135</v>
      </c>
    </row>
    <row r="738" spans="1:7" ht="12.75">
      <c r="A738" s="30" t="str">
        <f>'De la BASE'!A734</f>
        <v>412</v>
      </c>
      <c r="B738" s="30">
        <f>'De la BASE'!B734</f>
        <v>59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1.024</v>
      </c>
      <c r="F738" s="9">
        <f>IF('De la BASE'!F734&gt;0,'De la BASE'!F734,'De la BASE'!F734+0.001)</f>
        <v>99.31383300000003</v>
      </c>
      <c r="G738" s="15">
        <v>37165</v>
      </c>
    </row>
    <row r="739" spans="1:7" ht="12.75">
      <c r="A739" s="30" t="str">
        <f>'De la BASE'!A735</f>
        <v>412</v>
      </c>
      <c r="B739" s="30">
        <f>'De la BASE'!B735</f>
        <v>59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0.731</v>
      </c>
      <c r="F739" s="9">
        <f>IF('De la BASE'!F735&gt;0,'De la BASE'!F735,'De la BASE'!F735+0.001)</f>
        <v>41.91272170000001</v>
      </c>
      <c r="G739" s="15">
        <v>37196</v>
      </c>
    </row>
    <row r="740" spans="1:7" ht="12.75">
      <c r="A740" s="30" t="str">
        <f>'De la BASE'!A736</f>
        <v>412</v>
      </c>
      <c r="B740" s="30">
        <f>'De la BASE'!B736</f>
        <v>59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0.665</v>
      </c>
      <c r="F740" s="9">
        <f>IF('De la BASE'!F736&gt;0,'De la BASE'!F736,'De la BASE'!F736+0.001)</f>
        <v>28.153287999999996</v>
      </c>
      <c r="G740" s="15">
        <v>37226</v>
      </c>
    </row>
    <row r="741" spans="1:7" ht="12.75">
      <c r="A741" s="30" t="str">
        <f>'De la BASE'!A737</f>
        <v>412</v>
      </c>
      <c r="B741" s="30">
        <f>'De la BASE'!B737</f>
        <v>59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0.763</v>
      </c>
      <c r="F741" s="9">
        <f>IF('De la BASE'!F737&gt;0,'De la BASE'!F737,'De la BASE'!F737+0.001)</f>
        <v>81.64014750000001</v>
      </c>
      <c r="G741" s="15">
        <v>37257</v>
      </c>
    </row>
    <row r="742" spans="1:7" ht="12.75">
      <c r="A742" s="30" t="str">
        <f>'De la BASE'!A738</f>
        <v>412</v>
      </c>
      <c r="B742" s="30">
        <f>'De la BASE'!B738</f>
        <v>59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0.662</v>
      </c>
      <c r="F742" s="9">
        <f>IF('De la BASE'!F738&gt;0,'De la BASE'!F738,'De la BASE'!F738+0.001)</f>
        <v>46.95</v>
      </c>
      <c r="G742" s="15">
        <v>37288</v>
      </c>
    </row>
    <row r="743" spans="1:7" ht="12.75">
      <c r="A743" s="30" t="str">
        <f>'De la BASE'!A739</f>
        <v>412</v>
      </c>
      <c r="B743" s="30">
        <f>'De la BASE'!B739</f>
        <v>59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0.648</v>
      </c>
      <c r="F743" s="9">
        <f>IF('De la BASE'!F739&gt;0,'De la BASE'!F739,'De la BASE'!F739+0.001)</f>
        <v>132.34700000000004</v>
      </c>
      <c r="G743" s="15">
        <v>37316</v>
      </c>
    </row>
    <row r="744" spans="1:7" ht="12.75">
      <c r="A744" s="30" t="str">
        <f>'De la BASE'!A740</f>
        <v>412</v>
      </c>
      <c r="B744" s="30">
        <f>'De la BASE'!B740</f>
        <v>59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0.505</v>
      </c>
      <c r="F744" s="9">
        <f>IF('De la BASE'!F740&gt;0,'De la BASE'!F740,'De la BASE'!F740+0.001)</f>
        <v>107.86711410000002</v>
      </c>
      <c r="G744" s="15">
        <v>37347</v>
      </c>
    </row>
    <row r="745" spans="1:7" ht="12.75">
      <c r="A745" s="30" t="str">
        <f>'De la BASE'!A741</f>
        <v>412</v>
      </c>
      <c r="B745" s="30">
        <f>'De la BASE'!B741</f>
        <v>59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0.436</v>
      </c>
      <c r="F745" s="9">
        <f>IF('De la BASE'!F741&gt;0,'De la BASE'!F741,'De la BASE'!F741+0.001)</f>
        <v>86.46569880000001</v>
      </c>
      <c r="G745" s="15">
        <v>37377</v>
      </c>
    </row>
    <row r="746" spans="1:7" ht="12.75">
      <c r="A746" s="30" t="str">
        <f>'De la BASE'!A742</f>
        <v>412</v>
      </c>
      <c r="B746" s="30">
        <f>'De la BASE'!B742</f>
        <v>59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0.401</v>
      </c>
      <c r="F746" s="9">
        <f>IF('De la BASE'!F742&gt;0,'De la BASE'!F742,'De la BASE'!F742+0.001)</f>
        <v>33.079303300000014</v>
      </c>
      <c r="G746" s="15">
        <v>37408</v>
      </c>
    </row>
    <row r="747" spans="1:7" ht="12.75">
      <c r="A747" s="30" t="str">
        <f>'De la BASE'!A743</f>
        <v>412</v>
      </c>
      <c r="B747" s="30">
        <f>'De la BASE'!B743</f>
        <v>59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0.372</v>
      </c>
      <c r="F747" s="9">
        <f>IF('De la BASE'!F743&gt;0,'De la BASE'!F743,'De la BASE'!F743+0.001)</f>
        <v>22.164076699999992</v>
      </c>
      <c r="G747" s="15">
        <v>37438</v>
      </c>
    </row>
    <row r="748" spans="1:7" ht="12.75">
      <c r="A748" s="30" t="str">
        <f>'De la BASE'!A744</f>
        <v>412</v>
      </c>
      <c r="B748" s="30">
        <f>'De la BASE'!B744</f>
        <v>59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0.346</v>
      </c>
      <c r="F748" s="9">
        <f>IF('De la BASE'!F744&gt;0,'De la BASE'!F744,'De la BASE'!F744+0.001)</f>
        <v>18.836746999999992</v>
      </c>
      <c r="G748" s="15">
        <v>37469</v>
      </c>
    </row>
    <row r="749" spans="1:7" ht="12.75">
      <c r="A749" s="30" t="str">
        <f>'De la BASE'!A745</f>
        <v>412</v>
      </c>
      <c r="B749" s="30">
        <f>'De la BASE'!B745</f>
        <v>59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0.827</v>
      </c>
      <c r="F749" s="9">
        <f>IF('De la BASE'!F745&gt;0,'De la BASE'!F745,'De la BASE'!F745+0.001)</f>
        <v>57.774801499999995</v>
      </c>
      <c r="G749" s="15">
        <v>37500</v>
      </c>
    </row>
    <row r="750" spans="1:7" ht="12.75">
      <c r="A750" s="30" t="str">
        <f>'De la BASE'!A746</f>
        <v>412</v>
      </c>
      <c r="B750" s="30">
        <f>'De la BASE'!B746</f>
        <v>59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0.571</v>
      </c>
      <c r="F750" s="9">
        <f>IF('De la BASE'!F746&gt;0,'De la BASE'!F746,'De la BASE'!F746+0.001)</f>
        <v>73.373</v>
      </c>
      <c r="G750" s="15">
        <v>37530</v>
      </c>
    </row>
    <row r="751" spans="1:7" ht="12.75">
      <c r="A751" s="30" t="str">
        <f>'De la BASE'!A747</f>
        <v>412</v>
      </c>
      <c r="B751" s="30">
        <f>'De la BASE'!B747</f>
        <v>59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1.973</v>
      </c>
      <c r="F751" s="9">
        <f>IF('De la BASE'!F747&gt;0,'De la BASE'!F747,'De la BASE'!F747+0.001)</f>
        <v>121.3692875</v>
      </c>
      <c r="G751" s="15">
        <v>37561</v>
      </c>
    </row>
    <row r="752" spans="1:7" ht="12.75">
      <c r="A752" s="30" t="str">
        <f>'De la BASE'!A748</f>
        <v>412</v>
      </c>
      <c r="B752" s="30">
        <f>'De la BASE'!B748</f>
        <v>59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5.436</v>
      </c>
      <c r="F752" s="9">
        <f>IF('De la BASE'!F748&gt;0,'De la BASE'!F748,'De la BASE'!F748+0.001)</f>
        <v>382.3286327</v>
      </c>
      <c r="G752" s="15">
        <v>37591</v>
      </c>
    </row>
    <row r="753" spans="1:7" ht="12.75">
      <c r="A753" s="30" t="str">
        <f>'De la BASE'!A749</f>
        <v>412</v>
      </c>
      <c r="B753" s="30">
        <f>'De la BASE'!B749</f>
        <v>59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8.653</v>
      </c>
      <c r="F753" s="9">
        <f>IF('De la BASE'!F749&gt;0,'De la BASE'!F749,'De la BASE'!F749+0.001)</f>
        <v>353.3072932999999</v>
      </c>
      <c r="G753" s="15">
        <v>37622</v>
      </c>
    </row>
    <row r="754" spans="1:7" ht="12.75">
      <c r="A754" s="30" t="str">
        <f>'De la BASE'!A750</f>
        <v>412</v>
      </c>
      <c r="B754" s="30">
        <f>'De la BASE'!B750</f>
        <v>59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4.943</v>
      </c>
      <c r="F754" s="9">
        <f>IF('De la BASE'!F750&gt;0,'De la BASE'!F750,'De la BASE'!F750+0.001)</f>
        <v>201.01181770000005</v>
      </c>
      <c r="G754" s="15">
        <v>37653</v>
      </c>
    </row>
    <row r="755" spans="1:7" ht="12.75">
      <c r="A755" s="30" t="str">
        <f>'De la BASE'!A751</f>
        <v>412</v>
      </c>
      <c r="B755" s="30">
        <f>'De la BASE'!B751</f>
        <v>59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1.817</v>
      </c>
      <c r="F755" s="9">
        <f>IF('De la BASE'!F751&gt;0,'De la BASE'!F751,'De la BASE'!F751+0.001)</f>
        <v>207.76770129999997</v>
      </c>
      <c r="G755" s="15">
        <v>37681</v>
      </c>
    </row>
    <row r="756" spans="1:7" ht="12.75">
      <c r="A756" s="30" t="str">
        <f>'De la BASE'!A752</f>
        <v>412</v>
      </c>
      <c r="B756" s="30">
        <f>'De la BASE'!B752</f>
        <v>59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2.362</v>
      </c>
      <c r="F756" s="9">
        <f>IF('De la BASE'!F752&gt;0,'De la BASE'!F752,'De la BASE'!F752+0.001)</f>
        <v>240.2866406</v>
      </c>
      <c r="G756" s="15">
        <v>37712</v>
      </c>
    </row>
    <row r="757" spans="1:7" ht="12.75">
      <c r="A757" s="30" t="str">
        <f>'De la BASE'!A753</f>
        <v>412</v>
      </c>
      <c r="B757" s="30">
        <f>'De la BASE'!B753</f>
        <v>59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1.089</v>
      </c>
      <c r="F757" s="9">
        <f>IF('De la BASE'!F753&gt;0,'De la BASE'!F753,'De la BASE'!F753+0.001)</f>
        <v>138.60117029999995</v>
      </c>
      <c r="G757" s="15">
        <v>37742</v>
      </c>
    </row>
    <row r="758" spans="1:7" ht="12.75">
      <c r="A758" s="30" t="str">
        <f>'De la BASE'!A754</f>
        <v>412</v>
      </c>
      <c r="B758" s="30">
        <f>'De la BASE'!B754</f>
        <v>59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0.988</v>
      </c>
      <c r="F758" s="9">
        <f>IF('De la BASE'!F754&gt;0,'De la BASE'!F754,'De la BASE'!F754+0.001)</f>
        <v>69.09766759999997</v>
      </c>
      <c r="G758" s="15">
        <v>37773</v>
      </c>
    </row>
    <row r="759" spans="1:7" ht="12.75">
      <c r="A759" s="30" t="str">
        <f>'De la BASE'!A755</f>
        <v>412</v>
      </c>
      <c r="B759" s="30">
        <f>'De la BASE'!B755</f>
        <v>59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0.903</v>
      </c>
      <c r="F759" s="9">
        <f>IF('De la BASE'!F755&gt;0,'De la BASE'!F755,'De la BASE'!F755+0.001)</f>
        <v>50.239000000000004</v>
      </c>
      <c r="G759" s="15">
        <v>37803</v>
      </c>
    </row>
    <row r="760" spans="1:7" ht="12.75">
      <c r="A760" s="30" t="str">
        <f>'De la BASE'!A756</f>
        <v>412</v>
      </c>
      <c r="B760" s="30">
        <f>'De la BASE'!B756</f>
        <v>59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0.824</v>
      </c>
      <c r="F760" s="9">
        <f>IF('De la BASE'!F756&gt;0,'De la BASE'!F756,'De la BASE'!F756+0.001)</f>
        <v>40.194253400000015</v>
      </c>
      <c r="G760" s="15">
        <v>37834</v>
      </c>
    </row>
    <row r="761" spans="1:7" ht="12.75">
      <c r="A761" s="30" t="str">
        <f>'De la BASE'!A757</f>
        <v>412</v>
      </c>
      <c r="B761" s="30">
        <f>'De la BASE'!B757</f>
        <v>59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0.759</v>
      </c>
      <c r="F761" s="9">
        <f>IF('De la BASE'!F757&gt;0,'De la BASE'!F757,'De la BASE'!F757+0.001)</f>
        <v>35.1020255</v>
      </c>
      <c r="G761" s="15">
        <v>37865</v>
      </c>
    </row>
    <row r="762" spans="1:7" ht="12.75">
      <c r="A762" s="30" t="str">
        <f>'De la BASE'!A758</f>
        <v>412</v>
      </c>
      <c r="B762" s="30">
        <f>'De la BASE'!B758</f>
        <v>59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3.984</v>
      </c>
      <c r="F762" s="9">
        <f>IF('De la BASE'!F758&gt;0,'De la BASE'!F758,'De la BASE'!F758+0.001)</f>
        <v>188.3797634</v>
      </c>
      <c r="G762" s="15">
        <v>37895</v>
      </c>
    </row>
    <row r="763" spans="1:7" ht="12.75">
      <c r="A763" s="30" t="str">
        <f>'De la BASE'!A759</f>
        <v>412</v>
      </c>
      <c r="B763" s="30">
        <f>'De la BASE'!B759</f>
        <v>59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1.483</v>
      </c>
      <c r="F763" s="9">
        <f>IF('De la BASE'!F759&gt;0,'De la BASE'!F759,'De la BASE'!F759+0.001)</f>
        <v>223.6239999999999</v>
      </c>
      <c r="G763" s="15">
        <v>37926</v>
      </c>
    </row>
    <row r="764" spans="1:7" ht="12.75">
      <c r="A764" s="30" t="str">
        <f>'De la BASE'!A760</f>
        <v>412</v>
      </c>
      <c r="B764" s="30">
        <f>'De la BASE'!B760</f>
        <v>59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1.006</v>
      </c>
      <c r="F764" s="9">
        <f>IF('De la BASE'!F760&gt;0,'De la BASE'!F760,'De la BASE'!F760+0.001)</f>
        <v>146.28199999999998</v>
      </c>
      <c r="G764" s="15">
        <v>37956</v>
      </c>
    </row>
    <row r="765" spans="1:7" ht="12.75">
      <c r="A765" s="30" t="str">
        <f>'De la BASE'!A761</f>
        <v>412</v>
      </c>
      <c r="B765" s="30">
        <f>'De la BASE'!B761</f>
        <v>59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1.124</v>
      </c>
      <c r="F765" s="9">
        <f>IF('De la BASE'!F761&gt;0,'De la BASE'!F761,'De la BASE'!F761+0.001)</f>
        <v>107.30677259999997</v>
      </c>
      <c r="G765" s="15">
        <v>37987</v>
      </c>
    </row>
    <row r="766" spans="1:7" ht="12.75">
      <c r="A766" s="30" t="str">
        <f>'De la BASE'!A762</f>
        <v>412</v>
      </c>
      <c r="B766" s="30">
        <f>'De la BASE'!B762</f>
        <v>59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0.774</v>
      </c>
      <c r="F766" s="9">
        <f>IF('De la BASE'!F762&gt;0,'De la BASE'!F762,'De la BASE'!F762+0.001)</f>
        <v>71.7446089</v>
      </c>
      <c r="G766" s="15">
        <v>38018</v>
      </c>
    </row>
    <row r="767" spans="1:7" ht="12.75">
      <c r="A767" s="30" t="str">
        <f>'De la BASE'!A763</f>
        <v>412</v>
      </c>
      <c r="B767" s="30">
        <f>'De la BASE'!B763</f>
        <v>59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1.228</v>
      </c>
      <c r="F767" s="9">
        <f>IF('De la BASE'!F763&gt;0,'De la BASE'!F763,'De la BASE'!F763+0.001)</f>
        <v>82.27984299999999</v>
      </c>
      <c r="G767" s="15">
        <v>38047</v>
      </c>
    </row>
    <row r="768" spans="1:7" ht="12.75">
      <c r="A768" s="30" t="str">
        <f>'De la BASE'!A764</f>
        <v>412</v>
      </c>
      <c r="B768" s="30">
        <f>'De la BASE'!B764</f>
        <v>59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0.67</v>
      </c>
      <c r="F768" s="9">
        <f>IF('De la BASE'!F764&gt;0,'De la BASE'!F764,'De la BASE'!F764+0.001)</f>
        <v>77.78289899999999</v>
      </c>
      <c r="G768" s="15">
        <v>38078</v>
      </c>
    </row>
    <row r="769" spans="1:7" ht="12.75">
      <c r="A769" s="30" t="str">
        <f>'De la BASE'!A765</f>
        <v>412</v>
      </c>
      <c r="B769" s="30">
        <f>'De la BASE'!B765</f>
        <v>59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0.609</v>
      </c>
      <c r="F769" s="9">
        <f>IF('De la BASE'!F765&gt;0,'De la BASE'!F765,'De la BASE'!F765+0.001)</f>
        <v>100.08258889999999</v>
      </c>
      <c r="G769" s="15">
        <v>38108</v>
      </c>
    </row>
    <row r="770" spans="1:7" ht="12.75">
      <c r="A770" s="30" t="str">
        <f>'De la BASE'!A766</f>
        <v>412</v>
      </c>
      <c r="B770" s="30">
        <f>'De la BASE'!B766</f>
        <v>59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0.558</v>
      </c>
      <c r="F770" s="9">
        <f>IF('De la BASE'!F766&gt;0,'De la BASE'!F766,'De la BASE'!F766+0.001)</f>
        <v>50.14346779999999</v>
      </c>
      <c r="G770" s="15">
        <v>38139</v>
      </c>
    </row>
    <row r="771" spans="1:7" ht="12.75">
      <c r="A771" s="30" t="str">
        <f>'De la BASE'!A767</f>
        <v>412</v>
      </c>
      <c r="B771" s="30">
        <f>'De la BASE'!B767</f>
        <v>59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0.512</v>
      </c>
      <c r="F771" s="9">
        <f>IF('De la BASE'!F767&gt;0,'De la BASE'!F767,'De la BASE'!F767+0.001)</f>
        <v>31.13</v>
      </c>
      <c r="G771" s="15">
        <v>38169</v>
      </c>
    </row>
    <row r="772" spans="1:7" ht="12.75">
      <c r="A772" s="30" t="str">
        <f>'De la BASE'!A768</f>
        <v>412</v>
      </c>
      <c r="B772" s="30">
        <f>'De la BASE'!B768</f>
        <v>59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0.486</v>
      </c>
      <c r="F772" s="9">
        <f>IF('De la BASE'!F768&gt;0,'De la BASE'!F768,'De la BASE'!F768+0.001)</f>
        <v>25.973999999999997</v>
      </c>
      <c r="G772" s="15">
        <v>38200</v>
      </c>
    </row>
    <row r="773" spans="1:7" ht="12.75">
      <c r="A773" s="30" t="str">
        <f>'De la BASE'!A769</f>
        <v>412</v>
      </c>
      <c r="B773" s="30">
        <f>'De la BASE'!B769</f>
        <v>59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0.434</v>
      </c>
      <c r="F773" s="9">
        <f>IF('De la BASE'!F769&gt;0,'De la BASE'!F769,'De la BASE'!F769+0.001)</f>
        <v>18.942000000000004</v>
      </c>
      <c r="G773" s="15">
        <v>38231</v>
      </c>
    </row>
    <row r="774" spans="1:7" ht="12.75">
      <c r="A774" s="30" t="str">
        <f>'De la BASE'!A770</f>
        <v>412</v>
      </c>
      <c r="B774" s="30">
        <f>'De la BASE'!B770</f>
        <v>59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1.045</v>
      </c>
      <c r="F774" s="9">
        <f>IF('De la BASE'!F770&gt;0,'De la BASE'!F770,'De la BASE'!F770+0.001)</f>
        <v>137.95093549999999</v>
      </c>
      <c r="G774" s="15">
        <v>38261</v>
      </c>
    </row>
    <row r="775" spans="1:7" ht="12.75">
      <c r="A775" s="30" t="str">
        <f>'De la BASE'!A771</f>
        <v>412</v>
      </c>
      <c r="B775" s="30">
        <f>'De la BASE'!B771</f>
        <v>59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0.402</v>
      </c>
      <c r="F775" s="9">
        <f>IF('De la BASE'!F771&gt;0,'De la BASE'!F771,'De la BASE'!F771+0.001)</f>
        <v>68.38711639999997</v>
      </c>
      <c r="G775" s="15">
        <v>38292</v>
      </c>
    </row>
    <row r="776" spans="1:7" ht="12.75">
      <c r="A776" s="30" t="str">
        <f>'De la BASE'!A772</f>
        <v>412</v>
      </c>
      <c r="B776" s="30">
        <f>'De la BASE'!B772</f>
        <v>59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0.367</v>
      </c>
      <c r="F776" s="9">
        <f>IF('De la BASE'!F772&gt;0,'De la BASE'!F772,'De la BASE'!F772+0.001)</f>
        <v>44.94949820000002</v>
      </c>
      <c r="G776" s="15">
        <v>38322</v>
      </c>
    </row>
    <row r="777" spans="1:7" ht="12.75">
      <c r="A777" s="30" t="str">
        <f>'De la BASE'!A773</f>
        <v>412</v>
      </c>
      <c r="B777" s="30">
        <f>'De la BASE'!B773</f>
        <v>59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0.337</v>
      </c>
      <c r="F777" s="9">
        <f>IF('De la BASE'!F773&gt;0,'De la BASE'!F773,'De la BASE'!F773+0.001)</f>
        <v>27.285625800000005</v>
      </c>
      <c r="G777" s="15">
        <v>38353</v>
      </c>
    </row>
    <row r="778" spans="1:7" ht="12.75">
      <c r="A778" s="30" t="str">
        <f>'De la BASE'!A774</f>
        <v>412</v>
      </c>
      <c r="B778" s="30">
        <f>'De la BASE'!B774</f>
        <v>59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0.32</v>
      </c>
      <c r="F778" s="9">
        <f>IF('De la BASE'!F774&gt;0,'De la BASE'!F774,'De la BASE'!F774+0.001)</f>
        <v>19.968828000000006</v>
      </c>
      <c r="G778" s="15">
        <v>38384</v>
      </c>
    </row>
    <row r="779" spans="1:7" ht="12.75">
      <c r="A779" s="30" t="str">
        <f>'De la BASE'!A775</f>
        <v>412</v>
      </c>
      <c r="B779" s="30">
        <f>'De la BASE'!B775</f>
        <v>59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0.317</v>
      </c>
      <c r="F779" s="9">
        <f>IF('De la BASE'!F775&gt;0,'De la BASE'!F775,'De la BASE'!F775+0.001)</f>
        <v>38.7617547</v>
      </c>
      <c r="G779" s="15">
        <v>38412</v>
      </c>
    </row>
    <row r="780" spans="1:7" ht="12.75">
      <c r="A780" s="30" t="str">
        <f>'De la BASE'!A776</f>
        <v>412</v>
      </c>
      <c r="B780" s="30">
        <f>'De la BASE'!B776</f>
        <v>59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0.285</v>
      </c>
      <c r="F780" s="9">
        <f>IF('De la BASE'!F776&gt;0,'De la BASE'!F776,'De la BASE'!F776+0.001)</f>
        <v>48.377681700000004</v>
      </c>
      <c r="G780" s="15">
        <v>38443</v>
      </c>
    </row>
    <row r="781" spans="1:7" ht="12.75">
      <c r="A781" s="30" t="str">
        <f>'De la BASE'!A777</f>
        <v>412</v>
      </c>
      <c r="B781" s="30">
        <f>'De la BASE'!B777</f>
        <v>59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0.256</v>
      </c>
      <c r="F781" s="9">
        <f>IF('De la BASE'!F777&gt;0,'De la BASE'!F777,'De la BASE'!F777+0.001)</f>
        <v>21.4663205</v>
      </c>
      <c r="G781" s="15">
        <v>38473</v>
      </c>
    </row>
    <row r="782" spans="1:7" ht="12.75">
      <c r="A782" s="30" t="str">
        <f>'De la BASE'!A778</f>
        <v>412</v>
      </c>
      <c r="B782" s="30">
        <f>'De la BASE'!B778</f>
        <v>59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0.239</v>
      </c>
      <c r="F782" s="9">
        <f>IF('De la BASE'!F778&gt;0,'De la BASE'!F778,'De la BASE'!F778+0.001)</f>
        <v>16.363000000000003</v>
      </c>
      <c r="G782" s="15">
        <v>38504</v>
      </c>
    </row>
    <row r="783" spans="1:7" ht="12.75">
      <c r="A783" s="30" t="str">
        <f>'De la BASE'!A779</f>
        <v>412</v>
      </c>
      <c r="B783" s="30">
        <f>'De la BASE'!B779</f>
        <v>59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0.225</v>
      </c>
      <c r="F783" s="9">
        <f>IF('De la BASE'!F779&gt;0,'De la BASE'!F779,'De la BASE'!F779+0.001)</f>
        <v>12.889916199999996</v>
      </c>
      <c r="G783" s="15">
        <v>38534</v>
      </c>
    </row>
    <row r="784" spans="1:7" ht="12.75">
      <c r="A784" s="30" t="str">
        <f>'De la BASE'!A780</f>
        <v>412</v>
      </c>
      <c r="B784" s="30">
        <f>'De la BASE'!B780</f>
        <v>59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0.211</v>
      </c>
      <c r="F784" s="9">
        <f>IF('De la BASE'!F780&gt;0,'De la BASE'!F780,'De la BASE'!F780+0.001)</f>
        <v>10.562157400000002</v>
      </c>
      <c r="G784" s="15">
        <v>38565</v>
      </c>
    </row>
    <row r="785" spans="1:7" ht="12.75">
      <c r="A785" s="30" t="str">
        <f>'De la BASE'!A781</f>
        <v>412</v>
      </c>
      <c r="B785" s="30">
        <f>'De la BASE'!B781</f>
        <v>59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0.197</v>
      </c>
      <c r="F785" s="9">
        <f>IF('De la BASE'!F781&gt;0,'De la BASE'!F781,'De la BASE'!F781+0.001)</f>
        <v>8.824956800000002</v>
      </c>
      <c r="G785" s="15">
        <v>38596</v>
      </c>
    </row>
    <row r="786" spans="1:7" ht="12.75">
      <c r="A786" s="30" t="str">
        <f>'De la BASE'!A782</f>
        <v>412</v>
      </c>
      <c r="B786" s="30">
        <f>'De la BASE'!B782</f>
        <v>59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1.781</v>
      </c>
      <c r="F786" s="9">
        <f>IF('De la BASE'!F782&gt;0,'De la BASE'!F782,'De la BASE'!F782+0.001)</f>
        <v>124.69620409999997</v>
      </c>
      <c r="G786" s="15">
        <v>38626</v>
      </c>
    </row>
    <row r="787" spans="1:7" ht="12.75">
      <c r="A787" s="30" t="str">
        <f>'De la BASE'!A783</f>
        <v>412</v>
      </c>
      <c r="B787" s="30">
        <f>'De la BASE'!B783</f>
        <v>59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0.452</v>
      </c>
      <c r="F787" s="9">
        <f>IF('De la BASE'!F783&gt;0,'De la BASE'!F783,'De la BASE'!F783+0.001)</f>
        <v>108.64175940000001</v>
      </c>
      <c r="G787" s="15">
        <v>38657</v>
      </c>
    </row>
    <row r="788" spans="1:7" ht="12.75">
      <c r="A788" s="30" t="str">
        <f>'De la BASE'!A784</f>
        <v>412</v>
      </c>
      <c r="B788" s="30">
        <f>'De la BASE'!B784</f>
        <v>59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0.514</v>
      </c>
      <c r="F788" s="9">
        <f>IF('De la BASE'!F784&gt;0,'De la BASE'!F784,'De la BASE'!F784+0.001)</f>
        <v>82.21950210000001</v>
      </c>
      <c r="G788" s="15">
        <v>38687</v>
      </c>
    </row>
    <row r="789" spans="1:7" ht="12.75">
      <c r="A789" s="30" t="str">
        <f>'De la BASE'!A785</f>
        <v>412</v>
      </c>
      <c r="B789" s="30">
        <f>'De la BASE'!B785</f>
        <v>59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0.398</v>
      </c>
      <c r="F789" s="9">
        <f>IF('De la BASE'!F785&gt;0,'De la BASE'!F785,'De la BASE'!F785+0.001)</f>
        <v>53.09345659999999</v>
      </c>
      <c r="G789" s="15">
        <v>38718</v>
      </c>
    </row>
    <row r="790" spans="1:7" ht="12.75">
      <c r="A790" s="30" t="str">
        <f>'De la BASE'!A786</f>
        <v>412</v>
      </c>
      <c r="B790" s="30">
        <f>'De la BASE'!B786</f>
        <v>59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2.622</v>
      </c>
      <c r="F790" s="9">
        <f>IF('De la BASE'!F786&gt;0,'De la BASE'!F786,'De la BASE'!F786+0.001)</f>
        <v>68.3194266</v>
      </c>
      <c r="G790" s="15">
        <v>38749</v>
      </c>
    </row>
    <row r="791" spans="1:7" ht="12.75">
      <c r="A791" s="30" t="str">
        <f>'De la BASE'!A787</f>
        <v>412</v>
      </c>
      <c r="B791" s="30">
        <f>'De la BASE'!B787</f>
        <v>59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1.391</v>
      </c>
      <c r="F791" s="9">
        <f>IF('De la BASE'!F787&gt;0,'De la BASE'!F787,'De la BASE'!F787+0.001)</f>
        <v>180.60068479999998</v>
      </c>
      <c r="G791" s="15">
        <v>38777</v>
      </c>
    </row>
    <row r="792" spans="1:7" ht="12.75">
      <c r="A792" s="30" t="str">
        <f>'De la BASE'!A788</f>
        <v>412</v>
      </c>
      <c r="B792" s="30">
        <f>'De la BASE'!B788</f>
        <v>59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0.752</v>
      </c>
      <c r="F792" s="9">
        <f>IF('De la BASE'!F788&gt;0,'De la BASE'!F788,'De la BASE'!F788+0.001)</f>
        <v>151.8239398</v>
      </c>
      <c r="G792" s="15">
        <v>38808</v>
      </c>
    </row>
    <row r="793" spans="1:7" ht="12.75">
      <c r="A793" s="30" t="str">
        <f>'De la BASE'!A789</f>
        <v>412</v>
      </c>
      <c r="B793" s="30">
        <f>'De la BASE'!B789</f>
        <v>59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0.498</v>
      </c>
      <c r="F793" s="9">
        <f>IF('De la BASE'!F789&gt;0,'De la BASE'!F789,'De la BASE'!F789+0.001)</f>
        <v>68.992</v>
      </c>
      <c r="G793" s="15">
        <v>38838</v>
      </c>
    </row>
    <row r="794" spans="1:7" ht="12.75">
      <c r="A794" s="30" t="str">
        <f>'De la BASE'!A790</f>
        <v>412</v>
      </c>
      <c r="B794" s="30">
        <f>'De la BASE'!B790</f>
        <v>59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0.403</v>
      </c>
      <c r="F794" s="9">
        <f>IF('De la BASE'!F790&gt;0,'De la BASE'!F790,'De la BASE'!F790+0.001)</f>
        <v>36.54525199999999</v>
      </c>
      <c r="G794" s="15">
        <v>38869</v>
      </c>
    </row>
    <row r="795" spans="1:7" ht="12.75">
      <c r="A795" s="30" t="str">
        <f>'De la BASE'!A791</f>
        <v>412</v>
      </c>
      <c r="B795" s="30">
        <f>'De la BASE'!B791</f>
        <v>59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0.376</v>
      </c>
      <c r="F795" s="9">
        <f>IF('De la BASE'!F791&gt;0,'De la BASE'!F791,'De la BASE'!F791+0.001)</f>
        <v>27.106908899999993</v>
      </c>
      <c r="G795" s="15">
        <v>38899</v>
      </c>
    </row>
    <row r="796" spans="1:7" ht="12.75">
      <c r="A796" s="30" t="str">
        <f>'De la BASE'!A792</f>
        <v>412</v>
      </c>
      <c r="B796" s="30">
        <f>'De la BASE'!B792</f>
        <v>59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0.35</v>
      </c>
      <c r="F796" s="9">
        <f>IF('De la BASE'!F792&gt;0,'De la BASE'!F792,'De la BASE'!F792+0.001)</f>
        <v>20.8177167</v>
      </c>
      <c r="G796" s="15">
        <v>38930</v>
      </c>
    </row>
    <row r="797" spans="1:7" ht="12.75">
      <c r="A797" s="30" t="str">
        <f>'De la BASE'!A793</f>
        <v>412</v>
      </c>
      <c r="B797" s="30">
        <f>'De la BASE'!B793</f>
        <v>59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0.436</v>
      </c>
      <c r="F797" s="9">
        <f>IF('De la BASE'!F793&gt;0,'De la BASE'!F793,'De la BASE'!F793+0.001)</f>
        <v>22.200400999999992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412 - Río Tormes desde la presa del embalse de La Almendra hasta el río Duero en el embalse (o albufeira) de Aldeadávila..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8.870066</v>
      </c>
      <c r="C4" s="1">
        <f aca="true" t="shared" si="0" ref="C4:M4">MIN(C18:C83)</f>
        <v>22.052000000000007</v>
      </c>
      <c r="D4" s="1">
        <f t="shared" si="0"/>
        <v>26.144000000000005</v>
      </c>
      <c r="E4" s="1">
        <f t="shared" si="0"/>
        <v>27.141000000000002</v>
      </c>
      <c r="F4" s="1">
        <f t="shared" si="0"/>
        <v>19.968828000000006</v>
      </c>
      <c r="G4" s="1">
        <f t="shared" si="0"/>
        <v>29.419296499999998</v>
      </c>
      <c r="H4" s="1">
        <f t="shared" si="0"/>
        <v>27.12779570000001</v>
      </c>
      <c r="I4" s="1">
        <f t="shared" si="0"/>
        <v>21.4663205</v>
      </c>
      <c r="J4" s="1">
        <f t="shared" si="0"/>
        <v>16.363000000000003</v>
      </c>
      <c r="K4" s="1">
        <f t="shared" si="0"/>
        <v>12.889916199999996</v>
      </c>
      <c r="L4" s="1">
        <f t="shared" si="0"/>
        <v>10.562157400000002</v>
      </c>
      <c r="M4" s="1">
        <f t="shared" si="0"/>
        <v>8.824956800000002</v>
      </c>
      <c r="N4" s="1">
        <f>MIN(N18:N83)</f>
        <v>439.8097231</v>
      </c>
    </row>
    <row r="5" spans="1:14" ht="12.75">
      <c r="A5" s="13" t="s">
        <v>94</v>
      </c>
      <c r="B5" s="1">
        <f>MAX(B18:B83)</f>
        <v>296.7679810000001</v>
      </c>
      <c r="C5" s="1">
        <f aca="true" t="shared" si="1" ref="C5:M5">MAX(C18:C83)</f>
        <v>459.3126690999998</v>
      </c>
      <c r="D5" s="1">
        <f t="shared" si="1"/>
        <v>620.5481982</v>
      </c>
      <c r="E5" s="1">
        <f t="shared" si="1"/>
        <v>662.905</v>
      </c>
      <c r="F5" s="1">
        <f t="shared" si="1"/>
        <v>661.6929999999999</v>
      </c>
      <c r="G5" s="1">
        <f t="shared" si="1"/>
        <v>635.9308099000001</v>
      </c>
      <c r="H5" s="1">
        <f t="shared" si="1"/>
        <v>446.51275340000007</v>
      </c>
      <c r="I5" s="1">
        <f t="shared" si="1"/>
        <v>422.75800000000004</v>
      </c>
      <c r="J5" s="1">
        <f t="shared" si="1"/>
        <v>235.64210350000002</v>
      </c>
      <c r="K5" s="1">
        <f t="shared" si="1"/>
        <v>219.735</v>
      </c>
      <c r="L5" s="1">
        <f t="shared" si="1"/>
        <v>72.5542736</v>
      </c>
      <c r="M5" s="1">
        <f t="shared" si="1"/>
        <v>73.1125449</v>
      </c>
      <c r="N5" s="1">
        <f>MAX(N18:N83)</f>
        <v>2700.1554881000006</v>
      </c>
    </row>
    <row r="6" spans="1:14" ht="12.75">
      <c r="A6" s="13" t="s">
        <v>16</v>
      </c>
      <c r="B6" s="1">
        <f>AVERAGE(B18:B83)</f>
        <v>76.75180587575757</v>
      </c>
      <c r="C6" s="1">
        <f aca="true" t="shared" si="2" ref="C6:M6">AVERAGE(C18:C83)</f>
        <v>118.66614969999998</v>
      </c>
      <c r="D6" s="1">
        <f t="shared" si="2"/>
        <v>137.96964240606061</v>
      </c>
      <c r="E6" s="1">
        <f t="shared" si="2"/>
        <v>153.04221446818187</v>
      </c>
      <c r="F6" s="1">
        <f t="shared" si="2"/>
        <v>148.335700719697</v>
      </c>
      <c r="G6" s="1">
        <f t="shared" si="2"/>
        <v>150.8481594439394</v>
      </c>
      <c r="H6" s="1">
        <f t="shared" si="2"/>
        <v>141.7636644848485</v>
      </c>
      <c r="I6" s="1">
        <f t="shared" si="2"/>
        <v>141.88569023181822</v>
      </c>
      <c r="J6" s="1">
        <f t="shared" si="2"/>
        <v>85.85061635151514</v>
      </c>
      <c r="K6" s="1">
        <f t="shared" si="2"/>
        <v>50.719455221212115</v>
      </c>
      <c r="L6" s="1">
        <f t="shared" si="2"/>
        <v>35.92222195</v>
      </c>
      <c r="M6" s="1">
        <f t="shared" si="2"/>
        <v>38.711962521212136</v>
      </c>
      <c r="N6" s="1">
        <f>SUM(B6:M6)</f>
        <v>1280.4672833742427</v>
      </c>
    </row>
    <row r="7" spans="1:14" ht="12.75">
      <c r="A7" s="13" t="s">
        <v>17</v>
      </c>
      <c r="B7" s="1">
        <f>PERCENTILE(B18:B83,0.1)</f>
        <v>27.792160299999995</v>
      </c>
      <c r="C7" s="1">
        <f aca="true" t="shared" si="3" ref="C7:M7">PERCENTILE(C18:C83,0.1)</f>
        <v>37.42657290000001</v>
      </c>
      <c r="D7" s="1">
        <f t="shared" si="3"/>
        <v>40.324572100000005</v>
      </c>
      <c r="E7" s="1">
        <f t="shared" si="3"/>
        <v>43.46102164999999</v>
      </c>
      <c r="F7" s="1">
        <f t="shared" si="3"/>
        <v>44.047949249999995</v>
      </c>
      <c r="G7" s="1">
        <f t="shared" si="3"/>
        <v>41.40677975</v>
      </c>
      <c r="H7" s="1">
        <f t="shared" si="3"/>
        <v>66.5298688</v>
      </c>
      <c r="I7" s="1">
        <f t="shared" si="3"/>
        <v>65.80942560000001</v>
      </c>
      <c r="J7" s="1">
        <f t="shared" si="3"/>
        <v>39.801654899999996</v>
      </c>
      <c r="K7" s="1">
        <f t="shared" si="3"/>
        <v>25.534068400000002</v>
      </c>
      <c r="L7" s="1">
        <f t="shared" si="3"/>
        <v>20.648419249999996</v>
      </c>
      <c r="M7" s="1">
        <f t="shared" si="3"/>
        <v>21.472821749999994</v>
      </c>
      <c r="N7" s="1">
        <f>PERCENTILE(N18:N83,0.1)</f>
        <v>599.8253397999999</v>
      </c>
    </row>
    <row r="8" spans="1:14" ht="12.75">
      <c r="A8" s="13" t="s">
        <v>18</v>
      </c>
      <c r="B8" s="1">
        <f>PERCENTILE(B18:B83,0.25)</f>
        <v>34.653365525</v>
      </c>
      <c r="C8" s="1">
        <f aca="true" t="shared" si="4" ref="C8:M8">PERCENTILE(C18:C83,0.25)</f>
        <v>53.31979785</v>
      </c>
      <c r="D8" s="1">
        <f t="shared" si="4"/>
        <v>54.50972755</v>
      </c>
      <c r="E8" s="1">
        <f t="shared" si="4"/>
        <v>60.606742475</v>
      </c>
      <c r="F8" s="1">
        <f t="shared" si="4"/>
        <v>64.240622075</v>
      </c>
      <c r="G8" s="1">
        <f t="shared" si="4"/>
        <v>67.445135975</v>
      </c>
      <c r="H8" s="1">
        <f t="shared" si="4"/>
        <v>86.62563039999998</v>
      </c>
      <c r="I8" s="1">
        <f t="shared" si="4"/>
        <v>90.60629560000001</v>
      </c>
      <c r="J8" s="1">
        <f t="shared" si="4"/>
        <v>52.272938075</v>
      </c>
      <c r="K8" s="1">
        <f t="shared" si="4"/>
        <v>32.75206875000001</v>
      </c>
      <c r="L8" s="1">
        <f t="shared" si="4"/>
        <v>26.199415400000003</v>
      </c>
      <c r="M8" s="1">
        <f t="shared" si="4"/>
        <v>28.255290575</v>
      </c>
      <c r="N8" s="1">
        <f>PERCENTILE(N18:N83,0.25)</f>
        <v>815.6586538500001</v>
      </c>
    </row>
    <row r="9" spans="1:14" ht="12.75">
      <c r="A9" s="13" t="s">
        <v>19</v>
      </c>
      <c r="B9" s="1">
        <f>PERCENTILE(B18:B83,0.5)</f>
        <v>44.687921149999994</v>
      </c>
      <c r="C9" s="1">
        <f aca="true" t="shared" si="5" ref="C9:N9">PERCENTILE(C18:C83,0.5)</f>
        <v>84.38631305000001</v>
      </c>
      <c r="D9" s="1">
        <f t="shared" si="5"/>
        <v>84.85847944999996</v>
      </c>
      <c r="E9" s="1">
        <f t="shared" si="5"/>
        <v>104.66564770000002</v>
      </c>
      <c r="F9" s="1">
        <f t="shared" si="5"/>
        <v>99.63333490000002</v>
      </c>
      <c r="G9" s="1">
        <f t="shared" si="5"/>
        <v>127.73732164999998</v>
      </c>
      <c r="H9" s="1">
        <f t="shared" si="5"/>
        <v>129.50080435</v>
      </c>
      <c r="I9" s="1">
        <f t="shared" si="5"/>
        <v>126.89288685</v>
      </c>
      <c r="J9" s="1">
        <f t="shared" si="5"/>
        <v>78.06993719999998</v>
      </c>
      <c r="K9" s="1">
        <f t="shared" si="5"/>
        <v>43.602781050000004</v>
      </c>
      <c r="L9" s="1">
        <f t="shared" si="5"/>
        <v>34.63199769999999</v>
      </c>
      <c r="M9" s="1">
        <f t="shared" si="5"/>
        <v>37.59405674999999</v>
      </c>
      <c r="N9" s="1">
        <f t="shared" si="5"/>
        <v>1120.3610493</v>
      </c>
    </row>
    <row r="10" spans="1:14" ht="12.75">
      <c r="A10" s="13" t="s">
        <v>20</v>
      </c>
      <c r="B10" s="1">
        <f>PERCENTILE(B18:B83,0.75)</f>
        <v>98.755154575</v>
      </c>
      <c r="C10" s="1">
        <f aca="true" t="shared" si="6" ref="C10:M10">PERCENTILE(C18:C83,0.75)</f>
        <v>152.02503389999998</v>
      </c>
      <c r="D10" s="1">
        <f t="shared" si="6"/>
        <v>186.56820030000003</v>
      </c>
      <c r="E10" s="1">
        <f t="shared" si="6"/>
        <v>209.66112995</v>
      </c>
      <c r="F10" s="1">
        <f t="shared" si="6"/>
        <v>176.97869777499997</v>
      </c>
      <c r="G10" s="1">
        <f t="shared" si="6"/>
        <v>186.9614474</v>
      </c>
      <c r="H10" s="1">
        <f t="shared" si="6"/>
        <v>169.03687282499996</v>
      </c>
      <c r="I10" s="1">
        <f t="shared" si="6"/>
        <v>172.05840684999998</v>
      </c>
      <c r="J10" s="1">
        <f t="shared" si="6"/>
        <v>109.37364380000002</v>
      </c>
      <c r="K10" s="1">
        <f t="shared" si="6"/>
        <v>60.171502825</v>
      </c>
      <c r="L10" s="1">
        <f t="shared" si="6"/>
        <v>44.19516862500001</v>
      </c>
      <c r="M10" s="1">
        <f t="shared" si="6"/>
        <v>46.317048549999996</v>
      </c>
      <c r="N10" s="1">
        <f>PERCENTILE(N18:N83,0.75)</f>
        <v>1606.1478224999998</v>
      </c>
    </row>
    <row r="11" spans="1:14" ht="12.75">
      <c r="A11" s="13" t="s">
        <v>21</v>
      </c>
      <c r="B11" s="1">
        <f>PERCENTILE(B18:B83,0.9)</f>
        <v>178.47093130000002</v>
      </c>
      <c r="C11" s="1">
        <f aca="true" t="shared" si="7" ref="C11:M11">PERCENTILE(C18:C83,0.9)</f>
        <v>228.56001529999998</v>
      </c>
      <c r="D11" s="1">
        <f t="shared" si="7"/>
        <v>317.06759995</v>
      </c>
      <c r="E11" s="1">
        <f t="shared" si="7"/>
        <v>327.80666575</v>
      </c>
      <c r="F11" s="1">
        <f t="shared" si="7"/>
        <v>337.8789585999999</v>
      </c>
      <c r="G11" s="1">
        <f t="shared" si="7"/>
        <v>288.81263724999997</v>
      </c>
      <c r="H11" s="1">
        <f t="shared" si="7"/>
        <v>246.6984952</v>
      </c>
      <c r="I11" s="1">
        <f t="shared" si="7"/>
        <v>253.131067</v>
      </c>
      <c r="J11" s="1">
        <f t="shared" si="7"/>
        <v>128.3847968</v>
      </c>
      <c r="K11" s="1">
        <f t="shared" si="7"/>
        <v>77.17595465</v>
      </c>
      <c r="L11" s="1">
        <f t="shared" si="7"/>
        <v>51.08871825</v>
      </c>
      <c r="M11" s="1">
        <f t="shared" si="7"/>
        <v>59.40566525</v>
      </c>
      <c r="N11" s="1">
        <f>PERCENTILE(N18:N83,0.9)</f>
        <v>2166.8042782</v>
      </c>
    </row>
    <row r="12" spans="1:14" ht="12.75">
      <c r="A12" s="13" t="s">
        <v>25</v>
      </c>
      <c r="B12" s="1">
        <f>STDEV(B18:B83)</f>
        <v>65.33111269877101</v>
      </c>
      <c r="C12" s="1">
        <f aca="true" t="shared" si="8" ref="C12:M12">STDEV(C18:C83)</f>
        <v>94.7273996707062</v>
      </c>
      <c r="D12" s="1">
        <f t="shared" si="8"/>
        <v>121.62932341067267</v>
      </c>
      <c r="E12" s="1">
        <f t="shared" si="8"/>
        <v>134.26784225479494</v>
      </c>
      <c r="F12" s="1">
        <f t="shared" si="8"/>
        <v>129.7208045600105</v>
      </c>
      <c r="G12" s="1">
        <f t="shared" si="8"/>
        <v>116.66000206564827</v>
      </c>
      <c r="H12" s="1">
        <f t="shared" si="8"/>
        <v>77.24162820251577</v>
      </c>
      <c r="I12" s="1">
        <f t="shared" si="8"/>
        <v>78.61048557998747</v>
      </c>
      <c r="J12" s="1">
        <f t="shared" si="8"/>
        <v>45.960144795264405</v>
      </c>
      <c r="K12" s="1">
        <f t="shared" si="8"/>
        <v>30.352332644294005</v>
      </c>
      <c r="L12" s="1">
        <f t="shared" si="8"/>
        <v>12.906731587970812</v>
      </c>
      <c r="M12" s="1">
        <f t="shared" si="8"/>
        <v>14.477414545789292</v>
      </c>
      <c r="N12" s="1">
        <f>STDEV(N18:N83)</f>
        <v>593.3786932841615</v>
      </c>
    </row>
    <row r="13" spans="1:14" ht="12.75">
      <c r="A13" s="13" t="s">
        <v>127</v>
      </c>
      <c r="B13" s="1">
        <f aca="true" t="shared" si="9" ref="B13:L13">ROUND(B12/B6,2)</f>
        <v>0.85</v>
      </c>
      <c r="C13" s="1">
        <f t="shared" si="9"/>
        <v>0.8</v>
      </c>
      <c r="D13" s="1">
        <f t="shared" si="9"/>
        <v>0.88</v>
      </c>
      <c r="E13" s="1">
        <f t="shared" si="9"/>
        <v>0.88</v>
      </c>
      <c r="F13" s="1">
        <f t="shared" si="9"/>
        <v>0.87</v>
      </c>
      <c r="G13" s="1">
        <f t="shared" si="9"/>
        <v>0.77</v>
      </c>
      <c r="H13" s="1">
        <f t="shared" si="9"/>
        <v>0.54</v>
      </c>
      <c r="I13" s="1">
        <f t="shared" si="9"/>
        <v>0.55</v>
      </c>
      <c r="J13" s="1">
        <f t="shared" si="9"/>
        <v>0.54</v>
      </c>
      <c r="K13" s="1">
        <f t="shared" si="9"/>
        <v>0.6</v>
      </c>
      <c r="L13" s="1">
        <f t="shared" si="9"/>
        <v>0.36</v>
      </c>
      <c r="M13" s="1">
        <f>ROUND(M12/M6,2)</f>
        <v>0.37</v>
      </c>
      <c r="N13" s="1">
        <f>ROUND(N12/N6,2)</f>
        <v>0.46</v>
      </c>
    </row>
    <row r="14" spans="1:14" ht="12.75">
      <c r="A14" s="13" t="s">
        <v>126</v>
      </c>
      <c r="B14" s="53">
        <f aca="true" t="shared" si="10" ref="B14:N14">66*P84/(65*64*B12^3)</f>
        <v>1.7664397418138063</v>
      </c>
      <c r="C14" s="53">
        <f t="shared" si="10"/>
        <v>1.8243999833182212</v>
      </c>
      <c r="D14" s="53">
        <f t="shared" si="10"/>
        <v>1.7572260237976653</v>
      </c>
      <c r="E14" s="53">
        <f t="shared" si="10"/>
        <v>1.8584802435877266</v>
      </c>
      <c r="F14" s="53">
        <f t="shared" si="10"/>
        <v>1.8518334660730171</v>
      </c>
      <c r="G14" s="53">
        <f t="shared" si="10"/>
        <v>1.9169584030399374</v>
      </c>
      <c r="H14" s="53">
        <f t="shared" si="10"/>
        <v>1.5213505995861056</v>
      </c>
      <c r="I14" s="53">
        <f t="shared" si="10"/>
        <v>1.348170152780099</v>
      </c>
      <c r="J14" s="53">
        <f t="shared" si="10"/>
        <v>1.383959543350422</v>
      </c>
      <c r="K14" s="53">
        <f t="shared" si="10"/>
        <v>3.041027526189071</v>
      </c>
      <c r="L14" s="53">
        <f t="shared" si="10"/>
        <v>0.6036288518632148</v>
      </c>
      <c r="M14" s="53">
        <f t="shared" si="10"/>
        <v>0.3702180104626</v>
      </c>
      <c r="N14" s="53">
        <f t="shared" si="10"/>
        <v>0.7060433166779684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-0.14060686342965245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84.25194189999998</v>
      </c>
      <c r="C18" s="1">
        <f>'DATOS MENSUALES'!F7</f>
        <v>155.75602969999997</v>
      </c>
      <c r="D18" s="1">
        <f>'DATOS MENSUALES'!F8</f>
        <v>86.04015479999995</v>
      </c>
      <c r="E18" s="1">
        <f>'DATOS MENSUALES'!F9</f>
        <v>388.7869197999999</v>
      </c>
      <c r="F18" s="1">
        <f>'DATOS MENSUALES'!F10</f>
        <v>477.05400000000014</v>
      </c>
      <c r="G18" s="1">
        <f>'DATOS MENSUALES'!F11</f>
        <v>357.90260600000005</v>
      </c>
      <c r="H18" s="1">
        <f>'DATOS MENSUALES'!F12</f>
        <v>306.6657140000001</v>
      </c>
      <c r="I18" s="1">
        <f>'DATOS MENSUALES'!F13</f>
        <v>357.53700000000003</v>
      </c>
      <c r="J18" s="1">
        <f>'DATOS MENSUALES'!F14</f>
        <v>229.0040000000001</v>
      </c>
      <c r="K18" s="1">
        <f>'DATOS MENSUALES'!F15</f>
        <v>125.0268483</v>
      </c>
      <c r="L18" s="1">
        <f>'DATOS MENSUALES'!F16</f>
        <v>72.5542736</v>
      </c>
      <c r="M18" s="1">
        <f>'DATOS MENSUALES'!F17</f>
        <v>59.57599999999999</v>
      </c>
      <c r="N18" s="1">
        <f>SUM(B18:M18)</f>
        <v>2700.1554881000006</v>
      </c>
      <c r="O18" s="1"/>
      <c r="P18" s="60">
        <f>(B18-B$6)^3</f>
        <v>421.8979545072173</v>
      </c>
      <c r="Q18" s="60">
        <f>(C18-C$6)^3</f>
        <v>51023.03459008626</v>
      </c>
      <c r="R18" s="60">
        <f aca="true" t="shared" si="11" ref="R18:AB18">(D18-D$6)^3</f>
        <v>-140036.7787414177</v>
      </c>
      <c r="S18" s="60">
        <f t="shared" si="11"/>
        <v>13101645.452004151</v>
      </c>
      <c r="T18" s="60">
        <f t="shared" si="11"/>
        <v>35519892.59852007</v>
      </c>
      <c r="U18" s="60">
        <f t="shared" si="11"/>
        <v>8876743.782512786</v>
      </c>
      <c r="V18" s="60">
        <f t="shared" si="11"/>
        <v>4484129.6423874935</v>
      </c>
      <c r="W18" s="60">
        <f t="shared" si="11"/>
        <v>10028969.270238206</v>
      </c>
      <c r="X18" s="60">
        <f t="shared" si="11"/>
        <v>2933626.723179409</v>
      </c>
      <c r="Y18" s="60">
        <f t="shared" si="11"/>
        <v>410294.8594361394</v>
      </c>
      <c r="Z18" s="60">
        <f t="shared" si="11"/>
        <v>49156.81415619673</v>
      </c>
      <c r="AA18" s="60">
        <f t="shared" si="11"/>
        <v>9082.28367691137</v>
      </c>
      <c r="AB18" s="60">
        <f t="shared" si="11"/>
        <v>2861402302.1381516</v>
      </c>
    </row>
    <row r="19" spans="1:28" ht="12.75">
      <c r="A19" s="12" t="s">
        <v>29</v>
      </c>
      <c r="B19" s="1">
        <f>'DATOS MENSUALES'!F18</f>
        <v>51.9575652</v>
      </c>
      <c r="C19" s="1">
        <f>'DATOS MENSUALES'!F19</f>
        <v>135.02359169999997</v>
      </c>
      <c r="D19" s="1">
        <f>'DATOS MENSUALES'!F20</f>
        <v>64.58490479999998</v>
      </c>
      <c r="E19" s="1">
        <f>'DATOS MENSUALES'!F21</f>
        <v>61.60017220000001</v>
      </c>
      <c r="F19" s="1">
        <f>'DATOS MENSUALES'!F22</f>
        <v>55.522000000000006</v>
      </c>
      <c r="G19" s="1">
        <f>'DATOS MENSUALES'!F23</f>
        <v>209.6951952</v>
      </c>
      <c r="H19" s="1">
        <f>'DATOS MENSUALES'!F24</f>
        <v>151.1645949</v>
      </c>
      <c r="I19" s="1">
        <f>'DATOS MENSUALES'!F25</f>
        <v>128.685</v>
      </c>
      <c r="J19" s="1">
        <f>'DATOS MENSUALES'!F26</f>
        <v>70.5519369</v>
      </c>
      <c r="K19" s="1">
        <f>'DATOS MENSUALES'!F27</f>
        <v>42.42945699999999</v>
      </c>
      <c r="L19" s="1">
        <f>'DATOS MENSUALES'!F28</f>
        <v>35.698352899999996</v>
      </c>
      <c r="M19" s="1">
        <f>'DATOS MENSUALES'!F29</f>
        <v>39.63231779999999</v>
      </c>
      <c r="N19" s="1">
        <f aca="true" t="shared" si="12" ref="N19:N82">SUM(B19:M19)</f>
        <v>1046.5450885999999</v>
      </c>
      <c r="O19" s="10"/>
      <c r="P19" s="60">
        <f aca="true" t="shared" si="13" ref="P19:P82">(B19-B$6)^3</f>
        <v>-15242.367823297063</v>
      </c>
      <c r="Q19" s="60">
        <f aca="true" t="shared" si="14" ref="Q19:Q82">(C19-C$6)^3</f>
        <v>4376.693834101161</v>
      </c>
      <c r="R19" s="60">
        <f aca="true" t="shared" si="15" ref="R19:R82">(D19-D$6)^3</f>
        <v>-395200.27410070424</v>
      </c>
      <c r="S19" s="60">
        <f aca="true" t="shared" si="16" ref="S19:S82">(E19-E$6)^3</f>
        <v>-764606.087017258</v>
      </c>
      <c r="T19" s="60">
        <f aca="true" t="shared" si="17" ref="T19:T82">(F19-F$6)^3</f>
        <v>-799532.769478704</v>
      </c>
      <c r="U19" s="60">
        <f aca="true" t="shared" si="18" ref="U19:U82">(G19-G$6)^3</f>
        <v>203785.73227808074</v>
      </c>
      <c r="V19" s="60">
        <f aca="true" t="shared" si="19" ref="V19:V82">(H19-H$6)^3</f>
        <v>830.8306588611234</v>
      </c>
      <c r="W19" s="60">
        <f aca="true" t="shared" si="20" ref="W19:W82">(I19-I$6)^3</f>
        <v>-2300.328816842576</v>
      </c>
      <c r="X19" s="60">
        <f aca="true" t="shared" si="21" ref="X19:X82">(J19-J$6)^3</f>
        <v>-3580.6496984558726</v>
      </c>
      <c r="Y19" s="60">
        <f aca="true" t="shared" si="22" ref="Y19:Y82">(K19-K$6)^3</f>
        <v>-569.7224222632909</v>
      </c>
      <c r="Z19" s="60">
        <f aca="true" t="shared" si="23" ref="Z19:Z82">(L19-L$6)^3</f>
        <v>-0.011219723879545665</v>
      </c>
      <c r="AA19" s="60">
        <f aca="true" t="shared" si="24" ref="AA19:AA82">(M19-M$6)^3</f>
        <v>0.7795904723184858</v>
      </c>
      <c r="AB19" s="60">
        <f aca="true" t="shared" si="25" ref="AB19:AB82">(N19-N$6)^3</f>
        <v>-12800127.34036883</v>
      </c>
    </row>
    <row r="20" spans="1:28" ht="12.75">
      <c r="A20" s="12" t="s">
        <v>30</v>
      </c>
      <c r="B20" s="1">
        <f>'DATOS MENSUALES'!F30</f>
        <v>96.4330352</v>
      </c>
      <c r="C20" s="1">
        <f>'DATOS MENSUALES'!F31</f>
        <v>158.5695746</v>
      </c>
      <c r="D20" s="1">
        <f>'DATOS MENSUALES'!F32</f>
        <v>137.525</v>
      </c>
      <c r="E20" s="1">
        <f>'DATOS MENSUALES'!F33</f>
        <v>246.69787939999998</v>
      </c>
      <c r="F20" s="1">
        <f>'DATOS MENSUALES'!F34</f>
        <v>129.85002309999996</v>
      </c>
      <c r="G20" s="1">
        <f>'DATOS MENSUALES'!F35</f>
        <v>167.29964739999994</v>
      </c>
      <c r="H20" s="1">
        <f>'DATOS MENSUALES'!F36</f>
        <v>177.093541</v>
      </c>
      <c r="I20" s="1">
        <f>'DATOS MENSUALES'!F37</f>
        <v>172.86299999999997</v>
      </c>
      <c r="J20" s="1">
        <f>'DATOS MENSUALES'!F38</f>
        <v>81.805</v>
      </c>
      <c r="K20" s="1">
        <f>'DATOS MENSUALES'!F39</f>
        <v>46.55699999999998</v>
      </c>
      <c r="L20" s="1">
        <f>'DATOS MENSUALES'!F40</f>
        <v>34.6359954</v>
      </c>
      <c r="M20" s="1">
        <f>'DATOS MENSUALES'!F41</f>
        <v>73.1125449</v>
      </c>
      <c r="N20" s="1">
        <f t="shared" si="12"/>
        <v>1522.4422410000002</v>
      </c>
      <c r="O20" s="10"/>
      <c r="P20" s="60">
        <f t="shared" si="13"/>
        <v>7623.539681913777</v>
      </c>
      <c r="Q20" s="60">
        <f t="shared" si="14"/>
        <v>63537.55782926115</v>
      </c>
      <c r="R20" s="60">
        <f t="shared" si="15"/>
        <v>-0.08790885804575263</v>
      </c>
      <c r="S20" s="60">
        <f t="shared" si="16"/>
        <v>821489.7609782313</v>
      </c>
      <c r="T20" s="60">
        <f t="shared" si="17"/>
        <v>-6316.930877833034</v>
      </c>
      <c r="U20" s="60">
        <f t="shared" si="18"/>
        <v>4452.619168154459</v>
      </c>
      <c r="V20" s="60">
        <f t="shared" si="19"/>
        <v>44098.75803395538</v>
      </c>
      <c r="W20" s="60">
        <f t="shared" si="20"/>
        <v>29725.631930721665</v>
      </c>
      <c r="X20" s="60">
        <f t="shared" si="21"/>
        <v>-66.2146500118878</v>
      </c>
      <c r="Y20" s="60">
        <f t="shared" si="22"/>
        <v>-72.11883847425426</v>
      </c>
      <c r="Z20" s="60">
        <f t="shared" si="23"/>
        <v>-2.1279058564745115</v>
      </c>
      <c r="AA20" s="60">
        <f t="shared" si="24"/>
        <v>40709.65152628926</v>
      </c>
      <c r="AB20" s="60">
        <f t="shared" si="25"/>
        <v>14168088.71045837</v>
      </c>
    </row>
    <row r="21" spans="1:28" ht="12.75">
      <c r="A21" s="12" t="s">
        <v>31</v>
      </c>
      <c r="B21" s="1">
        <f>'DATOS MENSUALES'!F42</f>
        <v>83.8420441</v>
      </c>
      <c r="C21" s="1">
        <f>'DATOS MENSUALES'!F43</f>
        <v>90.33611209999997</v>
      </c>
      <c r="D21" s="1">
        <f>'DATOS MENSUALES'!F44</f>
        <v>71.18922339999997</v>
      </c>
      <c r="E21" s="1">
        <f>'DATOS MENSUALES'!F45</f>
        <v>60.519971600000005</v>
      </c>
      <c r="F21" s="1">
        <f>'DATOS MENSUALES'!F46</f>
        <v>44.010999999999996</v>
      </c>
      <c r="G21" s="1">
        <f>'DATOS MENSUALES'!F47</f>
        <v>38.90955950000001</v>
      </c>
      <c r="H21" s="1">
        <f>'DATOS MENSUALES'!F48</f>
        <v>176.375</v>
      </c>
      <c r="I21" s="1">
        <f>'DATOS MENSUALES'!F49</f>
        <v>76.1329043</v>
      </c>
      <c r="J21" s="1">
        <f>'DATOS MENSUALES'!F50</f>
        <v>56.235644500000014</v>
      </c>
      <c r="K21" s="1">
        <f>'DATOS MENSUALES'!F51</f>
        <v>41.1962336</v>
      </c>
      <c r="L21" s="1">
        <f>'DATOS MENSUALES'!F52</f>
        <v>27.8468827</v>
      </c>
      <c r="M21" s="1">
        <f>'DATOS MENSUALES'!F53</f>
        <v>28.4143343</v>
      </c>
      <c r="N21" s="1">
        <f t="shared" si="12"/>
        <v>795.0089101</v>
      </c>
      <c r="O21" s="10"/>
      <c r="P21" s="60">
        <f t="shared" si="13"/>
        <v>356.43675544722504</v>
      </c>
      <c r="Q21" s="60">
        <f t="shared" si="14"/>
        <v>-22737.434069148105</v>
      </c>
      <c r="R21" s="60">
        <f t="shared" si="15"/>
        <v>-297815.5835457353</v>
      </c>
      <c r="S21" s="60">
        <f t="shared" si="16"/>
        <v>-792024.2089254366</v>
      </c>
      <c r="T21" s="60">
        <f t="shared" si="17"/>
        <v>-1135432.8175200063</v>
      </c>
      <c r="U21" s="60">
        <f t="shared" si="18"/>
        <v>-1402618.6595677247</v>
      </c>
      <c r="V21" s="60">
        <f t="shared" si="19"/>
        <v>41462.46061508005</v>
      </c>
      <c r="W21" s="60">
        <f t="shared" si="20"/>
        <v>-284277.4921780735</v>
      </c>
      <c r="X21" s="60">
        <f t="shared" si="21"/>
        <v>-25973.709120709318</v>
      </c>
      <c r="Y21" s="60">
        <f t="shared" si="22"/>
        <v>-863.6776349105071</v>
      </c>
      <c r="Z21" s="60">
        <f t="shared" si="23"/>
        <v>-526.6017876879522</v>
      </c>
      <c r="AA21" s="60">
        <f t="shared" si="24"/>
        <v>-1091.9723077746842</v>
      </c>
      <c r="AB21" s="60">
        <f t="shared" si="25"/>
        <v>-114407893.36092341</v>
      </c>
    </row>
    <row r="22" spans="1:28" ht="12.75">
      <c r="A22" s="12" t="s">
        <v>32</v>
      </c>
      <c r="B22" s="1">
        <f>'DATOS MENSUALES'!F54</f>
        <v>29.291259500000002</v>
      </c>
      <c r="C22" s="1">
        <f>'DATOS MENSUALES'!F55</f>
        <v>37.2459722</v>
      </c>
      <c r="D22" s="1">
        <f>'DATOS MENSUALES'!F56</f>
        <v>48.34846809999999</v>
      </c>
      <c r="E22" s="1">
        <f>'DATOS MENSUALES'!F57</f>
        <v>45.0590433</v>
      </c>
      <c r="F22" s="1">
        <f>'DATOS MENSUALES'!F58</f>
        <v>43.488</v>
      </c>
      <c r="G22" s="1">
        <f>'DATOS MENSUALES'!F59</f>
        <v>37.0832286</v>
      </c>
      <c r="H22" s="1">
        <f>'DATOS MENSUALES'!F60</f>
        <v>64.54838149999999</v>
      </c>
      <c r="I22" s="1">
        <f>'DATOS MENSUALES'!F61</f>
        <v>38.12324180000001</v>
      </c>
      <c r="J22" s="1">
        <f>'DATOS MENSUALES'!F62</f>
        <v>30.375652300000002</v>
      </c>
      <c r="K22" s="1">
        <f>'DATOS MENSUALES'!F63</f>
        <v>23.4209009</v>
      </c>
      <c r="L22" s="1">
        <f>'DATOS MENSUALES'!F64</f>
        <v>21.994931399999995</v>
      </c>
      <c r="M22" s="1">
        <f>'DATOS MENSUALES'!F65</f>
        <v>20.830643499999994</v>
      </c>
      <c r="N22" s="1">
        <f t="shared" si="12"/>
        <v>439.8097231</v>
      </c>
      <c r="O22" s="10"/>
      <c r="P22" s="60">
        <f t="shared" si="13"/>
        <v>-106905.04503335235</v>
      </c>
      <c r="Q22" s="60">
        <f t="shared" si="14"/>
        <v>-539754.3293534283</v>
      </c>
      <c r="R22" s="60">
        <f t="shared" si="15"/>
        <v>-719833.228677137</v>
      </c>
      <c r="S22" s="60">
        <f t="shared" si="16"/>
        <v>-1259123.217272158</v>
      </c>
      <c r="T22" s="60">
        <f t="shared" si="17"/>
        <v>-1152595.0042186817</v>
      </c>
      <c r="U22" s="60">
        <f t="shared" si="18"/>
        <v>-1472398.008821955</v>
      </c>
      <c r="V22" s="60">
        <f t="shared" si="19"/>
        <v>-460372.9545315537</v>
      </c>
      <c r="W22" s="60">
        <f t="shared" si="20"/>
        <v>-1117173.5197036588</v>
      </c>
      <c r="X22" s="60">
        <f t="shared" si="21"/>
        <v>-170722.62840533236</v>
      </c>
      <c r="Y22" s="60">
        <f t="shared" si="22"/>
        <v>-20343.18482133546</v>
      </c>
      <c r="Z22" s="60">
        <f t="shared" si="23"/>
        <v>-2701.4684989025736</v>
      </c>
      <c r="AA22" s="60">
        <f t="shared" si="24"/>
        <v>-5717.401016411086</v>
      </c>
      <c r="AB22" s="60">
        <f t="shared" si="25"/>
        <v>-594097013.4843326</v>
      </c>
    </row>
    <row r="23" spans="1:28" ht="12.75">
      <c r="A23" s="12" t="s">
        <v>34</v>
      </c>
      <c r="B23" s="11">
        <f>'DATOS MENSUALES'!F66</f>
        <v>25.429038199999994</v>
      </c>
      <c r="C23" s="1">
        <f>'DATOS MENSUALES'!F67</f>
        <v>192.2193486</v>
      </c>
      <c r="D23" s="1">
        <f>'DATOS MENSUALES'!F68</f>
        <v>331.52951099999996</v>
      </c>
      <c r="E23" s="1">
        <f>'DATOS MENSUALES'!F69</f>
        <v>121.86770549999996</v>
      </c>
      <c r="F23" s="1">
        <f>'DATOS MENSUALES'!F70</f>
        <v>79.91205049999996</v>
      </c>
      <c r="G23" s="1">
        <f>'DATOS MENSUALES'!F71</f>
        <v>145.0815791</v>
      </c>
      <c r="H23" s="1">
        <f>'DATOS MENSUALES'!F72</f>
        <v>446.51275340000007</v>
      </c>
      <c r="I23" s="1">
        <f>'DATOS MENSUALES'!F73</f>
        <v>422.75800000000004</v>
      </c>
      <c r="J23" s="1">
        <f>'DATOS MENSUALES'!F74</f>
        <v>227.56745140000007</v>
      </c>
      <c r="K23" s="1">
        <f>'DATOS MENSUALES'!F75</f>
        <v>106.0695783</v>
      </c>
      <c r="L23" s="1">
        <f>'DATOS MENSUALES'!F76</f>
        <v>62.72543590000001</v>
      </c>
      <c r="M23" s="1">
        <f>'DATOS MENSUALES'!F77</f>
        <v>52.236999999999995</v>
      </c>
      <c r="N23" s="1">
        <f t="shared" si="12"/>
        <v>2213.9094519</v>
      </c>
      <c r="O23" s="10"/>
      <c r="P23" s="60">
        <f t="shared" si="13"/>
        <v>-135185.52918233583</v>
      </c>
      <c r="Q23" s="60">
        <f t="shared" si="14"/>
        <v>397928.18046524754</v>
      </c>
      <c r="R23" s="60">
        <f t="shared" si="15"/>
        <v>7251802.300455137</v>
      </c>
      <c r="S23" s="60">
        <f t="shared" si="16"/>
        <v>-30296.946833994127</v>
      </c>
      <c r="T23" s="60">
        <f t="shared" si="17"/>
        <v>-320345.565703935</v>
      </c>
      <c r="U23" s="60">
        <f t="shared" si="18"/>
        <v>-191.75868458219497</v>
      </c>
      <c r="V23" s="60">
        <f t="shared" si="19"/>
        <v>28302659.578280307</v>
      </c>
      <c r="W23" s="60">
        <f t="shared" si="20"/>
        <v>22157807.09767669</v>
      </c>
      <c r="X23" s="60">
        <f t="shared" si="21"/>
        <v>2846192.920746149</v>
      </c>
      <c r="Y23" s="60">
        <f t="shared" si="22"/>
        <v>169572.63657834692</v>
      </c>
      <c r="Z23" s="60">
        <f t="shared" si="23"/>
        <v>19255.75799286697</v>
      </c>
      <c r="AA23" s="60">
        <f t="shared" si="24"/>
        <v>2474.089645674074</v>
      </c>
      <c r="AB23" s="60">
        <f t="shared" si="25"/>
        <v>813321492.840805</v>
      </c>
    </row>
    <row r="24" spans="1:28" ht="12.75">
      <c r="A24" s="12" t="s">
        <v>33</v>
      </c>
      <c r="B24" s="1">
        <f>'DATOS MENSUALES'!F78</f>
        <v>44.923106099999984</v>
      </c>
      <c r="C24" s="1">
        <f>'DATOS MENSUALES'!F79</f>
        <v>56.804980799999996</v>
      </c>
      <c r="D24" s="1">
        <f>'DATOS MENSUALES'!F80</f>
        <v>50.52669269999998</v>
      </c>
      <c r="E24" s="1">
        <f>'DATOS MENSUALES'!F81</f>
        <v>41.114741800000004</v>
      </c>
      <c r="F24" s="1">
        <f>'DATOS MENSUALES'!F82</f>
        <v>401.7255748000001</v>
      </c>
      <c r="G24" s="1">
        <f>'DATOS MENSUALES'!F83</f>
        <v>508.4453709999998</v>
      </c>
      <c r="H24" s="1">
        <f>'DATOS MENSUALES'!F84</f>
        <v>163.62553970000005</v>
      </c>
      <c r="I24" s="1">
        <f>'DATOS MENSUALES'!F85</f>
        <v>111.102</v>
      </c>
      <c r="J24" s="1">
        <f>'DATOS MENSUALES'!F86</f>
        <v>75.179</v>
      </c>
      <c r="K24" s="1">
        <f>'DATOS MENSUALES'!F87</f>
        <v>52.90186859999999</v>
      </c>
      <c r="L24" s="1">
        <f>'DATOS MENSUALES'!F88</f>
        <v>42.821481899999995</v>
      </c>
      <c r="M24" s="1">
        <f>'DATOS MENSUALES'!F89</f>
        <v>55.985</v>
      </c>
      <c r="N24" s="1">
        <f t="shared" si="12"/>
        <v>1605.1553574</v>
      </c>
      <c r="O24" s="10"/>
      <c r="P24" s="60">
        <f t="shared" si="13"/>
        <v>-32244.57768614871</v>
      </c>
      <c r="Q24" s="60">
        <f t="shared" si="14"/>
        <v>-236730.5820567837</v>
      </c>
      <c r="R24" s="60">
        <f t="shared" si="15"/>
        <v>-668612.3552436066</v>
      </c>
      <c r="S24" s="60">
        <f t="shared" si="16"/>
        <v>-1402200.4184993678</v>
      </c>
      <c r="T24" s="60">
        <f t="shared" si="17"/>
        <v>16269258.778644983</v>
      </c>
      <c r="U24" s="60">
        <f t="shared" si="18"/>
        <v>45728017.244446814</v>
      </c>
      <c r="V24" s="60">
        <f t="shared" si="19"/>
        <v>10448.699355300885</v>
      </c>
      <c r="W24" s="60">
        <f t="shared" si="20"/>
        <v>-29171.720279386474</v>
      </c>
      <c r="X24" s="60">
        <f t="shared" si="21"/>
        <v>-1215.3199061593361</v>
      </c>
      <c r="Y24" s="60">
        <f t="shared" si="22"/>
        <v>10.394678129668527</v>
      </c>
      <c r="Z24" s="60">
        <f t="shared" si="23"/>
        <v>328.4033099949457</v>
      </c>
      <c r="AA24" s="60">
        <f t="shared" si="24"/>
        <v>5153.545871612962</v>
      </c>
      <c r="AB24" s="60">
        <f t="shared" si="25"/>
        <v>34229378.29193019</v>
      </c>
    </row>
    <row r="25" spans="1:28" ht="12.75">
      <c r="A25" s="12" t="s">
        <v>35</v>
      </c>
      <c r="B25" s="1">
        <f>'DATOS MENSUALES'!F90</f>
        <v>43.366</v>
      </c>
      <c r="C25" s="1">
        <f>'DATOS MENSUALES'!F91</f>
        <v>45.92235620000001</v>
      </c>
      <c r="D25" s="1">
        <f>'DATOS MENSUALES'!F92</f>
        <v>63.38794340000001</v>
      </c>
      <c r="E25" s="1">
        <f>'DATOS MENSUALES'!F93</f>
        <v>390.98210209999996</v>
      </c>
      <c r="F25" s="1">
        <f>'DATOS MENSUALES'!F94</f>
        <v>173.77461280000003</v>
      </c>
      <c r="G25" s="1">
        <f>'DATOS MENSUALES'!F95</f>
        <v>131.4073586</v>
      </c>
      <c r="H25" s="1">
        <f>'DATOS MENSUALES'!F96</f>
        <v>101.70589239999998</v>
      </c>
      <c r="I25" s="1">
        <f>'DATOS MENSUALES'!F97</f>
        <v>292.0167484000001</v>
      </c>
      <c r="J25" s="1">
        <f>'DATOS MENSUALES'!F98</f>
        <v>86.65832119999999</v>
      </c>
      <c r="K25" s="1">
        <f>'DATOS MENSUALES'!F99</f>
        <v>50.61368010000001</v>
      </c>
      <c r="L25" s="1">
        <f>'DATOS MENSUALES'!F100</f>
        <v>41.13988419999999</v>
      </c>
      <c r="M25" s="1">
        <f>'DATOS MENSUALES'!F101</f>
        <v>36.3589002</v>
      </c>
      <c r="N25" s="1">
        <f t="shared" si="12"/>
        <v>1457.3337996000005</v>
      </c>
      <c r="O25" s="10"/>
      <c r="P25" s="60">
        <f t="shared" si="13"/>
        <v>-37212.22099303154</v>
      </c>
      <c r="Q25" s="60">
        <f t="shared" si="14"/>
        <v>-384935.3854144218</v>
      </c>
      <c r="R25" s="60">
        <f t="shared" si="15"/>
        <v>-414855.46707209887</v>
      </c>
      <c r="S25" s="60">
        <f t="shared" si="16"/>
        <v>13471059.564869618</v>
      </c>
      <c r="T25" s="60">
        <f t="shared" si="17"/>
        <v>16462.492990333136</v>
      </c>
      <c r="U25" s="60">
        <f t="shared" si="18"/>
        <v>-7347.548370852635</v>
      </c>
      <c r="V25" s="60">
        <f t="shared" si="19"/>
        <v>-64277.70671374835</v>
      </c>
      <c r="W25" s="60">
        <f t="shared" si="20"/>
        <v>3383854.157912915</v>
      </c>
      <c r="X25" s="60">
        <f t="shared" si="21"/>
        <v>0.5269362417432664</v>
      </c>
      <c r="Y25" s="60">
        <f t="shared" si="22"/>
        <v>-0.001183451855854621</v>
      </c>
      <c r="Z25" s="60">
        <f t="shared" si="23"/>
        <v>142.04563372899864</v>
      </c>
      <c r="AA25" s="60">
        <f t="shared" si="24"/>
        <v>-13.02867614896893</v>
      </c>
      <c r="AB25" s="60">
        <f t="shared" si="25"/>
        <v>5532696.719446344</v>
      </c>
    </row>
    <row r="26" spans="1:28" ht="12.75">
      <c r="A26" s="12" t="s">
        <v>36</v>
      </c>
      <c r="B26" s="1">
        <f>'DATOS MENSUALES'!F102</f>
        <v>37.545659699999995</v>
      </c>
      <c r="C26" s="1">
        <f>'DATOS MENSUALES'!F103</f>
        <v>37.811292400000006</v>
      </c>
      <c r="D26" s="1">
        <f>'DATOS MENSUALES'!F104</f>
        <v>105.0851323</v>
      </c>
      <c r="E26" s="1">
        <f>'DATOS MENSUALES'!F105</f>
        <v>67.2304979</v>
      </c>
      <c r="F26" s="1">
        <f>'DATOS MENSUALES'!F106</f>
        <v>47.822819100000004</v>
      </c>
      <c r="G26" s="1">
        <f>'DATOS MENSUALES'!F107</f>
        <v>51.69545899999999</v>
      </c>
      <c r="H26" s="1">
        <f>'DATOS MENSUALES'!F108</f>
        <v>95.28093959999998</v>
      </c>
      <c r="I26" s="1">
        <f>'DATOS MENSUALES'!F109</f>
        <v>75.63029560000001</v>
      </c>
      <c r="J26" s="1">
        <f>'DATOS MENSUALES'!F110</f>
        <v>45.31900000000001</v>
      </c>
      <c r="K26" s="1">
        <f>'DATOS MENSUALES'!F111</f>
        <v>32.308991</v>
      </c>
      <c r="L26" s="1">
        <f>'DATOS MENSUALES'!F112</f>
        <v>24.92982339999999</v>
      </c>
      <c r="M26" s="1">
        <f>'DATOS MENSUALES'!F113</f>
        <v>51.70961039999999</v>
      </c>
      <c r="N26" s="1">
        <f t="shared" si="12"/>
        <v>672.3695203999999</v>
      </c>
      <c r="O26" s="10"/>
      <c r="P26" s="60">
        <f t="shared" si="13"/>
        <v>-60264.62582117656</v>
      </c>
      <c r="Q26" s="60">
        <f t="shared" si="14"/>
        <v>-528589.2723142819</v>
      </c>
      <c r="R26" s="60">
        <f t="shared" si="15"/>
        <v>-35561.01342975019</v>
      </c>
      <c r="S26" s="60">
        <f t="shared" si="16"/>
        <v>-631887.5068079289</v>
      </c>
      <c r="T26" s="60">
        <f t="shared" si="17"/>
        <v>-1015465.4977699133</v>
      </c>
      <c r="U26" s="60">
        <f t="shared" si="18"/>
        <v>-974795.7799891287</v>
      </c>
      <c r="V26" s="60">
        <f t="shared" si="19"/>
        <v>-100432.60727256545</v>
      </c>
      <c r="W26" s="60">
        <f t="shared" si="20"/>
        <v>-290846.42853783374</v>
      </c>
      <c r="X26" s="60">
        <f t="shared" si="21"/>
        <v>-66585.8226439541</v>
      </c>
      <c r="Y26" s="60">
        <f t="shared" si="22"/>
        <v>-6240.138345742445</v>
      </c>
      <c r="Z26" s="60">
        <f t="shared" si="23"/>
        <v>-1328.2425800181663</v>
      </c>
      <c r="AA26" s="60">
        <f t="shared" si="24"/>
        <v>2195.8076902989214</v>
      </c>
      <c r="AB26" s="60">
        <f t="shared" si="25"/>
        <v>-224864147.7903266</v>
      </c>
    </row>
    <row r="27" spans="1:28" ht="12.75">
      <c r="A27" s="12" t="s">
        <v>37</v>
      </c>
      <c r="B27" s="1">
        <f>'DATOS MENSUALES'!F114</f>
        <v>45.9156868</v>
      </c>
      <c r="C27" s="1">
        <f>'DATOS MENSUALES'!F115</f>
        <v>44.87880340000001</v>
      </c>
      <c r="D27" s="1">
        <f>'DATOS MENSUALES'!F116</f>
        <v>130.72340389999994</v>
      </c>
      <c r="E27" s="1">
        <f>'DATOS MENSUALES'!F117</f>
        <v>126.69924349999998</v>
      </c>
      <c r="F27" s="1">
        <f>'DATOS MENSUALES'!F118</f>
        <v>97.27336390000006</v>
      </c>
      <c r="G27" s="1">
        <f>'DATOS MENSUALES'!F119</f>
        <v>62.01687809999999</v>
      </c>
      <c r="H27" s="1">
        <f>'DATOS MENSUALES'!F120</f>
        <v>48.48616890000001</v>
      </c>
      <c r="I27" s="1">
        <f>'DATOS MENSUALES'!F121</f>
        <v>91.96713820000004</v>
      </c>
      <c r="J27" s="1">
        <f>'DATOS MENSUALES'!F122</f>
        <v>78.77</v>
      </c>
      <c r="K27" s="1">
        <f>'DATOS MENSUALES'!F123</f>
        <v>29.454594800000006</v>
      </c>
      <c r="L27" s="1">
        <f>'DATOS MENSUALES'!F124</f>
        <v>23.369088299999998</v>
      </c>
      <c r="M27" s="1">
        <f>'DATOS MENSUALES'!F125</f>
        <v>22.115</v>
      </c>
      <c r="N27" s="1">
        <f t="shared" si="12"/>
        <v>801.6693698</v>
      </c>
      <c r="O27" s="10"/>
      <c r="P27" s="60">
        <f t="shared" si="13"/>
        <v>-29321.024591097816</v>
      </c>
      <c r="Q27" s="60">
        <f t="shared" si="14"/>
        <v>-401740.5545941992</v>
      </c>
      <c r="R27" s="60">
        <f t="shared" si="15"/>
        <v>-380.4852921084196</v>
      </c>
      <c r="S27" s="60">
        <f t="shared" si="16"/>
        <v>-18280.760535465262</v>
      </c>
      <c r="T27" s="60">
        <f t="shared" si="17"/>
        <v>-133138.0089858293</v>
      </c>
      <c r="U27" s="60">
        <f t="shared" si="18"/>
        <v>-700967.3341912589</v>
      </c>
      <c r="V27" s="60">
        <f t="shared" si="19"/>
        <v>-811578.6833683697</v>
      </c>
      <c r="W27" s="60">
        <f t="shared" si="20"/>
        <v>-124390.13476405726</v>
      </c>
      <c r="X27" s="60">
        <f t="shared" si="21"/>
        <v>-354.9876065168471</v>
      </c>
      <c r="Y27" s="60">
        <f t="shared" si="22"/>
        <v>-9615.848433189998</v>
      </c>
      <c r="Z27" s="60">
        <f t="shared" si="23"/>
        <v>-1978.1374178721996</v>
      </c>
      <c r="AA27" s="60">
        <f t="shared" si="24"/>
        <v>-4571.78543647624</v>
      </c>
      <c r="AB27" s="60">
        <f t="shared" si="25"/>
        <v>-109763196.94244348</v>
      </c>
    </row>
    <row r="28" spans="1:28" ht="12.75">
      <c r="A28" s="12" t="s">
        <v>38</v>
      </c>
      <c r="B28" s="1">
        <f>'DATOS MENSUALES'!F126</f>
        <v>25.013070100000007</v>
      </c>
      <c r="C28" s="1">
        <f>'DATOS MENSUALES'!F127</f>
        <v>46.39589069999999</v>
      </c>
      <c r="D28" s="1">
        <f>'DATOS MENSUALES'!F128</f>
        <v>53.5271093</v>
      </c>
      <c r="E28" s="1">
        <f>'DATOS MENSUALES'!F129</f>
        <v>67.22604099999998</v>
      </c>
      <c r="F28" s="1">
        <f>'DATOS MENSUALES'!F130</f>
        <v>133.22478700000002</v>
      </c>
      <c r="G28" s="1">
        <f>'DATOS MENSUALES'!F131</f>
        <v>281.48299999999995</v>
      </c>
      <c r="H28" s="1">
        <f>'DATOS MENSUALES'!F132</f>
        <v>177.679</v>
      </c>
      <c r="I28" s="1">
        <f>'DATOS MENSUALES'!F133</f>
        <v>169.6446274</v>
      </c>
      <c r="J28" s="1">
        <f>'DATOS MENSUALES'!F134</f>
        <v>94.93499429999996</v>
      </c>
      <c r="K28" s="1">
        <f>'DATOS MENSUALES'!F135</f>
        <v>50.2387059</v>
      </c>
      <c r="L28" s="1">
        <f>'DATOS MENSUALES'!F136</f>
        <v>38.975210499999996</v>
      </c>
      <c r="M28" s="1">
        <f>'DATOS MENSUALES'!F137</f>
        <v>35.778140699999994</v>
      </c>
      <c r="N28" s="1">
        <f t="shared" si="12"/>
        <v>1174.1205768999998</v>
      </c>
      <c r="O28" s="10"/>
      <c r="P28" s="60">
        <f t="shared" si="13"/>
        <v>-138499.25518251158</v>
      </c>
      <c r="Q28" s="60">
        <f t="shared" si="14"/>
        <v>-377466.8643319469</v>
      </c>
      <c r="R28" s="60">
        <f t="shared" si="15"/>
        <v>-602120.978011395</v>
      </c>
      <c r="S28" s="60">
        <f t="shared" si="16"/>
        <v>-631985.9690861184</v>
      </c>
      <c r="T28" s="60">
        <f t="shared" si="17"/>
        <v>-3450.421708634528</v>
      </c>
      <c r="U28" s="60">
        <f t="shared" si="18"/>
        <v>2229343.850834649</v>
      </c>
      <c r="V28" s="60">
        <f t="shared" si="19"/>
        <v>46327.59802812707</v>
      </c>
      <c r="W28" s="60">
        <f t="shared" si="20"/>
        <v>21389.887559357947</v>
      </c>
      <c r="X28" s="60">
        <f t="shared" si="21"/>
        <v>749.6966724534179</v>
      </c>
      <c r="Y28" s="60">
        <f t="shared" si="22"/>
        <v>-0.11111073977702675</v>
      </c>
      <c r="Z28" s="60">
        <f t="shared" si="23"/>
        <v>28.456109708411475</v>
      </c>
      <c r="AA28" s="60">
        <f t="shared" si="24"/>
        <v>-25.25231530412483</v>
      </c>
      <c r="AB28" s="60">
        <f t="shared" si="25"/>
        <v>-1202741.0488203734</v>
      </c>
    </row>
    <row r="29" spans="1:28" ht="12.75">
      <c r="A29" s="12" t="s">
        <v>39</v>
      </c>
      <c r="B29" s="1">
        <f>'DATOS MENSUALES'!F138</f>
        <v>36.598</v>
      </c>
      <c r="C29" s="1">
        <f>'DATOS MENSUALES'!F139</f>
        <v>376.7385956</v>
      </c>
      <c r="D29" s="1">
        <f>'DATOS MENSUALES'!F140</f>
        <v>104.7857788</v>
      </c>
      <c r="E29" s="1">
        <f>'DATOS MENSUALES'!F141</f>
        <v>82.93899999999998</v>
      </c>
      <c r="F29" s="1">
        <f>'DATOS MENSUALES'!F142</f>
        <v>68.83699999999999</v>
      </c>
      <c r="G29" s="1">
        <f>'DATOS MENSUALES'!F143</f>
        <v>219.10603440000003</v>
      </c>
      <c r="H29" s="1">
        <f>'DATOS MENSUALES'!F144</f>
        <v>150.17932799999997</v>
      </c>
      <c r="I29" s="1">
        <f>'DATOS MENSUALES'!F145</f>
        <v>201.08599999999996</v>
      </c>
      <c r="J29" s="1">
        <f>'DATOS MENSUALES'!F146</f>
        <v>107.75458910000002</v>
      </c>
      <c r="K29" s="1">
        <f>'DATOS MENSUALES'!F147</f>
        <v>76.95010449999998</v>
      </c>
      <c r="L29" s="1">
        <f>'DATOS MENSUALES'!F148</f>
        <v>44.878695799999996</v>
      </c>
      <c r="M29" s="1">
        <f>'DATOS MENSUALES'!F149</f>
        <v>52.54583589999999</v>
      </c>
      <c r="N29" s="1">
        <f t="shared" si="12"/>
        <v>1522.3989620999998</v>
      </c>
      <c r="O29" s="10"/>
      <c r="P29" s="60">
        <f t="shared" si="13"/>
        <v>-64741.1105917963</v>
      </c>
      <c r="Q29" s="60">
        <f t="shared" si="14"/>
        <v>17187982.929311156</v>
      </c>
      <c r="R29" s="60">
        <f t="shared" si="15"/>
        <v>-36541.03539339876</v>
      </c>
      <c r="S29" s="60">
        <f t="shared" si="16"/>
        <v>-344519.49095939373</v>
      </c>
      <c r="T29" s="60">
        <f t="shared" si="17"/>
        <v>-502435.2400736118</v>
      </c>
      <c r="U29" s="60">
        <f t="shared" si="18"/>
        <v>318022.82443559123</v>
      </c>
      <c r="V29" s="60">
        <f t="shared" si="19"/>
        <v>596.0258394420522</v>
      </c>
      <c r="W29" s="60">
        <f t="shared" si="20"/>
        <v>207477.94489492325</v>
      </c>
      <c r="X29" s="60">
        <f t="shared" si="21"/>
        <v>10509.17614669059</v>
      </c>
      <c r="Y29" s="60">
        <f t="shared" si="22"/>
        <v>18047.918536718305</v>
      </c>
      <c r="Z29" s="60">
        <f t="shared" si="23"/>
        <v>718.4742152834007</v>
      </c>
      <c r="AA29" s="60">
        <f t="shared" si="24"/>
        <v>2647.4720802353163</v>
      </c>
      <c r="AB29" s="60">
        <f t="shared" si="25"/>
        <v>14160487.887187082</v>
      </c>
    </row>
    <row r="30" spans="1:28" ht="12.75">
      <c r="A30" s="12" t="s">
        <v>40</v>
      </c>
      <c r="B30" s="1">
        <f>'DATOS MENSUALES'!F150</f>
        <v>42.778</v>
      </c>
      <c r="C30" s="1">
        <f>'DATOS MENSUALES'!F151</f>
        <v>80.381</v>
      </c>
      <c r="D30" s="1">
        <f>'DATOS MENSUALES'!F152</f>
        <v>123.20352789999995</v>
      </c>
      <c r="E30" s="1">
        <f>'DATOS MENSUALES'!F153</f>
        <v>60.86705509999998</v>
      </c>
      <c r="F30" s="1">
        <f>'DATOS MENSUALES'!F154</f>
        <v>52.831951600000025</v>
      </c>
      <c r="G30" s="1">
        <f>'DATOS MENSUALES'!F155</f>
        <v>59.635</v>
      </c>
      <c r="H30" s="1">
        <f>'DATOS MENSUALES'!F156</f>
        <v>147.03</v>
      </c>
      <c r="I30" s="1">
        <f>'DATOS MENSUALES'!F157</f>
        <v>92.38568289999996</v>
      </c>
      <c r="J30" s="1">
        <f>'DATOS MENSUALES'!F158</f>
        <v>50.313763800000004</v>
      </c>
      <c r="K30" s="1">
        <f>'DATOS MENSUALES'!F159</f>
        <v>32.86027500000001</v>
      </c>
      <c r="L30" s="1">
        <f>'DATOS MENSUALES'!F160</f>
        <v>26.153445000000005</v>
      </c>
      <c r="M30" s="1">
        <f>'DATOS MENSUALES'!F161</f>
        <v>25.36535009999999</v>
      </c>
      <c r="N30" s="1">
        <f t="shared" si="12"/>
        <v>793.8050513999999</v>
      </c>
      <c r="O30" s="10"/>
      <c r="P30" s="60">
        <f t="shared" si="13"/>
        <v>-39213.228744633394</v>
      </c>
      <c r="Q30" s="60">
        <f t="shared" si="14"/>
        <v>-56116.56106608296</v>
      </c>
      <c r="R30" s="60">
        <f t="shared" si="15"/>
        <v>-3219.5761065798106</v>
      </c>
      <c r="S30" s="60">
        <f t="shared" si="16"/>
        <v>-783144.1199528809</v>
      </c>
      <c r="T30" s="60">
        <f t="shared" si="17"/>
        <v>-871086.4577538167</v>
      </c>
      <c r="U30" s="60">
        <f t="shared" si="18"/>
        <v>-758878.9340380532</v>
      </c>
      <c r="V30" s="60">
        <f t="shared" si="19"/>
        <v>146.05807514082656</v>
      </c>
      <c r="W30" s="60">
        <f t="shared" si="20"/>
        <v>-121287.42889437101</v>
      </c>
      <c r="X30" s="60">
        <f t="shared" si="21"/>
        <v>-44878.349972964614</v>
      </c>
      <c r="Y30" s="60">
        <f t="shared" si="22"/>
        <v>-5696.191213877653</v>
      </c>
      <c r="Z30" s="60">
        <f t="shared" si="23"/>
        <v>-932.224645833536</v>
      </c>
      <c r="AA30" s="60">
        <f t="shared" si="24"/>
        <v>-2377.4596062809565</v>
      </c>
      <c r="AB30" s="60">
        <f t="shared" si="25"/>
        <v>-115261145.32821906</v>
      </c>
    </row>
    <row r="31" spans="1:28" ht="12.75">
      <c r="A31" s="12" t="s">
        <v>41</v>
      </c>
      <c r="B31" s="1">
        <f>'DATOS MENSUALES'!F162</f>
        <v>108.44200000000001</v>
      </c>
      <c r="C31" s="1">
        <f>'DATOS MENSUALES'!F163</f>
        <v>79.23753980000002</v>
      </c>
      <c r="D31" s="1">
        <f>'DATOS MENSUALES'!F164</f>
        <v>206.86477489999996</v>
      </c>
      <c r="E31" s="1">
        <f>'DATOS MENSUALES'!F165</f>
        <v>59.281</v>
      </c>
      <c r="F31" s="1">
        <f>'DATOS MENSUALES'!F166</f>
        <v>60.1300883</v>
      </c>
      <c r="G31" s="1">
        <f>'DATOS MENSUALES'!F167</f>
        <v>102.73600000000002</v>
      </c>
      <c r="H31" s="1">
        <f>'DATOS MENSUALES'!F168</f>
        <v>80.94430709999999</v>
      </c>
      <c r="I31" s="1">
        <f>'DATOS MENSUALES'!F169</f>
        <v>99.0132991</v>
      </c>
      <c r="J31" s="1">
        <f>'DATOS MENSUALES'!F170</f>
        <v>59.76596720000003</v>
      </c>
      <c r="K31" s="1">
        <f>'DATOS MENSUALES'!F171</f>
        <v>32.716</v>
      </c>
      <c r="L31" s="1">
        <f>'DATOS MENSUALES'!F172</f>
        <v>26.3697646</v>
      </c>
      <c r="M31" s="1">
        <f>'DATOS MENSUALES'!F173</f>
        <v>24.294799200000003</v>
      </c>
      <c r="N31" s="1">
        <f t="shared" si="12"/>
        <v>939.7955402</v>
      </c>
      <c r="O31" s="10"/>
      <c r="P31" s="60">
        <f t="shared" si="13"/>
        <v>31825.460663946527</v>
      </c>
      <c r="Q31" s="60">
        <f t="shared" si="14"/>
        <v>-61296.31936632763</v>
      </c>
      <c r="R31" s="60">
        <f t="shared" si="15"/>
        <v>327013.45267680957</v>
      </c>
      <c r="S31" s="60">
        <f t="shared" si="16"/>
        <v>-824270.3387328826</v>
      </c>
      <c r="T31" s="60">
        <f t="shared" si="17"/>
        <v>-686259.9574142908</v>
      </c>
      <c r="U31" s="60">
        <f t="shared" si="18"/>
        <v>-111369.05897013033</v>
      </c>
      <c r="V31" s="60">
        <f t="shared" si="19"/>
        <v>-224970.45220343533</v>
      </c>
      <c r="W31" s="60">
        <f t="shared" si="20"/>
        <v>-78801.25216920767</v>
      </c>
      <c r="X31" s="60">
        <f t="shared" si="21"/>
        <v>-17748.227993174834</v>
      </c>
      <c r="Y31" s="60">
        <f t="shared" si="22"/>
        <v>-5835.359119741321</v>
      </c>
      <c r="Z31" s="60">
        <f t="shared" si="23"/>
        <v>-871.6563974099666</v>
      </c>
      <c r="AA31" s="60">
        <f t="shared" si="24"/>
        <v>-2996.673689754113</v>
      </c>
      <c r="AB31" s="60">
        <f t="shared" si="25"/>
        <v>-39537421.099613994</v>
      </c>
    </row>
    <row r="32" spans="1:28" ht="12.75">
      <c r="A32" s="12" t="s">
        <v>42</v>
      </c>
      <c r="B32" s="1">
        <f>'DATOS MENSUALES'!F174</f>
        <v>23.5817</v>
      </c>
      <c r="C32" s="1">
        <f>'DATOS MENSUALES'!F175</f>
        <v>112.7764227</v>
      </c>
      <c r="D32" s="1">
        <f>'DATOS MENSUALES'!F176</f>
        <v>68.45705939999998</v>
      </c>
      <c r="E32" s="1">
        <f>'DATOS MENSUALES'!F177</f>
        <v>226.54031890000002</v>
      </c>
      <c r="F32" s="1">
        <f>'DATOS MENSUALES'!F178</f>
        <v>264.3941713000001</v>
      </c>
      <c r="G32" s="1">
        <f>'DATOS MENSUALES'!F179</f>
        <v>145.7032052</v>
      </c>
      <c r="H32" s="1">
        <f>'DATOS MENSUALES'!F180</f>
        <v>121.57443819999997</v>
      </c>
      <c r="I32" s="1">
        <f>'DATOS MENSUALES'!F181</f>
        <v>91.98407540000001</v>
      </c>
      <c r="J32" s="1">
        <f>'DATOS MENSUALES'!F182</f>
        <v>68.5411509</v>
      </c>
      <c r="K32" s="1">
        <f>'DATOS MENSUALES'!F183</f>
        <v>44.18758170000001</v>
      </c>
      <c r="L32" s="1">
        <f>'DATOS MENSUALES'!F184</f>
        <v>37.9299106</v>
      </c>
      <c r="M32" s="1">
        <f>'DATOS MENSUALES'!F185</f>
        <v>34.425517799999994</v>
      </c>
      <c r="N32" s="1">
        <f t="shared" si="12"/>
        <v>1240.0955521000003</v>
      </c>
      <c r="O32" s="10"/>
      <c r="P32" s="60">
        <f t="shared" si="13"/>
        <v>-150315.08796262</v>
      </c>
      <c r="Q32" s="60">
        <f t="shared" si="14"/>
        <v>-204.30805748700493</v>
      </c>
      <c r="R32" s="60">
        <f t="shared" si="15"/>
        <v>-335884.7452092961</v>
      </c>
      <c r="S32" s="60">
        <f t="shared" si="16"/>
        <v>397034.6547926579</v>
      </c>
      <c r="T32" s="60">
        <f t="shared" si="17"/>
        <v>1563257.5303310237</v>
      </c>
      <c r="U32" s="60">
        <f t="shared" si="18"/>
        <v>-136.18979002784235</v>
      </c>
      <c r="V32" s="60">
        <f t="shared" si="19"/>
        <v>-8229.226712578298</v>
      </c>
      <c r="W32" s="60">
        <f t="shared" si="20"/>
        <v>-124263.56223250114</v>
      </c>
      <c r="X32" s="60">
        <f t="shared" si="21"/>
        <v>-5186.220395768638</v>
      </c>
      <c r="Y32" s="60">
        <f t="shared" si="22"/>
        <v>-278.68481166103714</v>
      </c>
      <c r="Z32" s="60">
        <f t="shared" si="23"/>
        <v>8.092618946550068</v>
      </c>
      <c r="AA32" s="60">
        <f t="shared" si="24"/>
        <v>-78.75745651293582</v>
      </c>
      <c r="AB32" s="60">
        <f t="shared" si="25"/>
        <v>-65800.94358056001</v>
      </c>
    </row>
    <row r="33" spans="1:28" ht="12.75">
      <c r="A33" s="12" t="s">
        <v>43</v>
      </c>
      <c r="B33" s="1">
        <f>'DATOS MENSUALES'!F186</f>
        <v>40.35829170000001</v>
      </c>
      <c r="C33" s="1">
        <f>'DATOS MENSUALES'!F187</f>
        <v>185.91</v>
      </c>
      <c r="D33" s="1">
        <f>'DATOS MENSUALES'!F188</f>
        <v>318.3201999</v>
      </c>
      <c r="E33" s="1">
        <f>'DATOS MENSUALES'!F189</f>
        <v>261.41659760000005</v>
      </c>
      <c r="F33" s="1">
        <f>'DATOS MENSUALES'!F190</f>
        <v>123.08382600000002</v>
      </c>
      <c r="G33" s="1">
        <f>'DATOS MENSUALES'!F191</f>
        <v>407.2181082</v>
      </c>
      <c r="H33" s="1">
        <f>'DATOS MENSUALES'!F192</f>
        <v>349.2297027999999</v>
      </c>
      <c r="I33" s="1">
        <f>'DATOS MENSUALES'!F193</f>
        <v>248.60156540000008</v>
      </c>
      <c r="J33" s="1">
        <f>'DATOS MENSUALES'!F194</f>
        <v>159.8524267</v>
      </c>
      <c r="K33" s="1">
        <f>'DATOS MENSUALES'!F195</f>
        <v>107.00777890000003</v>
      </c>
      <c r="L33" s="1">
        <f>'DATOS MENSUALES'!F196</f>
        <v>71.46700000000001</v>
      </c>
      <c r="M33" s="1">
        <f>'DATOS MENSUALES'!F197</f>
        <v>69.93735000000001</v>
      </c>
      <c r="N33" s="1">
        <f t="shared" si="12"/>
        <v>2342.4028472000005</v>
      </c>
      <c r="O33" s="10"/>
      <c r="P33" s="60">
        <f t="shared" si="13"/>
        <v>-48202.76822026041</v>
      </c>
      <c r="Q33" s="60">
        <f t="shared" si="14"/>
        <v>304058.8985468939</v>
      </c>
      <c r="R33" s="60">
        <f t="shared" si="15"/>
        <v>5866140.592391653</v>
      </c>
      <c r="S33" s="60">
        <f t="shared" si="16"/>
        <v>1272857.8797474657</v>
      </c>
      <c r="T33" s="60">
        <f t="shared" si="17"/>
        <v>-16102.039144165992</v>
      </c>
      <c r="U33" s="60">
        <f t="shared" si="18"/>
        <v>16850056.04574258</v>
      </c>
      <c r="V33" s="60">
        <f t="shared" si="19"/>
        <v>8929785.804570079</v>
      </c>
      <c r="W33" s="60">
        <f t="shared" si="20"/>
        <v>1215310.054806358</v>
      </c>
      <c r="X33" s="60">
        <f t="shared" si="21"/>
        <v>405253.7411324894</v>
      </c>
      <c r="Y33" s="60">
        <f t="shared" si="22"/>
        <v>178342.5390698909</v>
      </c>
      <c r="Z33" s="60">
        <f t="shared" si="23"/>
        <v>44908.38324267647</v>
      </c>
      <c r="AA33" s="60">
        <f t="shared" si="24"/>
        <v>30445.527905870455</v>
      </c>
      <c r="AB33" s="60">
        <f t="shared" si="25"/>
        <v>1197552319.3705637</v>
      </c>
    </row>
    <row r="34" spans="1:28" ht="12.75">
      <c r="A34" s="12" t="s">
        <v>44</v>
      </c>
      <c r="B34" s="1">
        <f>'DATOS MENSUALES'!F198</f>
        <v>84.9682038</v>
      </c>
      <c r="C34" s="1">
        <f>'DATOS MENSUALES'!F199</f>
        <v>61.02699999999998</v>
      </c>
      <c r="D34" s="1">
        <f>'DATOS MENSUALES'!F200</f>
        <v>48.479249000000024</v>
      </c>
      <c r="E34" s="1">
        <f>'DATOS MENSUALES'!F201</f>
        <v>41.86299999999999</v>
      </c>
      <c r="F34" s="1">
        <f>'DATOS MENSUALES'!F202</f>
        <v>64.46600000000001</v>
      </c>
      <c r="G34" s="1">
        <f>'DATOS MENSUALES'!F203</f>
        <v>76.66143390000003</v>
      </c>
      <c r="H34" s="1">
        <f>'DATOS MENSUALES'!F204</f>
        <v>69.43610690000001</v>
      </c>
      <c r="I34" s="1">
        <f>'DATOS MENSUALES'!F205</f>
        <v>75.6340848</v>
      </c>
      <c r="J34" s="1">
        <f>'DATOS MENSUALES'!F206</f>
        <v>55.78890739999999</v>
      </c>
      <c r="K34" s="1">
        <f>'DATOS MENSUALES'!F207</f>
        <v>33.280314600000004</v>
      </c>
      <c r="L34" s="1">
        <f>'DATOS MENSUALES'!F208</f>
        <v>27.604895499999998</v>
      </c>
      <c r="M34" s="1">
        <f>'DATOS MENSUALES'!F209</f>
        <v>27.158807699999993</v>
      </c>
      <c r="N34" s="1">
        <f t="shared" si="12"/>
        <v>666.3680036000001</v>
      </c>
      <c r="O34" s="10"/>
      <c r="P34" s="60">
        <f t="shared" si="13"/>
        <v>554.6824084286709</v>
      </c>
      <c r="Q34" s="60">
        <f t="shared" si="14"/>
        <v>-191492.90883640962</v>
      </c>
      <c r="R34" s="60">
        <f t="shared" si="15"/>
        <v>-716686.5461207688</v>
      </c>
      <c r="S34" s="60">
        <f t="shared" si="16"/>
        <v>-1374266.0053793122</v>
      </c>
      <c r="T34" s="60">
        <f t="shared" si="17"/>
        <v>-589950.1010537542</v>
      </c>
      <c r="U34" s="60">
        <f t="shared" si="18"/>
        <v>-408299.2740934735</v>
      </c>
      <c r="V34" s="60">
        <f t="shared" si="19"/>
        <v>-378365.3862023385</v>
      </c>
      <c r="W34" s="60">
        <f t="shared" si="20"/>
        <v>-290796.53015903366</v>
      </c>
      <c r="X34" s="60">
        <f t="shared" si="21"/>
        <v>-27166.957123601005</v>
      </c>
      <c r="Y34" s="60">
        <f t="shared" si="22"/>
        <v>-5303.654673183054</v>
      </c>
      <c r="Z34" s="60">
        <f t="shared" si="23"/>
        <v>-575.3753377491557</v>
      </c>
      <c r="AA34" s="60">
        <f t="shared" si="24"/>
        <v>-1542.0618030095352</v>
      </c>
      <c r="AB34" s="60">
        <f t="shared" si="25"/>
        <v>-231587846.389914</v>
      </c>
    </row>
    <row r="35" spans="1:28" ht="12.75">
      <c r="A35" s="12" t="s">
        <v>45</v>
      </c>
      <c r="B35" s="1">
        <f>'DATOS MENSUALES'!F210</f>
        <v>30.65231000000001</v>
      </c>
      <c r="C35" s="1">
        <f>'DATOS MENSUALES'!F211</f>
        <v>52.158070200000004</v>
      </c>
      <c r="D35" s="1">
        <f>'DATOS MENSUALES'!F212</f>
        <v>43.537812100000004</v>
      </c>
      <c r="E35" s="1">
        <f>'DATOS MENSUALES'!F213</f>
        <v>86.27810500000001</v>
      </c>
      <c r="F35" s="1">
        <f>'DATOS MENSUALES'!F214</f>
        <v>157.41323270000004</v>
      </c>
      <c r="G35" s="1">
        <f>'DATOS MENSUALES'!F215</f>
        <v>160.2015728</v>
      </c>
      <c r="H35" s="1">
        <f>'DATOS MENSUALES'!F216</f>
        <v>129.5314051</v>
      </c>
      <c r="I35" s="1">
        <f>'DATOS MENSUALES'!F217</f>
        <v>93.4897688</v>
      </c>
      <c r="J35" s="1">
        <f>'DATOS MENSUALES'!F218</f>
        <v>63.674000000000014</v>
      </c>
      <c r="K35" s="1">
        <f>'DATOS MENSUALES'!F219</f>
        <v>40.63370470000001</v>
      </c>
      <c r="L35" s="1">
        <f>'DATOS MENSUALES'!F220</f>
        <v>29.322352200000008</v>
      </c>
      <c r="M35" s="1">
        <f>'DATOS MENSUALES'!F221</f>
        <v>27.394000000000002</v>
      </c>
      <c r="N35" s="1">
        <f t="shared" si="12"/>
        <v>914.2863336000001</v>
      </c>
      <c r="O35" s="10"/>
      <c r="P35" s="60">
        <f t="shared" si="13"/>
        <v>-97968.96692550374</v>
      </c>
      <c r="Q35" s="60">
        <f t="shared" si="14"/>
        <v>-294186.82673017704</v>
      </c>
      <c r="R35" s="60">
        <f t="shared" si="15"/>
        <v>-842083.6249101849</v>
      </c>
      <c r="S35" s="60">
        <f t="shared" si="16"/>
        <v>-297597.4335949747</v>
      </c>
      <c r="T35" s="60">
        <f t="shared" si="17"/>
        <v>748.0030398896777</v>
      </c>
      <c r="U35" s="60">
        <f t="shared" si="18"/>
        <v>818.295914210931</v>
      </c>
      <c r="V35" s="60">
        <f t="shared" si="19"/>
        <v>-1830.2905825393964</v>
      </c>
      <c r="W35" s="60">
        <f t="shared" si="20"/>
        <v>-113351.24354325356</v>
      </c>
      <c r="X35" s="60">
        <f t="shared" si="21"/>
        <v>-10906.511211804183</v>
      </c>
      <c r="Y35" s="60">
        <f t="shared" si="22"/>
        <v>-1025.946381456883</v>
      </c>
      <c r="Z35" s="60">
        <f t="shared" si="23"/>
        <v>-287.4789792659051</v>
      </c>
      <c r="AA35" s="60">
        <f t="shared" si="24"/>
        <v>-1449.7888467048842</v>
      </c>
      <c r="AB35" s="60">
        <f t="shared" si="25"/>
        <v>-49100649.88141735</v>
      </c>
    </row>
    <row r="36" spans="1:28" ht="12.75">
      <c r="A36" s="12" t="s">
        <v>46</v>
      </c>
      <c r="B36" s="1">
        <f>'DATOS MENSUALES'!F222</f>
        <v>33.998805499999996</v>
      </c>
      <c r="C36" s="1">
        <f>'DATOS MENSUALES'!F223</f>
        <v>33.435</v>
      </c>
      <c r="D36" s="1">
        <f>'DATOS MENSUALES'!F224</f>
        <v>256.3638724</v>
      </c>
      <c r="E36" s="1">
        <f>'DATOS MENSUALES'!F225</f>
        <v>167.24225729999998</v>
      </c>
      <c r="F36" s="1">
        <f>'DATOS MENSUALES'!F226</f>
        <v>87.66090910000001</v>
      </c>
      <c r="G36" s="1">
        <f>'DATOS MENSUALES'!F227</f>
        <v>132.94040180000002</v>
      </c>
      <c r="H36" s="1">
        <f>'DATOS MENSUALES'!F228</f>
        <v>133.755</v>
      </c>
      <c r="I36" s="1">
        <f>'DATOS MENSUALES'!F229</f>
        <v>149.1768154</v>
      </c>
      <c r="J36" s="1">
        <f>'DATOS MENSUALES'!F230</f>
        <v>83.52993910000002</v>
      </c>
      <c r="K36" s="1">
        <f>'DATOS MENSUALES'!F231</f>
        <v>47.23472409999998</v>
      </c>
      <c r="L36" s="1">
        <f>'DATOS MENSUALES'!F232</f>
        <v>40.89270890000001</v>
      </c>
      <c r="M36" s="1">
        <f>'DATOS MENSUALES'!F233</f>
        <v>60.034</v>
      </c>
      <c r="N36" s="1">
        <f t="shared" si="12"/>
        <v>1226.2644336000003</v>
      </c>
      <c r="O36" s="10"/>
      <c r="P36" s="60">
        <f t="shared" si="13"/>
        <v>-78144.74815222752</v>
      </c>
      <c r="Q36" s="60">
        <f t="shared" si="14"/>
        <v>-619148.8067947419</v>
      </c>
      <c r="R36" s="60">
        <f t="shared" si="15"/>
        <v>1659554.8542969872</v>
      </c>
      <c r="S36" s="60">
        <f t="shared" si="16"/>
        <v>2863.3139099015634</v>
      </c>
      <c r="T36" s="60">
        <f t="shared" si="17"/>
        <v>-223370.018626263</v>
      </c>
      <c r="U36" s="60">
        <f t="shared" si="18"/>
        <v>-5742.799112272544</v>
      </c>
      <c r="V36" s="60">
        <f t="shared" si="19"/>
        <v>-513.6653835005299</v>
      </c>
      <c r="W36" s="60">
        <f t="shared" si="20"/>
        <v>387.5999048400297</v>
      </c>
      <c r="X36" s="60">
        <f t="shared" si="21"/>
        <v>-12.498106908316123</v>
      </c>
      <c r="Y36" s="60">
        <f t="shared" si="22"/>
        <v>-42.31631310070415</v>
      </c>
      <c r="Z36" s="60">
        <f t="shared" si="23"/>
        <v>122.79956084534483</v>
      </c>
      <c r="AA36" s="60">
        <f t="shared" si="24"/>
        <v>9693.622595021427</v>
      </c>
      <c r="AB36" s="60">
        <f t="shared" si="25"/>
        <v>-159245.20415294872</v>
      </c>
    </row>
    <row r="37" spans="1:28" ht="12.75">
      <c r="A37" s="12" t="s">
        <v>47</v>
      </c>
      <c r="B37" s="1">
        <f>'DATOS MENSUALES'!F234</f>
        <v>109.21084420000003</v>
      </c>
      <c r="C37" s="1">
        <f>'DATOS MENSUALES'!F235</f>
        <v>128.267</v>
      </c>
      <c r="D37" s="1">
        <f>'DATOS MENSUALES'!F236</f>
        <v>303.25407419999993</v>
      </c>
      <c r="E37" s="1">
        <f>'DATOS MENSUALES'!F237</f>
        <v>185.89967129999997</v>
      </c>
      <c r="F37" s="1">
        <f>'DATOS MENSUALES'!F238</f>
        <v>458.90461270000003</v>
      </c>
      <c r="G37" s="1">
        <f>'DATOS MENSUALES'!F239</f>
        <v>271.57079519999996</v>
      </c>
      <c r="H37" s="1">
        <f>'DATOS MENSUALES'!F240</f>
        <v>169.63249709999994</v>
      </c>
      <c r="I37" s="1">
        <f>'DATOS MENSUALES'!F241</f>
        <v>189.0166267</v>
      </c>
      <c r="J37" s="1">
        <f>'DATOS MENSUALES'!F242</f>
        <v>119.61587440000001</v>
      </c>
      <c r="K37" s="1">
        <f>'DATOS MENSUALES'!F243</f>
        <v>63.9767247</v>
      </c>
      <c r="L37" s="1">
        <f>'DATOS MENSUALES'!F244</f>
        <v>50.4113357</v>
      </c>
      <c r="M37" s="1">
        <f>'DATOS MENSUALES'!F245</f>
        <v>44.861</v>
      </c>
      <c r="N37" s="1">
        <f t="shared" si="12"/>
        <v>2094.6210561999997</v>
      </c>
      <c r="O37" s="10"/>
      <c r="P37" s="60">
        <f t="shared" si="13"/>
        <v>34198.49121245626</v>
      </c>
      <c r="Q37" s="60">
        <f t="shared" si="14"/>
        <v>884.9711117673106</v>
      </c>
      <c r="R37" s="60">
        <f t="shared" si="15"/>
        <v>4515396.035996412</v>
      </c>
      <c r="S37" s="60">
        <f t="shared" si="16"/>
        <v>35473.32011020329</v>
      </c>
      <c r="T37" s="60">
        <f t="shared" si="17"/>
        <v>29955318.51263833</v>
      </c>
      <c r="U37" s="60">
        <f t="shared" si="18"/>
        <v>1759406.2349009055</v>
      </c>
      <c r="V37" s="60">
        <f t="shared" si="19"/>
        <v>21644.93726427591</v>
      </c>
      <c r="W37" s="60">
        <f t="shared" si="20"/>
        <v>104693.13557403909</v>
      </c>
      <c r="X37" s="60">
        <f t="shared" si="21"/>
        <v>38495.52256292349</v>
      </c>
      <c r="Y37" s="60">
        <f t="shared" si="22"/>
        <v>2330.0339695947946</v>
      </c>
      <c r="Z37" s="60">
        <f t="shared" si="23"/>
        <v>3041.7636517264655</v>
      </c>
      <c r="AA37" s="60">
        <f t="shared" si="24"/>
        <v>232.49917721641856</v>
      </c>
      <c r="AB37" s="60">
        <f t="shared" si="25"/>
        <v>539658869.525134</v>
      </c>
    </row>
    <row r="38" spans="1:28" ht="12.75">
      <c r="A38" s="12" t="s">
        <v>48</v>
      </c>
      <c r="B38" s="1">
        <f>'DATOS MENSUALES'!F246</f>
        <v>290.87093510000005</v>
      </c>
      <c r="C38" s="1">
        <f>'DATOS MENSUALES'!F247</f>
        <v>238.656679</v>
      </c>
      <c r="D38" s="1">
        <f>'DATOS MENSUALES'!F248</f>
        <v>197.54423820000002</v>
      </c>
      <c r="E38" s="1">
        <f>'DATOS MENSUALES'!F249</f>
        <v>162.8648931</v>
      </c>
      <c r="F38" s="1">
        <f>'DATOS MENSUALES'!F250</f>
        <v>107.8459062</v>
      </c>
      <c r="G38" s="1">
        <f>'DATOS MENSUALES'!F251</f>
        <v>99.36899999999997</v>
      </c>
      <c r="H38" s="1">
        <f>'DATOS MENSUALES'!F252</f>
        <v>135.174</v>
      </c>
      <c r="I38" s="1">
        <f>'DATOS MENSUALES'!F253</f>
        <v>116.96358579999998</v>
      </c>
      <c r="J38" s="1">
        <f>'DATOS MENSUALES'!F254</f>
        <v>95.45232579999998</v>
      </c>
      <c r="K38" s="1">
        <f>'DATOS MENSUALES'!F255</f>
        <v>65.275</v>
      </c>
      <c r="L38" s="1">
        <f>'DATOS MENSUALES'!F256</f>
        <v>44.653352199999986</v>
      </c>
      <c r="M38" s="1">
        <f>'DATOS MENSUALES'!F257</f>
        <v>51.8087288</v>
      </c>
      <c r="N38" s="1">
        <f t="shared" si="12"/>
        <v>1606.4786441999997</v>
      </c>
      <c r="O38" s="10"/>
      <c r="P38" s="60">
        <f t="shared" si="13"/>
        <v>9816720.03866855</v>
      </c>
      <c r="Q38" s="60">
        <f t="shared" si="14"/>
        <v>1727590.8980490484</v>
      </c>
      <c r="R38" s="60">
        <f t="shared" si="15"/>
        <v>211438.1319626192</v>
      </c>
      <c r="S38" s="60">
        <f t="shared" si="16"/>
        <v>947.7413000815483</v>
      </c>
      <c r="T38" s="60">
        <f t="shared" si="17"/>
        <v>-66379.91903618322</v>
      </c>
      <c r="U38" s="60">
        <f t="shared" si="18"/>
        <v>-136425.1190003095</v>
      </c>
      <c r="V38" s="60">
        <f t="shared" si="19"/>
        <v>-286.1474688688266</v>
      </c>
      <c r="W38" s="60">
        <f t="shared" si="20"/>
        <v>-15479.400415976415</v>
      </c>
      <c r="X38" s="60">
        <f t="shared" si="21"/>
        <v>885.2087124818507</v>
      </c>
      <c r="Y38" s="60">
        <f t="shared" si="22"/>
        <v>3083.7942477650613</v>
      </c>
      <c r="Z38" s="60">
        <f t="shared" si="23"/>
        <v>665.5970693489255</v>
      </c>
      <c r="AA38" s="60">
        <f t="shared" si="24"/>
        <v>2246.426594232788</v>
      </c>
      <c r="AB38" s="60">
        <f t="shared" si="25"/>
        <v>34649598.27558479</v>
      </c>
    </row>
    <row r="39" spans="1:28" ht="12.75">
      <c r="A39" s="12" t="s">
        <v>49</v>
      </c>
      <c r="B39" s="1">
        <f>'DATOS MENSUALES'!F258</f>
        <v>54.409625200000015</v>
      </c>
      <c r="C39" s="1">
        <f>'DATOS MENSUALES'!F259</f>
        <v>201.91019139999997</v>
      </c>
      <c r="D39" s="1">
        <f>'DATOS MENSUALES'!F260</f>
        <v>215.14453679999997</v>
      </c>
      <c r="E39" s="1">
        <f>'DATOS MENSUALES'!F261</f>
        <v>301.6717425</v>
      </c>
      <c r="F39" s="1">
        <f>'DATOS MENSUALES'!F262</f>
        <v>108.44599999999998</v>
      </c>
      <c r="G39" s="1">
        <f>'DATOS MENSUALES'!F263</f>
        <v>262.19913610000003</v>
      </c>
      <c r="H39" s="1">
        <f>'DATOS MENSUALES'!F264</f>
        <v>191.51111610000004</v>
      </c>
      <c r="I39" s="1">
        <f>'DATOS MENSUALES'!F265</f>
        <v>147.881</v>
      </c>
      <c r="J39" s="1">
        <f>'DATOS MENSUALES'!F266</f>
        <v>101.32947050000003</v>
      </c>
      <c r="K39" s="1">
        <f>'DATOS MENSUALES'!F267</f>
        <v>57.80364080000001</v>
      </c>
      <c r="L39" s="1">
        <f>'DATOS MENSUALES'!F268</f>
        <v>43.947643500000005</v>
      </c>
      <c r="M39" s="1">
        <f>'DATOS MENSUALES'!F269</f>
        <v>41.26665290000002</v>
      </c>
      <c r="N39" s="1">
        <f t="shared" si="12"/>
        <v>1727.5207558</v>
      </c>
      <c r="O39" s="10"/>
      <c r="P39" s="60">
        <f t="shared" si="13"/>
        <v>-11152.61418890003</v>
      </c>
      <c r="Q39" s="60">
        <f t="shared" si="14"/>
        <v>576845.4538796166</v>
      </c>
      <c r="R39" s="60">
        <f t="shared" si="15"/>
        <v>459650.9177740038</v>
      </c>
      <c r="S39" s="60">
        <f t="shared" si="16"/>
        <v>3283335.755173304</v>
      </c>
      <c r="T39" s="60">
        <f t="shared" si="17"/>
        <v>-63472.02202440047</v>
      </c>
      <c r="U39" s="60">
        <f t="shared" si="18"/>
        <v>1380645.2138490546</v>
      </c>
      <c r="V39" s="60">
        <f t="shared" si="19"/>
        <v>123115.43810893052</v>
      </c>
      <c r="W39" s="60">
        <f t="shared" si="20"/>
        <v>215.49385082939676</v>
      </c>
      <c r="X39" s="60">
        <f t="shared" si="21"/>
        <v>3708.6549104023643</v>
      </c>
      <c r="Y39" s="60">
        <f t="shared" si="22"/>
        <v>355.5247081680305</v>
      </c>
      <c r="Z39" s="60">
        <f t="shared" si="23"/>
        <v>516.8964641537154</v>
      </c>
      <c r="AA39" s="60">
        <f t="shared" si="24"/>
        <v>16.673040964738092</v>
      </c>
      <c r="AB39" s="60">
        <f t="shared" si="25"/>
        <v>89346679.65022902</v>
      </c>
    </row>
    <row r="40" spans="1:28" ht="12.75">
      <c r="A40" s="12" t="s">
        <v>50</v>
      </c>
      <c r="B40" s="1">
        <f>'DATOS MENSUALES'!F270</f>
        <v>99.1621931</v>
      </c>
      <c r="C40" s="1">
        <f>'DATOS MENSUALES'!F271</f>
        <v>64.2250988</v>
      </c>
      <c r="D40" s="1">
        <f>'DATOS MENSUALES'!F272</f>
        <v>61.45167840000001</v>
      </c>
      <c r="E40" s="1">
        <f>'DATOS MENSUALES'!F273</f>
        <v>251.2439474</v>
      </c>
      <c r="F40" s="1">
        <f>'DATOS MENSUALES'!F274</f>
        <v>178.04672609999994</v>
      </c>
      <c r="G40" s="1">
        <f>'DATOS MENSUALES'!F275</f>
        <v>165.90766859999994</v>
      </c>
      <c r="H40" s="1">
        <f>'DATOS MENSUALES'!F276</f>
        <v>162.93156409999997</v>
      </c>
      <c r="I40" s="1">
        <f>'DATOS MENSUALES'!F277</f>
        <v>130.3926111</v>
      </c>
      <c r="J40" s="1">
        <f>'DATOS MENSUALES'!F278</f>
        <v>109.08875540000004</v>
      </c>
      <c r="K40" s="1">
        <f>'DATOS MENSUALES'!F279</f>
        <v>60.5918114</v>
      </c>
      <c r="L40" s="1">
        <f>'DATOS MENSUALES'!F280</f>
        <v>41.75276149999999</v>
      </c>
      <c r="M40" s="1">
        <f>'DATOS MENSUALES'!F281</f>
        <v>45.133532100000004</v>
      </c>
      <c r="N40" s="1">
        <f t="shared" si="12"/>
        <v>1369.928348</v>
      </c>
      <c r="O40" s="10"/>
      <c r="P40" s="60">
        <f t="shared" si="13"/>
        <v>11255.06693253389</v>
      </c>
      <c r="Q40" s="60">
        <f t="shared" si="14"/>
        <v>-161353.9122642368</v>
      </c>
      <c r="R40" s="60">
        <f t="shared" si="15"/>
        <v>-448012.58863011684</v>
      </c>
      <c r="S40" s="60">
        <f t="shared" si="16"/>
        <v>947016.302116982</v>
      </c>
      <c r="T40" s="60">
        <f t="shared" si="17"/>
        <v>26227.259965382367</v>
      </c>
      <c r="U40" s="60">
        <f t="shared" si="18"/>
        <v>3415.3282513674676</v>
      </c>
      <c r="V40" s="60">
        <f t="shared" si="19"/>
        <v>9484.91191167107</v>
      </c>
      <c r="W40" s="60">
        <f t="shared" si="20"/>
        <v>-1518.13079771274</v>
      </c>
      <c r="X40" s="60">
        <f t="shared" si="21"/>
        <v>12548.853179102642</v>
      </c>
      <c r="Y40" s="60">
        <f t="shared" si="22"/>
        <v>962.193562295403</v>
      </c>
      <c r="Z40" s="60">
        <f t="shared" si="23"/>
        <v>198.2103082247285</v>
      </c>
      <c r="AA40" s="60">
        <f t="shared" si="24"/>
        <v>264.80341261382756</v>
      </c>
      <c r="AB40" s="60">
        <f t="shared" si="25"/>
        <v>715982.1357325548</v>
      </c>
    </row>
    <row r="41" spans="1:28" ht="12.75">
      <c r="A41" s="12" t="s">
        <v>51</v>
      </c>
      <c r="B41" s="1">
        <f>'DATOS MENSUALES'!F282</f>
        <v>40.47695</v>
      </c>
      <c r="C41" s="1">
        <f>'DATOS MENSUALES'!F283</f>
        <v>360.43715489999994</v>
      </c>
      <c r="D41" s="1">
        <f>'DATOS MENSUALES'!F284</f>
        <v>178.785</v>
      </c>
      <c r="E41" s="1">
        <f>'DATOS MENSUALES'!F285</f>
        <v>105.97438980000001</v>
      </c>
      <c r="F41" s="1">
        <f>'DATOS MENSUALES'!F286</f>
        <v>294.6359870999999</v>
      </c>
      <c r="G41" s="1">
        <f>'DATOS MENSUALES'!F287</f>
        <v>296.1422745</v>
      </c>
      <c r="H41" s="1">
        <f>'DATOS MENSUALES'!F288</f>
        <v>152.47899999999996</v>
      </c>
      <c r="I41" s="1">
        <f>'DATOS MENSUALES'!F289</f>
        <v>166.6336266000001</v>
      </c>
      <c r="J41" s="1">
        <f>'DATOS MENSUALES'!F290</f>
        <v>115.14299999999999</v>
      </c>
      <c r="K41" s="1">
        <f>'DATOS MENSUALES'!F291</f>
        <v>71.93799999999999</v>
      </c>
      <c r="L41" s="1">
        <f>'DATOS MENSUALES'!F292</f>
        <v>47.586999999999996</v>
      </c>
      <c r="M41" s="1">
        <f>'DATOS MENSUALES'!F293</f>
        <v>44.8229489</v>
      </c>
      <c r="N41" s="1">
        <f t="shared" si="12"/>
        <v>1875.0553318000002</v>
      </c>
      <c r="O41" s="10"/>
      <c r="P41" s="60">
        <f t="shared" si="13"/>
        <v>-47732.81935040272</v>
      </c>
      <c r="Q41" s="60">
        <f t="shared" si="14"/>
        <v>14132293.5040272</v>
      </c>
      <c r="R41" s="60">
        <f t="shared" si="15"/>
        <v>67994.03546788459</v>
      </c>
      <c r="S41" s="60">
        <f t="shared" si="16"/>
        <v>-104273.1230142188</v>
      </c>
      <c r="T41" s="60">
        <f t="shared" si="17"/>
        <v>3131378.2358216722</v>
      </c>
      <c r="U41" s="60">
        <f t="shared" si="18"/>
        <v>3067213.9616978494</v>
      </c>
      <c r="V41" s="60">
        <f t="shared" si="19"/>
        <v>1230.3178422102465</v>
      </c>
      <c r="W41" s="60">
        <f t="shared" si="20"/>
        <v>15157.129880793742</v>
      </c>
      <c r="X41" s="60">
        <f t="shared" si="21"/>
        <v>25134.14641369588</v>
      </c>
      <c r="Y41" s="60">
        <f t="shared" si="22"/>
        <v>9553.154175113948</v>
      </c>
      <c r="Z41" s="60">
        <f t="shared" si="23"/>
        <v>1587.1919026578878</v>
      </c>
      <c r="AA41" s="60">
        <f t="shared" si="24"/>
        <v>228.20961960964618</v>
      </c>
      <c r="AB41" s="60">
        <f t="shared" si="25"/>
        <v>210207654.38369417</v>
      </c>
    </row>
    <row r="42" spans="1:28" ht="12.75">
      <c r="A42" s="12" t="s">
        <v>52</v>
      </c>
      <c r="B42" s="1">
        <f>'DATOS MENSUALES'!F294</f>
        <v>46.62388719999999</v>
      </c>
      <c r="C42" s="1">
        <f>'DATOS MENSUALES'!F295</f>
        <v>39.25631020000001</v>
      </c>
      <c r="D42" s="1">
        <f>'DATOS MENSUALES'!F296</f>
        <v>37.5063077</v>
      </c>
      <c r="E42" s="1">
        <f>'DATOS MENSUALES'!F297</f>
        <v>59.54639889999999</v>
      </c>
      <c r="F42" s="1">
        <f>'DATOS MENSUALES'!F298</f>
        <v>91.14791429999998</v>
      </c>
      <c r="G42" s="1">
        <f>'DATOS MENSUALES'!F299</f>
        <v>119.91446459999999</v>
      </c>
      <c r="H42" s="1">
        <f>'DATOS MENSUALES'!F300</f>
        <v>83.70953499999999</v>
      </c>
      <c r="I42" s="1">
        <f>'DATOS MENSUALES'!F301</f>
        <v>71.30482060000001</v>
      </c>
      <c r="J42" s="1">
        <f>'DATOS MENSUALES'!F302</f>
        <v>39.95935</v>
      </c>
      <c r="K42" s="1">
        <f>'DATOS MENSUALES'!F303</f>
        <v>26.486651199999997</v>
      </c>
      <c r="L42" s="1">
        <f>'DATOS MENSUALES'!F304</f>
        <v>24.395643799999995</v>
      </c>
      <c r="M42" s="1">
        <f>'DATOS MENSUALES'!F305</f>
        <v>41.3393893</v>
      </c>
      <c r="N42" s="1">
        <f t="shared" si="12"/>
        <v>681.1906727999999</v>
      </c>
      <c r="O42" s="10"/>
      <c r="P42" s="60">
        <f t="shared" si="13"/>
        <v>-27346.85520458743</v>
      </c>
      <c r="Q42" s="60">
        <f t="shared" si="14"/>
        <v>-500752.3023131263</v>
      </c>
      <c r="R42" s="60">
        <f t="shared" si="15"/>
        <v>-1013964.5443650248</v>
      </c>
      <c r="S42" s="60">
        <f t="shared" si="16"/>
        <v>-817290.6358641472</v>
      </c>
      <c r="T42" s="60">
        <f t="shared" si="17"/>
        <v>-187029.3909542795</v>
      </c>
      <c r="U42" s="60">
        <f t="shared" si="18"/>
        <v>-29600.250806331085</v>
      </c>
      <c r="V42" s="60">
        <f t="shared" si="19"/>
        <v>-195658.78473988728</v>
      </c>
      <c r="W42" s="60">
        <f t="shared" si="20"/>
        <v>-351609.83557980193</v>
      </c>
      <c r="X42" s="60">
        <f t="shared" si="21"/>
        <v>-96647.38908873068</v>
      </c>
      <c r="Y42" s="60">
        <f t="shared" si="22"/>
        <v>-14230.200201384965</v>
      </c>
      <c r="Z42" s="60">
        <f t="shared" si="23"/>
        <v>-1531.4442705202368</v>
      </c>
      <c r="AA42" s="60">
        <f t="shared" si="24"/>
        <v>18.138103084932673</v>
      </c>
      <c r="AB42" s="60">
        <f t="shared" si="25"/>
        <v>-215219680.96770847</v>
      </c>
    </row>
    <row r="43" spans="1:28" ht="12.75">
      <c r="A43" s="12" t="s">
        <v>53</v>
      </c>
      <c r="B43" s="1">
        <f>'DATOS MENSUALES'!F306</f>
        <v>122.47337640000002</v>
      </c>
      <c r="C43" s="1">
        <f>'DATOS MENSUALES'!F307</f>
        <v>184.5124953</v>
      </c>
      <c r="D43" s="1">
        <f>'DATOS MENSUALES'!F308</f>
        <v>155.6252819</v>
      </c>
      <c r="E43" s="1">
        <f>'DATOS MENSUALES'!F309</f>
        <v>367.2348821</v>
      </c>
      <c r="F43" s="1">
        <f>'DATOS MENSUALES'!F310</f>
        <v>447.89640060000005</v>
      </c>
      <c r="G43" s="1">
        <f>'DATOS MENSUALES'!F311</f>
        <v>161.94870479999997</v>
      </c>
      <c r="H43" s="1">
        <f>'DATOS MENSUALES'!F312</f>
        <v>253.1103498</v>
      </c>
      <c r="I43" s="1">
        <f>'DATOS MENSUALES'!F313</f>
        <v>143.8307562</v>
      </c>
      <c r="J43" s="1">
        <f>'DATOS MENSUALES'!F314</f>
        <v>125.27178430000004</v>
      </c>
      <c r="K43" s="1">
        <f>'DATOS MENSUALES'!F315</f>
        <v>66.13100000000001</v>
      </c>
      <c r="L43" s="1">
        <f>'DATOS MENSUALES'!F316</f>
        <v>51.766100800000004</v>
      </c>
      <c r="M43" s="1">
        <f>'DATOS MENSUALES'!F317</f>
        <v>45.345644799999995</v>
      </c>
      <c r="N43" s="1">
        <f t="shared" si="12"/>
        <v>2125.1467770000004</v>
      </c>
      <c r="O43" s="10"/>
      <c r="P43" s="60">
        <f t="shared" si="13"/>
        <v>95579.2062734803</v>
      </c>
      <c r="Q43" s="60">
        <f t="shared" si="14"/>
        <v>285492.7153886486</v>
      </c>
      <c r="R43" s="60">
        <f t="shared" si="15"/>
        <v>5503.644296947634</v>
      </c>
      <c r="S43" s="60">
        <f t="shared" si="16"/>
        <v>9826838.059316305</v>
      </c>
      <c r="T43" s="60">
        <f t="shared" si="17"/>
        <v>26881562.56903932</v>
      </c>
      <c r="U43" s="60">
        <f t="shared" si="18"/>
        <v>1367.8325898646895</v>
      </c>
      <c r="V43" s="60">
        <f t="shared" si="19"/>
        <v>1380485.594477976</v>
      </c>
      <c r="W43" s="60">
        <f t="shared" si="20"/>
        <v>7.358732328235677</v>
      </c>
      <c r="X43" s="60">
        <f t="shared" si="21"/>
        <v>61261.61780231249</v>
      </c>
      <c r="Y43" s="60">
        <f t="shared" si="22"/>
        <v>3660.484038375302</v>
      </c>
      <c r="Z43" s="60">
        <f t="shared" si="23"/>
        <v>3977.265094579124</v>
      </c>
      <c r="AA43" s="60">
        <f t="shared" si="24"/>
        <v>291.9201014233107</v>
      </c>
      <c r="AB43" s="60">
        <f t="shared" si="25"/>
        <v>602664836.6816627</v>
      </c>
    </row>
    <row r="44" spans="1:28" ht="12.75">
      <c r="A44" s="12" t="s">
        <v>54</v>
      </c>
      <c r="B44" s="1">
        <f>'DATOS MENSUALES'!F318</f>
        <v>222.679</v>
      </c>
      <c r="C44" s="1">
        <f>'DATOS MENSUALES'!F319</f>
        <v>140.83204650000002</v>
      </c>
      <c r="D44" s="1">
        <f>'DATOS MENSUALES'!F320</f>
        <v>81.49599029999999</v>
      </c>
      <c r="E44" s="1">
        <f>'DATOS MENSUALES'!F321</f>
        <v>71.68314099999999</v>
      </c>
      <c r="F44" s="1">
        <f>'DATOS MENSUALES'!F322</f>
        <v>95.31180100000003</v>
      </c>
      <c r="G44" s="1">
        <f>'DATOS MENSUALES'!F323</f>
        <v>139.02376219999996</v>
      </c>
      <c r="H44" s="1">
        <f>'DATOS MENSUALES'!F324</f>
        <v>89.5628779</v>
      </c>
      <c r="I44" s="1">
        <f>'DATOS MENSUALES'!F325</f>
        <v>161.22983250000001</v>
      </c>
      <c r="J44" s="1">
        <f>'DATOS MENSUALES'!F326</f>
        <v>77.464101</v>
      </c>
      <c r="K44" s="1">
        <f>'DATOS MENSUALES'!F327</f>
        <v>40.825</v>
      </c>
      <c r="L44" s="1">
        <f>'DATOS MENSUALES'!F328</f>
        <v>34.1583548</v>
      </c>
      <c r="M44" s="1">
        <f>'DATOS MENSUALES'!F329</f>
        <v>31.173906000000006</v>
      </c>
      <c r="N44" s="1">
        <f t="shared" si="12"/>
        <v>1185.4398132000001</v>
      </c>
      <c r="O44" s="10"/>
      <c r="P44" s="60">
        <f t="shared" si="13"/>
        <v>3107482.531175781</v>
      </c>
      <c r="Q44" s="60">
        <f t="shared" si="14"/>
        <v>10890.703154754541</v>
      </c>
      <c r="R44" s="60">
        <f t="shared" si="15"/>
        <v>-180109.9154572769</v>
      </c>
      <c r="S44" s="60">
        <f t="shared" si="16"/>
        <v>-538540.0202735139</v>
      </c>
      <c r="T44" s="60">
        <f t="shared" si="17"/>
        <v>-149078.49377179748</v>
      </c>
      <c r="U44" s="60">
        <f t="shared" si="18"/>
        <v>-1653.2443022433658</v>
      </c>
      <c r="V44" s="60">
        <f t="shared" si="19"/>
        <v>-142243.07805046716</v>
      </c>
      <c r="W44" s="60">
        <f t="shared" si="20"/>
        <v>7238.497566894832</v>
      </c>
      <c r="X44" s="60">
        <f t="shared" si="21"/>
        <v>-589.8541494175024</v>
      </c>
      <c r="Y44" s="60">
        <f t="shared" si="22"/>
        <v>-968.6695816363082</v>
      </c>
      <c r="Z44" s="60">
        <f t="shared" si="23"/>
        <v>-5.487791670956039</v>
      </c>
      <c r="AA44" s="60">
        <f t="shared" si="24"/>
        <v>-428.32967979491355</v>
      </c>
      <c r="AB44" s="60">
        <f t="shared" si="25"/>
        <v>-858118.9700523319</v>
      </c>
    </row>
    <row r="45" spans="1:28" ht="12.75">
      <c r="A45" s="12" t="s">
        <v>55</v>
      </c>
      <c r="B45" s="1">
        <f>'DATOS MENSUALES'!F330</f>
        <v>41.0804741</v>
      </c>
      <c r="C45" s="1">
        <f>'DATOS MENSUALES'!F331</f>
        <v>125.85699999999996</v>
      </c>
      <c r="D45" s="1">
        <f>'DATOS MENSUALES'!F332</f>
        <v>83.24400000000003</v>
      </c>
      <c r="E45" s="1">
        <f>'DATOS MENSUALES'!F333</f>
        <v>52.733</v>
      </c>
      <c r="F45" s="1">
        <f>'DATOS MENSUALES'!F334</f>
        <v>172.55831020000008</v>
      </c>
      <c r="G45" s="1">
        <f>'DATOS MENSUALES'!F335</f>
        <v>111.70304700000003</v>
      </c>
      <c r="H45" s="1">
        <f>'DATOS MENSUALES'!F336</f>
        <v>152.99962859999997</v>
      </c>
      <c r="I45" s="1">
        <f>'DATOS MENSUALES'!F337</f>
        <v>120.72656459999999</v>
      </c>
      <c r="J45" s="1">
        <f>'DATOS MENSUALES'!F338</f>
        <v>78.67577339999997</v>
      </c>
      <c r="K45" s="1">
        <f>'DATOS MENSUALES'!F339</f>
        <v>39.849400599999996</v>
      </c>
      <c r="L45" s="1">
        <f>'DATOS MENSUALES'!F340</f>
        <v>33.5485462</v>
      </c>
      <c r="M45" s="1">
        <f>'DATOS MENSUALES'!F341</f>
        <v>30.670999999999992</v>
      </c>
      <c r="N45" s="1">
        <f t="shared" si="12"/>
        <v>1043.6467447</v>
      </c>
      <c r="O45" s="10"/>
      <c r="P45" s="60">
        <f t="shared" si="13"/>
        <v>-45389.768903058706</v>
      </c>
      <c r="Q45" s="60">
        <f t="shared" si="14"/>
        <v>371.8268461774293</v>
      </c>
      <c r="R45" s="60">
        <f t="shared" si="15"/>
        <v>-163897.6040782736</v>
      </c>
      <c r="S45" s="60">
        <f t="shared" si="16"/>
        <v>-1009305.1476867603</v>
      </c>
      <c r="T45" s="60">
        <f t="shared" si="17"/>
        <v>14212.248171984122</v>
      </c>
      <c r="U45" s="60">
        <f t="shared" si="18"/>
        <v>-59983.61487912047</v>
      </c>
      <c r="V45" s="60">
        <f t="shared" si="19"/>
        <v>1418.5055211610584</v>
      </c>
      <c r="W45" s="60">
        <f t="shared" si="20"/>
        <v>-9473.122461012537</v>
      </c>
      <c r="X45" s="60">
        <f t="shared" si="21"/>
        <v>-369.3492300434312</v>
      </c>
      <c r="Y45" s="60">
        <f t="shared" si="22"/>
        <v>-1284.3848647165862</v>
      </c>
      <c r="Z45" s="60">
        <f t="shared" si="23"/>
        <v>-13.374088074380255</v>
      </c>
      <c r="AA45" s="60">
        <f t="shared" si="24"/>
        <v>-519.9051430803562</v>
      </c>
      <c r="AB45" s="60">
        <f t="shared" si="25"/>
        <v>-13281835.403328069</v>
      </c>
    </row>
    <row r="46" spans="1:28" ht="12.75">
      <c r="A46" s="12" t="s">
        <v>56</v>
      </c>
      <c r="B46" s="1">
        <f>'DATOS MENSUALES'!F342</f>
        <v>43.848663599999995</v>
      </c>
      <c r="C46" s="1">
        <f>'DATOS MENSUALES'!F343</f>
        <v>112.06686280000002</v>
      </c>
      <c r="D46" s="1">
        <f>'DATOS MENSUALES'!F344</f>
        <v>89.03883</v>
      </c>
      <c r="E46" s="1">
        <f>'DATOS MENSUALES'!F345</f>
        <v>127.90387950000003</v>
      </c>
      <c r="F46" s="1">
        <f>'DATOS MENSUALES'!F346</f>
        <v>151.85244839999996</v>
      </c>
      <c r="G46" s="1">
        <f>'DATOS MENSUALES'!F347</f>
        <v>309.0756004</v>
      </c>
      <c r="H46" s="1">
        <f>'DATOS MENSUALES'!F348</f>
        <v>166.22899999999998</v>
      </c>
      <c r="I46" s="1">
        <f>'DATOS MENSUALES'!F349</f>
        <v>187.38836139999992</v>
      </c>
      <c r="J46" s="1">
        <f>'DATOS MENSUALES'!F350</f>
        <v>116.28021889999997</v>
      </c>
      <c r="K46" s="1">
        <f>'DATOS MENSUALES'!F351</f>
        <v>64.5885092</v>
      </c>
      <c r="L46" s="1">
        <f>'DATOS MENSUALES'!F352</f>
        <v>46.389</v>
      </c>
      <c r="M46" s="1">
        <f>'DATOS MENSUALES'!F353</f>
        <v>59.23533050000001</v>
      </c>
      <c r="N46" s="1">
        <f t="shared" si="12"/>
        <v>1473.8967046999996</v>
      </c>
      <c r="O46" s="10"/>
      <c r="P46" s="60">
        <f t="shared" si="13"/>
        <v>-35621.49366669292</v>
      </c>
      <c r="Q46" s="60">
        <f t="shared" si="14"/>
        <v>-287.4028221601611</v>
      </c>
      <c r="R46" s="60">
        <f t="shared" si="15"/>
        <v>-117151.3451073627</v>
      </c>
      <c r="S46" s="60">
        <f t="shared" si="16"/>
        <v>-15885.815954853477</v>
      </c>
      <c r="T46" s="60">
        <f t="shared" si="17"/>
        <v>43.493427038956376</v>
      </c>
      <c r="U46" s="60">
        <f t="shared" si="18"/>
        <v>3961370.0395768164</v>
      </c>
      <c r="V46" s="60">
        <f t="shared" si="19"/>
        <v>14643.791206803737</v>
      </c>
      <c r="W46" s="60">
        <f t="shared" si="20"/>
        <v>94212.96593175012</v>
      </c>
      <c r="X46" s="60">
        <f t="shared" si="21"/>
        <v>28176.616419116202</v>
      </c>
      <c r="Y46" s="60">
        <f t="shared" si="22"/>
        <v>2667.7216623539175</v>
      </c>
      <c r="Z46" s="60">
        <f t="shared" si="23"/>
        <v>1146.671569856299</v>
      </c>
      <c r="AA46" s="60">
        <f t="shared" si="24"/>
        <v>8644.619774856794</v>
      </c>
      <c r="AB46" s="60">
        <f t="shared" si="25"/>
        <v>7237150.393224637</v>
      </c>
    </row>
    <row r="47" spans="1:28" ht="12.75">
      <c r="A47" s="12" t="s">
        <v>57</v>
      </c>
      <c r="B47" s="1">
        <f>'DATOS MENSUALES'!F354</f>
        <v>79.2349712</v>
      </c>
      <c r="C47" s="1">
        <f>'DATOS MENSUALES'!F355</f>
        <v>85.6889119</v>
      </c>
      <c r="D47" s="1">
        <f>'DATOS MENSUALES'!F356</f>
        <v>67.89282440000002</v>
      </c>
      <c r="E47" s="1">
        <f>'DATOS MENSUALES'!F357</f>
        <v>426.4540163</v>
      </c>
      <c r="F47" s="1">
        <f>'DATOS MENSUALES'!F358</f>
        <v>106.760827</v>
      </c>
      <c r="G47" s="1">
        <f>'DATOS MENSUALES'!F359</f>
        <v>86.11197490000004</v>
      </c>
      <c r="H47" s="1">
        <f>'DATOS MENSUALES'!F360</f>
        <v>93.86160679999995</v>
      </c>
      <c r="I47" s="1">
        <f>'DATOS MENSUALES'!F361</f>
        <v>119.26945610000001</v>
      </c>
      <c r="J47" s="1">
        <f>'DATOS MENSUALES'!F362</f>
        <v>101.1822921</v>
      </c>
      <c r="K47" s="1">
        <f>'DATOS MENSUALES'!F363</f>
        <v>46.7378278</v>
      </c>
      <c r="L47" s="1">
        <f>'DATOS MENSUALES'!F364</f>
        <v>33.415352799999994</v>
      </c>
      <c r="M47" s="1">
        <f>'DATOS MENSUALES'!F365</f>
        <v>30.198099100000004</v>
      </c>
      <c r="N47" s="1">
        <f t="shared" si="12"/>
        <v>1276.8081604000004</v>
      </c>
      <c r="O47" s="10"/>
      <c r="P47" s="60">
        <f t="shared" si="13"/>
        <v>15.311470605801327</v>
      </c>
      <c r="Q47" s="60">
        <f t="shared" si="14"/>
        <v>-35862.68717446358</v>
      </c>
      <c r="R47" s="60">
        <f t="shared" si="15"/>
        <v>-344130.46435366577</v>
      </c>
      <c r="S47" s="60">
        <f t="shared" si="16"/>
        <v>20438629.49263756</v>
      </c>
      <c r="T47" s="60">
        <f t="shared" si="17"/>
        <v>-71860.92716719277</v>
      </c>
      <c r="U47" s="60">
        <f t="shared" si="18"/>
        <v>-271294.6924592435</v>
      </c>
      <c r="V47" s="60">
        <f t="shared" si="19"/>
        <v>-109916.40312652427</v>
      </c>
      <c r="W47" s="60">
        <f t="shared" si="20"/>
        <v>-11568.069108269887</v>
      </c>
      <c r="X47" s="60">
        <f t="shared" si="21"/>
        <v>3603.868013575049</v>
      </c>
      <c r="Y47" s="60">
        <f t="shared" si="22"/>
        <v>-63.12216063630312</v>
      </c>
      <c r="Z47" s="60">
        <f t="shared" si="23"/>
        <v>-15.75415077578542</v>
      </c>
      <c r="AA47" s="60">
        <f t="shared" si="24"/>
        <v>-617.1348001706189</v>
      </c>
      <c r="AB47" s="60">
        <f t="shared" si="25"/>
        <v>-48.99265958613984</v>
      </c>
    </row>
    <row r="48" spans="1:28" ht="12.75">
      <c r="A48" s="12" t="s">
        <v>58</v>
      </c>
      <c r="B48" s="1">
        <f>'DATOS MENSUALES'!F366</f>
        <v>27.508643999999993</v>
      </c>
      <c r="C48" s="1">
        <f>'DATOS MENSUALES'!F367</f>
        <v>50.74856849999999</v>
      </c>
      <c r="D48" s="1">
        <f>'DATOS MENSUALES'!F368</f>
        <v>54.61391020000001</v>
      </c>
      <c r="E48" s="1">
        <f>'DATOS MENSUALES'!F369</f>
        <v>78.91840680000001</v>
      </c>
      <c r="F48" s="1">
        <f>'DATOS MENSUALES'!F370</f>
        <v>58.45291129999999</v>
      </c>
      <c r="G48" s="1">
        <f>'DATOS MENSUALES'!F371</f>
        <v>68.9935439</v>
      </c>
      <c r="H48" s="1">
        <f>'DATOS MENSUALES'!F372</f>
        <v>156.82231820000007</v>
      </c>
      <c r="I48" s="1">
        <f>'DATOS MENSUALES'!F373</f>
        <v>202.76800000000003</v>
      </c>
      <c r="J48" s="1">
        <f>'DATOS MENSUALES'!F374</f>
        <v>146.20562509999996</v>
      </c>
      <c r="K48" s="1">
        <f>'DATOS MENSUALES'!F375</f>
        <v>83.2156851</v>
      </c>
      <c r="L48" s="1">
        <f>'DATOS MENSUALES'!F376</f>
        <v>44.88258129999999</v>
      </c>
      <c r="M48" s="1">
        <f>'DATOS MENSUALES'!F377</f>
        <v>37.684549299999986</v>
      </c>
      <c r="N48" s="1">
        <f t="shared" si="12"/>
        <v>1010.8147437</v>
      </c>
      <c r="O48" s="10"/>
      <c r="P48" s="60">
        <f t="shared" si="13"/>
        <v>-119409.20114026358</v>
      </c>
      <c r="Q48" s="60">
        <f t="shared" si="14"/>
        <v>-313290.0715896936</v>
      </c>
      <c r="R48" s="60">
        <f t="shared" si="15"/>
        <v>-579170.4723241345</v>
      </c>
      <c r="S48" s="60">
        <f t="shared" si="16"/>
        <v>-407261.3171618489</v>
      </c>
      <c r="T48" s="60">
        <f t="shared" si="17"/>
        <v>-726155.4906347975</v>
      </c>
      <c r="U48" s="60">
        <f t="shared" si="18"/>
        <v>-548440.5012928625</v>
      </c>
      <c r="V48" s="60">
        <f t="shared" si="19"/>
        <v>3414.746271134785</v>
      </c>
      <c r="W48" s="60">
        <f t="shared" si="20"/>
        <v>225669.75704337904</v>
      </c>
      <c r="X48" s="60">
        <f t="shared" si="21"/>
        <v>219856.82484388884</v>
      </c>
      <c r="Y48" s="60">
        <f t="shared" si="22"/>
        <v>34316.17981420238</v>
      </c>
      <c r="Z48" s="60">
        <f t="shared" si="23"/>
        <v>719.4096870500035</v>
      </c>
      <c r="AA48" s="60">
        <f t="shared" si="24"/>
        <v>-1.0845147183443717</v>
      </c>
      <c r="AB48" s="60">
        <f t="shared" si="25"/>
        <v>-19607108.17503761</v>
      </c>
    </row>
    <row r="49" spans="1:28" ht="12.75">
      <c r="A49" s="12" t="s">
        <v>59</v>
      </c>
      <c r="B49" s="1">
        <f>'DATOS MENSUALES'!F378</f>
        <v>33.79116760000001</v>
      </c>
      <c r="C49" s="1">
        <f>'DATOS MENSUALES'!F379</f>
        <v>37.316145800000015</v>
      </c>
      <c r="D49" s="1">
        <f>'DATOS MENSUALES'!F380</f>
        <v>35.803999999999995</v>
      </c>
      <c r="E49" s="1">
        <f>'DATOS MENSUALES'!F381</f>
        <v>52.852999999999994</v>
      </c>
      <c r="F49" s="1">
        <f>'DATOS MENSUALES'!F382</f>
        <v>201.51817500000004</v>
      </c>
      <c r="G49" s="1">
        <f>'DATOS MENSUALES'!F383</f>
        <v>125.78234489999998</v>
      </c>
      <c r="H49" s="1">
        <f>'DATOS MENSUALES'!F384</f>
        <v>129.4702036</v>
      </c>
      <c r="I49" s="1">
        <f>'DATOS MENSUALES'!F385</f>
        <v>131.16544740000003</v>
      </c>
      <c r="J49" s="1">
        <f>'DATOS MENSUALES'!F386</f>
        <v>113.69200000000001</v>
      </c>
      <c r="K49" s="1">
        <f>'DATOS MENSUALES'!F387</f>
        <v>55.83213850000002</v>
      </c>
      <c r="L49" s="1">
        <f>'DATOS MENSUALES'!F388</f>
        <v>34.065</v>
      </c>
      <c r="M49" s="1">
        <f>'DATOS MENSUALES'!F389</f>
        <v>40.82997119999999</v>
      </c>
      <c r="N49" s="1">
        <f t="shared" si="12"/>
        <v>992.1195940000002</v>
      </c>
      <c r="O49" s="10"/>
      <c r="P49" s="60">
        <f t="shared" si="13"/>
        <v>-79288.86032019055</v>
      </c>
      <c r="Q49" s="60">
        <f t="shared" si="14"/>
        <v>-538359.9378035262</v>
      </c>
      <c r="R49" s="60">
        <f t="shared" si="15"/>
        <v>-1066386.4311692077</v>
      </c>
      <c r="S49" s="60">
        <f t="shared" si="16"/>
        <v>-1005687.1814542251</v>
      </c>
      <c r="T49" s="60">
        <f t="shared" si="17"/>
        <v>150420.0110371474</v>
      </c>
      <c r="U49" s="60">
        <f t="shared" si="18"/>
        <v>-15748.727421530233</v>
      </c>
      <c r="V49" s="60">
        <f t="shared" si="19"/>
        <v>-1857.9006693715774</v>
      </c>
      <c r="W49" s="60">
        <f t="shared" si="20"/>
        <v>-1232.0089674284466</v>
      </c>
      <c r="X49" s="60">
        <f t="shared" si="21"/>
        <v>21581.043718929614</v>
      </c>
      <c r="Y49" s="60">
        <f t="shared" si="22"/>
        <v>133.64313952720343</v>
      </c>
      <c r="Z49" s="60">
        <f t="shared" si="23"/>
        <v>-6.406066217215118</v>
      </c>
      <c r="AA49" s="60">
        <f t="shared" si="24"/>
        <v>9.501303829626746</v>
      </c>
      <c r="AB49" s="60">
        <f t="shared" si="25"/>
        <v>-23974492.73154937</v>
      </c>
    </row>
    <row r="50" spans="1:28" ht="12.75">
      <c r="A50" s="12" t="s">
        <v>60</v>
      </c>
      <c r="B50" s="1">
        <f>'DATOS MENSUALES'!F390</f>
        <v>152.92782560000003</v>
      </c>
      <c r="C50" s="1">
        <f>'DATOS MENSUALES'!F391</f>
        <v>100.22300000000001</v>
      </c>
      <c r="D50" s="1">
        <f>'DATOS MENSUALES'!F392</f>
        <v>112.57722999999999</v>
      </c>
      <c r="E50" s="1">
        <f>'DATOS MENSUALES'!F393</f>
        <v>96.3548898</v>
      </c>
      <c r="F50" s="1">
        <f>'DATOS MENSUALES'!F394</f>
        <v>64.16549610000001</v>
      </c>
      <c r="G50" s="1">
        <f>'DATOS MENSUALES'!F395</f>
        <v>64.64899830000002</v>
      </c>
      <c r="H50" s="1">
        <f>'DATOS MENSUALES'!F396</f>
        <v>74.36161239999998</v>
      </c>
      <c r="I50" s="1">
        <f>'DATOS MENSUALES'!F397</f>
        <v>158.63</v>
      </c>
      <c r="J50" s="1">
        <f>'DATOS MENSUALES'!F398</f>
        <v>94.50100000000003</v>
      </c>
      <c r="K50" s="1">
        <f>'DATOS MENSUALES'!F399</f>
        <v>47.113316099999984</v>
      </c>
      <c r="L50" s="1">
        <f>'DATOS MENSUALES'!F400</f>
        <v>33.1029697</v>
      </c>
      <c r="M50" s="1">
        <f>'DATOS MENSUALES'!F401</f>
        <v>27.925</v>
      </c>
      <c r="N50" s="1">
        <f t="shared" si="12"/>
        <v>1026.5313380000002</v>
      </c>
      <c r="O50" s="10"/>
      <c r="P50" s="60">
        <f t="shared" si="13"/>
        <v>442033.13934636005</v>
      </c>
      <c r="Q50" s="60">
        <f t="shared" si="14"/>
        <v>-6273.43314432912</v>
      </c>
      <c r="R50" s="60">
        <f t="shared" si="15"/>
        <v>-16372.382750199928</v>
      </c>
      <c r="S50" s="60">
        <f t="shared" si="16"/>
        <v>-182162.04093438984</v>
      </c>
      <c r="T50" s="60">
        <f t="shared" si="17"/>
        <v>-596314.1966628744</v>
      </c>
      <c r="U50" s="60">
        <f t="shared" si="18"/>
        <v>-640485.22897309</v>
      </c>
      <c r="V50" s="60">
        <f t="shared" si="19"/>
        <v>-306209.9912383828</v>
      </c>
      <c r="W50" s="60">
        <f t="shared" si="20"/>
        <v>4694.63410485385</v>
      </c>
      <c r="X50" s="60">
        <f t="shared" si="21"/>
        <v>647.3007454358194</v>
      </c>
      <c r="Y50" s="60">
        <f t="shared" si="22"/>
        <v>-46.89509630324379</v>
      </c>
      <c r="Z50" s="60">
        <f t="shared" si="23"/>
        <v>-22.407933508522195</v>
      </c>
      <c r="AA50" s="60">
        <f t="shared" si="24"/>
        <v>-1255.1554304241358</v>
      </c>
      <c r="AB50" s="60">
        <f t="shared" si="25"/>
        <v>-16374669.481513318</v>
      </c>
    </row>
    <row r="51" spans="1:28" ht="12.75">
      <c r="A51" s="12" t="s">
        <v>61</v>
      </c>
      <c r="B51" s="1">
        <f>'DATOS MENSUALES'!F402</f>
        <v>34.31834330000001</v>
      </c>
      <c r="C51" s="1">
        <f>'DATOS MENSUALES'!F403</f>
        <v>78.12735680000002</v>
      </c>
      <c r="D51" s="1">
        <f>'DATOS MENSUALES'!F404</f>
        <v>62.55924120000002</v>
      </c>
      <c r="E51" s="1">
        <f>'DATOS MENSUALES'!F405</f>
        <v>153.1006159</v>
      </c>
      <c r="F51" s="1">
        <f>'DATOS MENSUALES'!F406</f>
        <v>123.03529660000001</v>
      </c>
      <c r="G51" s="1">
        <f>'DATOS MENSUALES'!F407</f>
        <v>134.3460966</v>
      </c>
      <c r="H51" s="1">
        <f>'DATOS MENSUALES'!F408</f>
        <v>136.51</v>
      </c>
      <c r="I51" s="1">
        <f>'DATOS MENSUALES'!F409</f>
        <v>139.369104</v>
      </c>
      <c r="J51" s="1">
        <f>'DATOS MENSUALES'!F410</f>
        <v>109.46860660000002</v>
      </c>
      <c r="K51" s="1">
        <f>'DATOS MENSUALES'!F411</f>
        <v>63.9345058</v>
      </c>
      <c r="L51" s="1">
        <f>'DATOS MENSUALES'!F412</f>
        <v>40.04202210000002</v>
      </c>
      <c r="M51" s="1">
        <f>'DATOS MENSUALES'!F413</f>
        <v>34.76065929999999</v>
      </c>
      <c r="N51" s="1">
        <f t="shared" si="12"/>
        <v>1109.5718482</v>
      </c>
      <c r="O51" s="10"/>
      <c r="P51" s="60">
        <f t="shared" si="13"/>
        <v>-76405.63950948503</v>
      </c>
      <c r="Q51" s="60">
        <f t="shared" si="14"/>
        <v>-66621.19806507831</v>
      </c>
      <c r="R51" s="60">
        <f t="shared" si="15"/>
        <v>-428838.48603453446</v>
      </c>
      <c r="S51" s="60">
        <f t="shared" si="16"/>
        <v>0.0001991913542642106</v>
      </c>
      <c r="T51" s="60">
        <f t="shared" si="17"/>
        <v>-16195.053031326044</v>
      </c>
      <c r="U51" s="60">
        <f t="shared" si="18"/>
        <v>-4493.810038434875</v>
      </c>
      <c r="V51" s="60">
        <f t="shared" si="19"/>
        <v>-145.0063436381948</v>
      </c>
      <c r="W51" s="60">
        <f t="shared" si="20"/>
        <v>-15.938059682659706</v>
      </c>
      <c r="X51" s="60">
        <f t="shared" si="21"/>
        <v>13174.338466563002</v>
      </c>
      <c r="Y51" s="60">
        <f t="shared" si="22"/>
        <v>2307.8442121421626</v>
      </c>
      <c r="Z51" s="60">
        <f t="shared" si="23"/>
        <v>69.92435149213159</v>
      </c>
      <c r="AA51" s="60">
        <f t="shared" si="24"/>
        <v>-61.69089565496927</v>
      </c>
      <c r="AB51" s="60">
        <f t="shared" si="25"/>
        <v>-4991043.867687632</v>
      </c>
    </row>
    <row r="52" spans="1:28" ht="12.75">
      <c r="A52" s="12" t="s">
        <v>62</v>
      </c>
      <c r="B52" s="1">
        <f>'DATOS MENSUALES'!F414</f>
        <v>35.37706850000001</v>
      </c>
      <c r="C52" s="1">
        <f>'DATOS MENSUALES'!F415</f>
        <v>70.98904039999996</v>
      </c>
      <c r="D52" s="1">
        <f>'DATOS MENSUALES'!F416</f>
        <v>48.480217800000005</v>
      </c>
      <c r="E52" s="1">
        <f>'DATOS MENSUALES'!F417</f>
        <v>87.88400000000001</v>
      </c>
      <c r="F52" s="1">
        <f>'DATOS MENSUALES'!F418</f>
        <v>79.999</v>
      </c>
      <c r="G52" s="1">
        <f>'DATOS MENSUALES'!F419</f>
        <v>102.36569589999999</v>
      </c>
      <c r="H52" s="1">
        <f>'DATOS MENSUALES'!F420</f>
        <v>118.00400000000006</v>
      </c>
      <c r="I52" s="1">
        <f>'DATOS MENSUALES'!F421</f>
        <v>122.89075129999999</v>
      </c>
      <c r="J52" s="1">
        <f>'DATOS MENSUALES'!F422</f>
        <v>94.34056620000001</v>
      </c>
      <c r="K52" s="1">
        <f>'DATOS MENSUALES'!F423</f>
        <v>38.3608619</v>
      </c>
      <c r="L52" s="1">
        <f>'DATOS MENSUALES'!F424</f>
        <v>29.134303999999993</v>
      </c>
      <c r="M52" s="1">
        <f>'DATOS MENSUALES'!F425</f>
        <v>29.80099999999999</v>
      </c>
      <c r="N52" s="1">
        <f t="shared" si="12"/>
        <v>857.6265060000002</v>
      </c>
      <c r="O52" s="10"/>
      <c r="P52" s="60">
        <f t="shared" si="13"/>
        <v>-70828.12586600048</v>
      </c>
      <c r="Q52" s="60">
        <f t="shared" si="14"/>
        <v>-108375.15902772808</v>
      </c>
      <c r="R52" s="60">
        <f t="shared" si="15"/>
        <v>-716663.2703796682</v>
      </c>
      <c r="S52" s="60">
        <f t="shared" si="16"/>
        <v>-276635.25354909943</v>
      </c>
      <c r="T52" s="60">
        <f t="shared" si="17"/>
        <v>-319125.877498941</v>
      </c>
      <c r="U52" s="60">
        <f t="shared" si="18"/>
        <v>-113960.41935352242</v>
      </c>
      <c r="V52" s="60">
        <f t="shared" si="19"/>
        <v>-13412.84515126871</v>
      </c>
      <c r="W52" s="60">
        <f t="shared" si="20"/>
        <v>-6853.520323050937</v>
      </c>
      <c r="X52" s="60">
        <f t="shared" si="21"/>
        <v>611.949204285384</v>
      </c>
      <c r="Y52" s="60">
        <f t="shared" si="22"/>
        <v>-1887.5876361018265</v>
      </c>
      <c r="Z52" s="60">
        <f t="shared" si="23"/>
        <v>-312.7589541693295</v>
      </c>
      <c r="AA52" s="60">
        <f t="shared" si="24"/>
        <v>-707.577233955548</v>
      </c>
      <c r="AB52" s="60">
        <f t="shared" si="25"/>
        <v>-75601530.53184167</v>
      </c>
    </row>
    <row r="53" spans="1:28" ht="12.75">
      <c r="A53" s="12" t="s">
        <v>63</v>
      </c>
      <c r="B53" s="1">
        <f>'DATOS MENSUALES'!F426</f>
        <v>32.843</v>
      </c>
      <c r="C53" s="1">
        <f>'DATOS MENSUALES'!F427</f>
        <v>37.273</v>
      </c>
      <c r="D53" s="1">
        <f>'DATOS MENSUALES'!F428</f>
        <v>43.14283650000001</v>
      </c>
      <c r="E53" s="1">
        <f>'DATOS MENSUALES'!F429</f>
        <v>39.52581309999999</v>
      </c>
      <c r="F53" s="1">
        <f>'DATOS MENSUALES'!F430</f>
        <v>49.28899999999999</v>
      </c>
      <c r="G53" s="1">
        <f>'DATOS MENSUALES'!F431</f>
        <v>52.12796850000001</v>
      </c>
      <c r="H53" s="1">
        <f>'DATOS MENSUALES'!F432</f>
        <v>71.50800000000001</v>
      </c>
      <c r="I53" s="1">
        <f>'DATOS MENSUALES'!F433</f>
        <v>98.74266969999998</v>
      </c>
      <c r="J53" s="1">
        <f>'DATOS MENSUALES'!F434</f>
        <v>51.1009483</v>
      </c>
      <c r="K53" s="1">
        <f>'DATOS MENSUALES'!F435</f>
        <v>39.6333134</v>
      </c>
      <c r="L53" s="1">
        <f>'DATOS MENSUALES'!F436</f>
        <v>26.3373266</v>
      </c>
      <c r="M53" s="1">
        <f>'DATOS MENSUALES'!F437</f>
        <v>64.14492669999997</v>
      </c>
      <c r="N53" s="1">
        <f t="shared" si="12"/>
        <v>605.6688028</v>
      </c>
      <c r="O53" s="10"/>
      <c r="P53" s="60">
        <f t="shared" si="13"/>
        <v>-84655.44152861113</v>
      </c>
      <c r="Q53" s="60">
        <f t="shared" si="14"/>
        <v>-539216.9860177924</v>
      </c>
      <c r="R53" s="60">
        <f t="shared" si="15"/>
        <v>-852694.313626767</v>
      </c>
      <c r="S53" s="60">
        <f t="shared" si="16"/>
        <v>-1462769.3261763558</v>
      </c>
      <c r="T53" s="60">
        <f t="shared" si="17"/>
        <v>-971672.789107398</v>
      </c>
      <c r="U53" s="60">
        <f t="shared" si="18"/>
        <v>-962095.0054705621</v>
      </c>
      <c r="V53" s="60">
        <f t="shared" si="19"/>
        <v>-346772.011147661</v>
      </c>
      <c r="W53" s="60">
        <f t="shared" si="20"/>
        <v>-80302.97649401778</v>
      </c>
      <c r="X53" s="60">
        <f t="shared" si="21"/>
        <v>-41961.59434086052</v>
      </c>
      <c r="Y53" s="60">
        <f t="shared" si="22"/>
        <v>-1362.514993948857</v>
      </c>
      <c r="Z53" s="60">
        <f t="shared" si="23"/>
        <v>-880.566433654874</v>
      </c>
      <c r="AA53" s="60">
        <f t="shared" si="24"/>
        <v>16450.948346326113</v>
      </c>
      <c r="AB53" s="60">
        <f t="shared" si="25"/>
        <v>-307271505.3621442</v>
      </c>
    </row>
    <row r="54" spans="1:28" ht="12.75">
      <c r="A54" s="12" t="s">
        <v>64</v>
      </c>
      <c r="B54" s="1">
        <f>'DATOS MENSUALES'!F438</f>
        <v>101.235</v>
      </c>
      <c r="C54" s="1">
        <f>'DATOS MENSUALES'!F439</f>
        <v>133.9723353</v>
      </c>
      <c r="D54" s="1">
        <f>'DATOS MENSUALES'!F440</f>
        <v>148.4152434</v>
      </c>
      <c r="E54" s="1">
        <f>'DATOS MENSUALES'!F441</f>
        <v>261.3213144</v>
      </c>
      <c r="F54" s="1">
        <f>'DATOS MENSUALES'!F442</f>
        <v>251.30224369999993</v>
      </c>
      <c r="G54" s="1">
        <f>'DATOS MENSUALES'!F443</f>
        <v>131.08821260000005</v>
      </c>
      <c r="H54" s="1">
        <f>'DATOS MENSUALES'!F444</f>
        <v>100.24711520000002</v>
      </c>
      <c r="I54" s="1">
        <f>'DATOS MENSUALES'!F445</f>
        <v>90.1526814</v>
      </c>
      <c r="J54" s="1">
        <f>'DATOS MENSUALES'!F446</f>
        <v>94.24806729999997</v>
      </c>
      <c r="K54" s="1">
        <f>'DATOS MENSUALES'!F447</f>
        <v>57.89903520000003</v>
      </c>
      <c r="L54" s="1">
        <f>'DATOS MENSUALES'!F448</f>
        <v>44.277677000000004</v>
      </c>
      <c r="M54" s="1">
        <f>'DATOS MENSUALES'!F449</f>
        <v>38.55498359999999</v>
      </c>
      <c r="N54" s="1">
        <f t="shared" si="12"/>
        <v>1452.7139091000004</v>
      </c>
      <c r="O54" s="10"/>
      <c r="P54" s="60">
        <f t="shared" si="13"/>
        <v>14675.882573636258</v>
      </c>
      <c r="Q54" s="60">
        <f t="shared" si="14"/>
        <v>3585.9227177582993</v>
      </c>
      <c r="R54" s="60">
        <f t="shared" si="15"/>
        <v>1139.7255841986964</v>
      </c>
      <c r="S54" s="60">
        <f t="shared" si="16"/>
        <v>1269503.525109273</v>
      </c>
      <c r="T54" s="60">
        <f t="shared" si="17"/>
        <v>1091662.5092826502</v>
      </c>
      <c r="U54" s="60">
        <f t="shared" si="18"/>
        <v>-7715.3799106039105</v>
      </c>
      <c r="V54" s="60">
        <f t="shared" si="19"/>
        <v>-71558.91511993759</v>
      </c>
      <c r="W54" s="60">
        <f t="shared" si="20"/>
        <v>-138453.2689597215</v>
      </c>
      <c r="X54" s="60">
        <f t="shared" si="21"/>
        <v>592.1645804998295</v>
      </c>
      <c r="Y54" s="60">
        <f t="shared" si="22"/>
        <v>370.0812764953638</v>
      </c>
      <c r="Z54" s="60">
        <f t="shared" si="23"/>
        <v>583.3246397603459</v>
      </c>
      <c r="AA54" s="60">
        <f t="shared" si="24"/>
        <v>-0.0038683344961375167</v>
      </c>
      <c r="AB54" s="60">
        <f t="shared" si="25"/>
        <v>5110367.92672555</v>
      </c>
    </row>
    <row r="55" spans="1:28" ht="12.75">
      <c r="A55" s="12" t="s">
        <v>65</v>
      </c>
      <c r="B55" s="1">
        <f>'DATOS MENSUALES'!F450</f>
        <v>97.534039</v>
      </c>
      <c r="C55" s="1">
        <f>'DATOS MENSUALES'!F451</f>
        <v>76.0044693</v>
      </c>
      <c r="D55" s="1">
        <f>'DATOS MENSUALES'!F452</f>
        <v>226.83696270000002</v>
      </c>
      <c r="E55" s="1">
        <f>'DATOS MENSUALES'!F453</f>
        <v>129.47644219999998</v>
      </c>
      <c r="F55" s="1">
        <f>'DATOS MENSUALES'!F454</f>
        <v>390.9372973000001</v>
      </c>
      <c r="G55" s="1">
        <f>'DATOS MENSUALES'!F455</f>
        <v>189.0817016</v>
      </c>
      <c r="H55" s="1">
        <f>'DATOS MENSUALES'!F456</f>
        <v>197.07507040000004</v>
      </c>
      <c r="I55" s="1">
        <f>'DATOS MENSUALES'!F457</f>
        <v>197.1838238</v>
      </c>
      <c r="J55" s="1">
        <f>'DATOS MENSUALES'!F458</f>
        <v>131.49780929999994</v>
      </c>
      <c r="K55" s="1">
        <f>'DATOS MENSUALES'!F459</f>
        <v>77.40180480000001</v>
      </c>
      <c r="L55" s="1">
        <f>'DATOS MENSUALES'!F460</f>
        <v>54.440999999999995</v>
      </c>
      <c r="M55" s="1">
        <f>'DATOS MENSUALES'!F461</f>
        <v>45.29680989999999</v>
      </c>
      <c r="N55" s="1">
        <f t="shared" si="12"/>
        <v>1812.7672303000002</v>
      </c>
      <c r="O55" s="10"/>
      <c r="P55" s="60">
        <f t="shared" si="13"/>
        <v>8975.871708309369</v>
      </c>
      <c r="Q55" s="60">
        <f t="shared" si="14"/>
        <v>-77645.06781426213</v>
      </c>
      <c r="R55" s="60">
        <f t="shared" si="15"/>
        <v>701820.830051676</v>
      </c>
      <c r="S55" s="60">
        <f t="shared" si="16"/>
        <v>-13087.148472224555</v>
      </c>
      <c r="T55" s="60">
        <f t="shared" si="17"/>
        <v>14278446.676906899</v>
      </c>
      <c r="U55" s="60">
        <f t="shared" si="18"/>
        <v>55889.93513890339</v>
      </c>
      <c r="V55" s="60">
        <f t="shared" si="19"/>
        <v>169217.03952942515</v>
      </c>
      <c r="W55" s="60">
        <f t="shared" si="20"/>
        <v>169095.25442848046</v>
      </c>
      <c r="X55" s="60">
        <f t="shared" si="21"/>
        <v>95113.5141706471</v>
      </c>
      <c r="Y55" s="60">
        <f t="shared" si="22"/>
        <v>18996.43952231079</v>
      </c>
      <c r="Z55" s="60">
        <f t="shared" si="23"/>
        <v>6350.9249396004</v>
      </c>
      <c r="AA55" s="60">
        <f t="shared" si="24"/>
        <v>285.520398099132</v>
      </c>
      <c r="AB55" s="60">
        <f t="shared" si="25"/>
        <v>150823588.15231302</v>
      </c>
    </row>
    <row r="56" spans="1:28" ht="12.75">
      <c r="A56" s="12" t="s">
        <v>66</v>
      </c>
      <c r="B56" s="1">
        <f>'DATOS MENSUALES'!F462</f>
        <v>43.126822899999986</v>
      </c>
      <c r="C56" s="1">
        <f>'DATOS MENSUALES'!F463</f>
        <v>81.63505879999998</v>
      </c>
      <c r="D56" s="1">
        <f>'DATOS MENSUALES'!F464</f>
        <v>382.22101359999976</v>
      </c>
      <c r="E56" s="1">
        <f>'DATOS MENSUALES'!F465</f>
        <v>302.3060382</v>
      </c>
      <c r="F56" s="1">
        <f>'DATOS MENSUALES'!F466</f>
        <v>661.6929999999999</v>
      </c>
      <c r="G56" s="1">
        <f>'DATOS MENSUALES'!F467</f>
        <v>386.6170000000001</v>
      </c>
      <c r="H56" s="1">
        <f>'DATOS MENSUALES'!F468</f>
        <v>308.44515880000006</v>
      </c>
      <c r="I56" s="1">
        <f>'DATOS MENSUALES'!F469</f>
        <v>189.07868269999992</v>
      </c>
      <c r="J56" s="1">
        <f>'DATOS MENSUALES'!F470</f>
        <v>122.97399999999999</v>
      </c>
      <c r="K56" s="1">
        <f>'DATOS MENSUALES'!F471</f>
        <v>78.74171110000002</v>
      </c>
      <c r="L56" s="1">
        <f>'DATOS MENSUALES'!F472</f>
        <v>59.9479384</v>
      </c>
      <c r="M56" s="1">
        <f>'DATOS MENSUALES'!F473</f>
        <v>54.205</v>
      </c>
      <c r="N56" s="1">
        <f t="shared" si="12"/>
        <v>2670.9914245</v>
      </c>
      <c r="O56" s="10"/>
      <c r="P56" s="60">
        <f t="shared" si="13"/>
        <v>-38017.733270753975</v>
      </c>
      <c r="Q56" s="60">
        <f t="shared" si="14"/>
        <v>-50780.79765384479</v>
      </c>
      <c r="R56" s="60">
        <f t="shared" si="15"/>
        <v>14571727.175323864</v>
      </c>
      <c r="S56" s="60">
        <f t="shared" si="16"/>
        <v>3325551.582896973</v>
      </c>
      <c r="T56" s="60">
        <f t="shared" si="17"/>
        <v>135287983.80151972</v>
      </c>
      <c r="U56" s="60">
        <f t="shared" si="18"/>
        <v>13105669.850238604</v>
      </c>
      <c r="V56" s="60">
        <f t="shared" si="19"/>
        <v>4630865.37693621</v>
      </c>
      <c r="W56" s="60">
        <f t="shared" si="20"/>
        <v>105107.21997393675</v>
      </c>
      <c r="X56" s="60">
        <f t="shared" si="21"/>
        <v>51161.42833390448</v>
      </c>
      <c r="Y56" s="60">
        <f t="shared" si="22"/>
        <v>22004.38744516083</v>
      </c>
      <c r="Z56" s="60">
        <f t="shared" si="23"/>
        <v>13868.485658784848</v>
      </c>
      <c r="AA56" s="60">
        <f t="shared" si="24"/>
        <v>3718.859016665457</v>
      </c>
      <c r="AB56" s="60">
        <f t="shared" si="25"/>
        <v>2688658224.9499664</v>
      </c>
    </row>
    <row r="57" spans="1:28" ht="12.75">
      <c r="A57" s="12" t="s">
        <v>67</v>
      </c>
      <c r="B57" s="1">
        <f>'DATOS MENSUALES'!F474</f>
        <v>221.087</v>
      </c>
      <c r="C57" s="1">
        <f>'DATOS MENSUALES'!F475</f>
        <v>90.97700900000002</v>
      </c>
      <c r="D57" s="1">
        <f>'DATOS MENSUALES'!F476</f>
        <v>73.9359072</v>
      </c>
      <c r="E57" s="1">
        <f>'DATOS MENSUALES'!F477</f>
        <v>69.50469629999999</v>
      </c>
      <c r="F57" s="1">
        <f>'DATOS MENSUALES'!F478</f>
        <v>73.60397329999999</v>
      </c>
      <c r="G57" s="1">
        <f>'DATOS MENSUALES'!F479</f>
        <v>92.85400000000003</v>
      </c>
      <c r="H57" s="1">
        <f>'DATOS MENSUALES'!F480</f>
        <v>112.8235968</v>
      </c>
      <c r="I57" s="1">
        <f>'DATOS MENSUALES'!F481</f>
        <v>134.49249690000002</v>
      </c>
      <c r="J57" s="1">
        <f>'DATOS MENSUALES'!F482</f>
        <v>55.80116989999998</v>
      </c>
      <c r="K57" s="1">
        <f>'DATOS MENSUALES'!F483</f>
        <v>36.41199999999999</v>
      </c>
      <c r="L57" s="1">
        <f>'DATOS MENSUALES'!F484</f>
        <v>32.4503494</v>
      </c>
      <c r="M57" s="1">
        <f>'DATOS MENSUALES'!F485</f>
        <v>30.926000000000002</v>
      </c>
      <c r="N57" s="1">
        <f t="shared" si="12"/>
        <v>1024.8681988</v>
      </c>
      <c r="O57" s="10"/>
      <c r="P57" s="60">
        <f t="shared" si="13"/>
        <v>3006884.3311452433</v>
      </c>
      <c r="Q57" s="60">
        <f t="shared" si="14"/>
        <v>-21228.946101345664</v>
      </c>
      <c r="R57" s="60">
        <f t="shared" si="15"/>
        <v>-262558.7567587782</v>
      </c>
      <c r="S57" s="60">
        <f t="shared" si="16"/>
        <v>-582967.9858041717</v>
      </c>
      <c r="T57" s="60">
        <f t="shared" si="17"/>
        <v>-417364.0741896639</v>
      </c>
      <c r="U57" s="60">
        <f t="shared" si="18"/>
        <v>-195053.06304354154</v>
      </c>
      <c r="V57" s="60">
        <f t="shared" si="19"/>
        <v>-24238.103047371686</v>
      </c>
      <c r="W57" s="60">
        <f t="shared" si="20"/>
        <v>-404.10682877797996</v>
      </c>
      <c r="X57" s="60">
        <f t="shared" si="21"/>
        <v>-27133.725585626198</v>
      </c>
      <c r="Y57" s="60">
        <f t="shared" si="22"/>
        <v>-2928.7829393672355</v>
      </c>
      <c r="Z57" s="60">
        <f t="shared" si="23"/>
        <v>-41.84960107052787</v>
      </c>
      <c r="AA57" s="60">
        <f t="shared" si="24"/>
        <v>-471.99448759451303</v>
      </c>
      <c r="AB57" s="60">
        <f t="shared" si="25"/>
        <v>-16698516.198613456</v>
      </c>
    </row>
    <row r="58" spans="1:28" ht="12.75">
      <c r="A58" s="12" t="s">
        <v>68</v>
      </c>
      <c r="B58" s="1">
        <f>'DATOS MENSUALES'!F486</f>
        <v>50.241288799999985</v>
      </c>
      <c r="C58" s="1">
        <f>'DATOS MENSUALES'!F487</f>
        <v>93.80408750000002</v>
      </c>
      <c r="D58" s="1">
        <f>'DATOS MENSUALES'!F488</f>
        <v>98.4524365</v>
      </c>
      <c r="E58" s="1">
        <f>'DATOS MENSUALES'!F489</f>
        <v>85.2710849</v>
      </c>
      <c r="F58" s="1">
        <f>'DATOS MENSUALES'!F490</f>
        <v>83.40051230000003</v>
      </c>
      <c r="G58" s="1">
        <f>'DATOS MENSUALES'!F491</f>
        <v>53.023115299999986</v>
      </c>
      <c r="H58" s="1">
        <f>'DATOS MENSUALES'!F492</f>
        <v>100.37299999999999</v>
      </c>
      <c r="I58" s="1">
        <f>'DATOS MENSUALES'!F493</f>
        <v>99.97420770000004</v>
      </c>
      <c r="J58" s="1">
        <f>'DATOS MENSUALES'!F494</f>
        <v>39.64395979999999</v>
      </c>
      <c r="K58" s="1">
        <f>'DATOS MENSUALES'!F495</f>
        <v>25.4273458</v>
      </c>
      <c r="L58" s="1">
        <f>'DATOS MENSUALES'!F496</f>
        <v>23.340999999999994</v>
      </c>
      <c r="M58" s="1">
        <f>'DATOS MENSUALES'!F497</f>
        <v>28.202276</v>
      </c>
      <c r="N58" s="1">
        <f t="shared" si="12"/>
        <v>781.1543146</v>
      </c>
      <c r="O58" s="10"/>
      <c r="P58" s="60">
        <f t="shared" si="13"/>
        <v>-18631.79064392173</v>
      </c>
      <c r="Q58" s="60">
        <f t="shared" si="14"/>
        <v>-15367.791013230086</v>
      </c>
      <c r="R58" s="60">
        <f t="shared" si="15"/>
        <v>-61710.44663100649</v>
      </c>
      <c r="S58" s="60">
        <f t="shared" si="16"/>
        <v>-311267.78324281273</v>
      </c>
      <c r="T58" s="60">
        <f t="shared" si="17"/>
        <v>-273804.332052899</v>
      </c>
      <c r="U58" s="60">
        <f t="shared" si="18"/>
        <v>-936160.1657280239</v>
      </c>
      <c r="V58" s="60">
        <f t="shared" si="19"/>
        <v>-70909.95272479819</v>
      </c>
      <c r="W58" s="60">
        <f t="shared" si="20"/>
        <v>-73620.55211793099</v>
      </c>
      <c r="X58" s="60">
        <f t="shared" si="21"/>
        <v>-98653.75817106433</v>
      </c>
      <c r="Y58" s="60">
        <f t="shared" si="22"/>
        <v>-16179.129683407342</v>
      </c>
      <c r="Z58" s="60">
        <f t="shared" si="23"/>
        <v>-1991.4457125776944</v>
      </c>
      <c r="AA58" s="60">
        <f t="shared" si="24"/>
        <v>-1160.831773403623</v>
      </c>
      <c r="AB58" s="60">
        <f t="shared" si="25"/>
        <v>-124485434.27425283</v>
      </c>
    </row>
    <row r="59" spans="1:28" ht="12.75">
      <c r="A59" s="12" t="s">
        <v>69</v>
      </c>
      <c r="B59" s="1">
        <f>'DATOS MENSUALES'!F498</f>
        <v>33.145467300000014</v>
      </c>
      <c r="C59" s="1">
        <f>'DATOS MENSUALES'!F499</f>
        <v>22.052000000000007</v>
      </c>
      <c r="D59" s="1">
        <f>'DATOS MENSUALES'!F500</f>
        <v>189.16260040000003</v>
      </c>
      <c r="E59" s="1">
        <f>'DATOS MENSUALES'!F501</f>
        <v>103.35690560000002</v>
      </c>
      <c r="F59" s="1">
        <f>'DATOS MENSUALES'!F502</f>
        <v>65.6258409</v>
      </c>
      <c r="G59" s="1">
        <f>'DATOS MENSUALES'!F503</f>
        <v>62.281896499999995</v>
      </c>
      <c r="H59" s="1">
        <f>'DATOS MENSUALES'!F504</f>
        <v>65.585</v>
      </c>
      <c r="I59" s="1">
        <f>'DATOS MENSUALES'!F505</f>
        <v>55.901461000000005</v>
      </c>
      <c r="J59" s="1">
        <f>'DATOS MENSUALES'!F506</f>
        <v>42.26522219999998</v>
      </c>
      <c r="K59" s="1">
        <f>'DATOS MENSUALES'!F507</f>
        <v>27.931000000000004</v>
      </c>
      <c r="L59" s="1">
        <f>'DATOS MENSUALES'!F508</f>
        <v>25.591651899999995</v>
      </c>
      <c r="M59" s="1">
        <f>'DATOS MENSUALES'!F509</f>
        <v>46.64084979999999</v>
      </c>
      <c r="N59" s="1">
        <f t="shared" si="12"/>
        <v>739.5398956</v>
      </c>
      <c r="O59" s="10"/>
      <c r="P59" s="60">
        <f t="shared" si="13"/>
        <v>-82918.00939239349</v>
      </c>
      <c r="Q59" s="60">
        <f t="shared" si="14"/>
        <v>-901824.8703484483</v>
      </c>
      <c r="R59" s="60">
        <f t="shared" si="15"/>
        <v>134162.35502754926</v>
      </c>
      <c r="S59" s="60">
        <f t="shared" si="16"/>
        <v>-122654.63992360783</v>
      </c>
      <c r="T59" s="60">
        <f t="shared" si="17"/>
        <v>-565811.6096190257</v>
      </c>
      <c r="U59" s="60">
        <f t="shared" si="18"/>
        <v>-694712.2548704443</v>
      </c>
      <c r="V59" s="60">
        <f t="shared" si="19"/>
        <v>-442079.181884181</v>
      </c>
      <c r="W59" s="60">
        <f t="shared" si="20"/>
        <v>-635706.1423606791</v>
      </c>
      <c r="X59" s="60">
        <f t="shared" si="21"/>
        <v>-82798.58849934685</v>
      </c>
      <c r="Y59" s="60">
        <f t="shared" si="22"/>
        <v>-11834.356801529142</v>
      </c>
      <c r="Z59" s="60">
        <f t="shared" si="23"/>
        <v>-1102.4854352959396</v>
      </c>
      <c r="AA59" s="60">
        <f t="shared" si="24"/>
        <v>498.4673663677141</v>
      </c>
      <c r="AB59" s="60">
        <f t="shared" si="25"/>
        <v>-158276672.90040132</v>
      </c>
    </row>
    <row r="60" spans="1:28" ht="12.75">
      <c r="A60" s="12" t="s">
        <v>70</v>
      </c>
      <c r="B60" s="1">
        <f>'DATOS MENSUALES'!F510</f>
        <v>38.625569500000005</v>
      </c>
      <c r="C60" s="1">
        <f>'DATOS MENSUALES'!F511</f>
        <v>184.15600000000003</v>
      </c>
      <c r="D60" s="1">
        <f>'DATOS MENSUALES'!F512</f>
        <v>83.67680409999997</v>
      </c>
      <c r="E60" s="1">
        <f>'DATOS MENSUALES'!F513</f>
        <v>53.217198</v>
      </c>
      <c r="F60" s="1">
        <f>'DATOS MENSUALES'!F514</f>
        <v>46.6701498</v>
      </c>
      <c r="G60" s="1">
        <f>'DATOS MENSUALES'!F515</f>
        <v>34.41242199999999</v>
      </c>
      <c r="H60" s="1">
        <f>'DATOS MENSUALES'!F516</f>
        <v>109.05411049999996</v>
      </c>
      <c r="I60" s="1">
        <f>'DATOS MENSUALES'!F517</f>
        <v>232.48455070000003</v>
      </c>
      <c r="J60" s="1">
        <f>'DATOS MENSUALES'!F518</f>
        <v>102.82060510000004</v>
      </c>
      <c r="K60" s="1">
        <f>'DATOS MENSUALES'!F519</f>
        <v>34.408581100000006</v>
      </c>
      <c r="L60" s="1">
        <f>'DATOS MENSUALES'!F520</f>
        <v>31.041488599999997</v>
      </c>
      <c r="M60" s="1">
        <f>'DATOS MENSUALES'!F521</f>
        <v>31.612167300000007</v>
      </c>
      <c r="N60" s="1">
        <f t="shared" si="12"/>
        <v>982.1796467</v>
      </c>
      <c r="O60" s="10"/>
      <c r="P60" s="60">
        <f t="shared" si="13"/>
        <v>-55420.67465240935</v>
      </c>
      <c r="Q60" s="60">
        <f t="shared" si="14"/>
        <v>280880.76099040476</v>
      </c>
      <c r="R60" s="60">
        <f t="shared" si="15"/>
        <v>-160039.66680586114</v>
      </c>
      <c r="S60" s="60">
        <f t="shared" si="16"/>
        <v>-994759.6744585162</v>
      </c>
      <c r="T60" s="60">
        <f t="shared" si="17"/>
        <v>-1050803.3658887027</v>
      </c>
      <c r="U60" s="60">
        <f t="shared" si="18"/>
        <v>-1578552.0056269376</v>
      </c>
      <c r="V60" s="60">
        <f t="shared" si="19"/>
        <v>-34996.43989668142</v>
      </c>
      <c r="W60" s="60">
        <f t="shared" si="20"/>
        <v>743649.3552907542</v>
      </c>
      <c r="X60" s="60">
        <f t="shared" si="21"/>
        <v>4887.026152342106</v>
      </c>
      <c r="Y60" s="60">
        <f t="shared" si="22"/>
        <v>-4339.4202193348065</v>
      </c>
      <c r="Z60" s="60">
        <f t="shared" si="23"/>
        <v>-116.26667274453918</v>
      </c>
      <c r="AA60" s="60">
        <f t="shared" si="24"/>
        <v>-357.8800321971035</v>
      </c>
      <c r="AB60" s="60">
        <f t="shared" si="25"/>
        <v>-26540295.85041751</v>
      </c>
    </row>
    <row r="61" spans="1:28" ht="12.75">
      <c r="A61" s="12" t="s">
        <v>71</v>
      </c>
      <c r="B61" s="1">
        <f>'DATOS MENSUALES'!F522</f>
        <v>28.075676599999998</v>
      </c>
      <c r="C61" s="1">
        <f>'DATOS MENSUALES'!F523</f>
        <v>205.91434340000004</v>
      </c>
      <c r="D61" s="1">
        <f>'DATOS MENSUALES'!F524</f>
        <v>121.14127280000002</v>
      </c>
      <c r="E61" s="1">
        <f>'DATOS MENSUALES'!F525</f>
        <v>128.95769380000002</v>
      </c>
      <c r="F61" s="1">
        <f>'DATOS MENSUALES'!F526</f>
        <v>81.8484164</v>
      </c>
      <c r="G61" s="1">
        <f>'DATOS MENSUALES'!F527</f>
        <v>129.6922984</v>
      </c>
      <c r="H61" s="1">
        <f>'DATOS MENSUALES'!F528</f>
        <v>181.97704480000002</v>
      </c>
      <c r="I61" s="1">
        <f>'DATOS MENSUALES'!F529</f>
        <v>257.6605685999999</v>
      </c>
      <c r="J61" s="1">
        <f>'DATOS MENSUALES'!F530</f>
        <v>157.4115407</v>
      </c>
      <c r="K61" s="1">
        <f>'DATOS MENSUALES'!F531</f>
        <v>69.02677440000001</v>
      </c>
      <c r="L61" s="1">
        <f>'DATOS MENSUALES'!F532</f>
        <v>48.82577809999998</v>
      </c>
      <c r="M61" s="1">
        <f>'DATOS MENSUALES'!F533</f>
        <v>40.718174</v>
      </c>
      <c r="N61" s="1">
        <f t="shared" si="12"/>
        <v>1451.2495820000001</v>
      </c>
      <c r="O61" s="10"/>
      <c r="P61" s="60">
        <f t="shared" si="13"/>
        <v>-115331.54436191927</v>
      </c>
      <c r="Q61" s="60">
        <f t="shared" si="14"/>
        <v>664154.8272640811</v>
      </c>
      <c r="R61" s="60">
        <f t="shared" si="15"/>
        <v>-4765.693699337683</v>
      </c>
      <c r="S61" s="60">
        <f t="shared" si="16"/>
        <v>-13970.566667933397</v>
      </c>
      <c r="T61" s="60">
        <f t="shared" si="17"/>
        <v>-293910.961503145</v>
      </c>
      <c r="U61" s="60">
        <f t="shared" si="18"/>
        <v>-9468.738385308096</v>
      </c>
      <c r="V61" s="60">
        <f t="shared" si="19"/>
        <v>65029.69896724758</v>
      </c>
      <c r="W61" s="60">
        <f t="shared" si="20"/>
        <v>1551825.9151103422</v>
      </c>
      <c r="X61" s="60">
        <f t="shared" si="21"/>
        <v>366461.05290376564</v>
      </c>
      <c r="Y61" s="60">
        <f t="shared" si="22"/>
        <v>6135.843300758682</v>
      </c>
      <c r="Z61" s="60">
        <f t="shared" si="23"/>
        <v>2148.4648262175106</v>
      </c>
      <c r="AA61" s="60">
        <f t="shared" si="24"/>
        <v>8.074769479920914</v>
      </c>
      <c r="AB61" s="60">
        <f t="shared" si="25"/>
        <v>4981137.885094328</v>
      </c>
    </row>
    <row r="62" spans="1:28" ht="12.75">
      <c r="A62" s="12" t="s">
        <v>72</v>
      </c>
      <c r="B62" s="1">
        <f>'DATOS MENSUALES'!F534</f>
        <v>44.45273620000001</v>
      </c>
      <c r="C62" s="1">
        <f>'DATOS MENSUALES'!F535</f>
        <v>233.4960306</v>
      </c>
      <c r="D62" s="1">
        <f>'DATOS MENSUALES'!F536</f>
        <v>141.2038768</v>
      </c>
      <c r="E62" s="1">
        <f>'DATOS MENSUALES'!F537</f>
        <v>213.31350659999998</v>
      </c>
      <c r="F62" s="1">
        <f>'DATOS MENSUALES'!F538</f>
        <v>316.4289999999999</v>
      </c>
      <c r="G62" s="1">
        <f>'DATOS MENSUALES'!F539</f>
        <v>134.81730869999996</v>
      </c>
      <c r="H62" s="1">
        <f>'DATOS MENSUALES'!F540</f>
        <v>226.17350049999996</v>
      </c>
      <c r="I62" s="1">
        <f>'DATOS MENSUALES'!F541</f>
        <v>153.27253099999996</v>
      </c>
      <c r="J62" s="1">
        <f>'DATOS MENSUALES'!F542</f>
        <v>117.28691320000001</v>
      </c>
      <c r="K62" s="1">
        <f>'DATOS MENSUALES'!F543</f>
        <v>58.4097446</v>
      </c>
      <c r="L62" s="1">
        <f>'DATOS MENSUALES'!F544</f>
        <v>43.62949679999999</v>
      </c>
      <c r="M62" s="1">
        <f>'DATOS MENSUALES'!F545</f>
        <v>38.977</v>
      </c>
      <c r="N62" s="1">
        <f t="shared" si="12"/>
        <v>1721.4616450000003</v>
      </c>
      <c r="O62" s="10"/>
      <c r="P62" s="60">
        <f t="shared" si="13"/>
        <v>-33695.35528992976</v>
      </c>
      <c r="Q62" s="60">
        <f t="shared" si="14"/>
        <v>1514135.5042594918</v>
      </c>
      <c r="R62" s="60">
        <f t="shared" si="15"/>
        <v>33.83097184410517</v>
      </c>
      <c r="S62" s="60">
        <f t="shared" si="16"/>
        <v>218943.22288632096</v>
      </c>
      <c r="T62" s="60">
        <f t="shared" si="17"/>
        <v>4749536.224670831</v>
      </c>
      <c r="U62" s="60">
        <f t="shared" si="18"/>
        <v>-4119.739085591541</v>
      </c>
      <c r="V62" s="60">
        <f t="shared" si="19"/>
        <v>601421.8049280089</v>
      </c>
      <c r="W62" s="60">
        <f t="shared" si="20"/>
        <v>1476.4193986760401</v>
      </c>
      <c r="X62" s="60">
        <f t="shared" si="21"/>
        <v>31066.629874862097</v>
      </c>
      <c r="Y62" s="60">
        <f t="shared" si="22"/>
        <v>454.8079491307233</v>
      </c>
      <c r="Z62" s="60">
        <f t="shared" si="23"/>
        <v>457.82820048603065</v>
      </c>
      <c r="AA62" s="60">
        <f t="shared" si="24"/>
        <v>0.018617521960389478</v>
      </c>
      <c r="AB62" s="60">
        <f t="shared" si="25"/>
        <v>85762831.37207657</v>
      </c>
    </row>
    <row r="63" spans="1:28" ht="12.75">
      <c r="A63" s="12" t="s">
        <v>73</v>
      </c>
      <c r="B63" s="1">
        <f>'DATOS MENSUALES'!F546</f>
        <v>36.75132920000001</v>
      </c>
      <c r="C63" s="1">
        <f>'DATOS MENSUALES'!F547</f>
        <v>72.0249929</v>
      </c>
      <c r="D63" s="1">
        <f>'DATOS MENSUALES'!F548</f>
        <v>97.65762219999998</v>
      </c>
      <c r="E63" s="1">
        <f>'DATOS MENSUALES'!F549</f>
        <v>112.75573549999997</v>
      </c>
      <c r="F63" s="1">
        <f>'DATOS MENSUALES'!F550</f>
        <v>204.5926727</v>
      </c>
      <c r="G63" s="1">
        <f>'DATOS MENSUALES'!F551</f>
        <v>137.33608709999996</v>
      </c>
      <c r="H63" s="1">
        <f>'DATOS MENSUALES'!F552</f>
        <v>116.34121939999997</v>
      </c>
      <c r="I63" s="1">
        <f>'DATOS MENSUALES'!F553</f>
        <v>127.05199999999999</v>
      </c>
      <c r="J63" s="1">
        <f>'DATOS MENSUALES'!F554</f>
        <v>62.586157400000026</v>
      </c>
      <c r="K63" s="1">
        <f>'DATOS MENSUALES'!F555</f>
        <v>41.0576782</v>
      </c>
      <c r="L63" s="1">
        <f>'DATOS MENSUALES'!F556</f>
        <v>35.31535209999999</v>
      </c>
      <c r="M63" s="1">
        <f>'DATOS MENSUALES'!F557</f>
        <v>64.94300000000001</v>
      </c>
      <c r="N63" s="1">
        <f t="shared" si="12"/>
        <v>1108.4138467</v>
      </c>
      <c r="O63" s="10"/>
      <c r="P63" s="60">
        <f t="shared" si="13"/>
        <v>-64002.288070902774</v>
      </c>
      <c r="Q63" s="60">
        <f t="shared" si="14"/>
        <v>-101463.05625626825</v>
      </c>
      <c r="R63" s="60">
        <f t="shared" si="15"/>
        <v>-65509.41015939907</v>
      </c>
      <c r="S63" s="60">
        <f t="shared" si="16"/>
        <v>-65384.97098256436</v>
      </c>
      <c r="T63" s="60">
        <f t="shared" si="17"/>
        <v>178044.7031723073</v>
      </c>
      <c r="U63" s="60">
        <f t="shared" si="18"/>
        <v>-2466.981458338608</v>
      </c>
      <c r="V63" s="60">
        <f t="shared" si="19"/>
        <v>-16430.544412305808</v>
      </c>
      <c r="W63" s="60">
        <f t="shared" si="20"/>
        <v>-3263.9809587802397</v>
      </c>
      <c r="X63" s="60">
        <f t="shared" si="21"/>
        <v>-12591.540610982183</v>
      </c>
      <c r="Y63" s="60">
        <f t="shared" si="22"/>
        <v>-901.926258920647</v>
      </c>
      <c r="Z63" s="60">
        <f t="shared" si="23"/>
        <v>-0.22350471293171595</v>
      </c>
      <c r="AA63" s="60">
        <f t="shared" si="24"/>
        <v>18048.719848068667</v>
      </c>
      <c r="AB63" s="60">
        <f t="shared" si="25"/>
        <v>-5093192.0852917</v>
      </c>
    </row>
    <row r="64" spans="1:28" ht="12.75">
      <c r="A64" s="12" t="s">
        <v>74</v>
      </c>
      <c r="B64" s="1">
        <f>'DATOS MENSUALES'!F558</f>
        <v>79.90691460000001</v>
      </c>
      <c r="C64" s="1">
        <f>'DATOS MENSUALES'!F559</f>
        <v>83.72480980000003</v>
      </c>
      <c r="D64" s="1">
        <f>'DATOS MENSUALES'!F560</f>
        <v>73.80443279999999</v>
      </c>
      <c r="E64" s="1">
        <f>'DATOS MENSUALES'!F561</f>
        <v>153.9584922</v>
      </c>
      <c r="F64" s="1">
        <f>'DATOS MENSUALES'!F562</f>
        <v>170.249</v>
      </c>
      <c r="G64" s="1">
        <f>'DATOS MENSUALES'!F563</f>
        <v>120.96766049999998</v>
      </c>
      <c r="H64" s="1">
        <f>'DATOS MENSUALES'!F564</f>
        <v>109.63204139999999</v>
      </c>
      <c r="I64" s="1">
        <f>'DATOS MENSUALES'!F565</f>
        <v>110.92835740000001</v>
      </c>
      <c r="J64" s="1">
        <f>'DATOS MENSUALES'!F566</f>
        <v>67.87104809999998</v>
      </c>
      <c r="K64" s="1">
        <f>'DATOS MENSUALES'!F567</f>
        <v>58.910577100000005</v>
      </c>
      <c r="L64" s="1">
        <f>'DATOS MENSUALES'!F568</f>
        <v>37.272814600000004</v>
      </c>
      <c r="M64" s="1">
        <f>'DATOS MENSUALES'!F569</f>
        <v>49.8240065</v>
      </c>
      <c r="N64" s="1">
        <f t="shared" si="12"/>
        <v>1117.050155</v>
      </c>
      <c r="O64" s="10"/>
      <c r="P64" s="60">
        <f t="shared" si="13"/>
        <v>31.408195718368706</v>
      </c>
      <c r="Q64" s="60">
        <f t="shared" si="14"/>
        <v>-42659.78523641983</v>
      </c>
      <c r="R64" s="60">
        <f t="shared" si="15"/>
        <v>-264179.3406376148</v>
      </c>
      <c r="S64" s="60">
        <f t="shared" si="16"/>
        <v>0.7692746056334717</v>
      </c>
      <c r="T64" s="60">
        <f t="shared" si="17"/>
        <v>10522.606026245889</v>
      </c>
      <c r="U64" s="60">
        <f t="shared" si="18"/>
        <v>-26678.6306873173</v>
      </c>
      <c r="V64" s="60">
        <f t="shared" si="19"/>
        <v>-33174.01156207737</v>
      </c>
      <c r="W64" s="60">
        <f t="shared" si="20"/>
        <v>-29668.159781770235</v>
      </c>
      <c r="X64" s="60">
        <f t="shared" si="21"/>
        <v>-5812.162874586065</v>
      </c>
      <c r="Y64" s="60">
        <f t="shared" si="22"/>
        <v>549.5790436868023</v>
      </c>
      <c r="Z64" s="60">
        <f t="shared" si="23"/>
        <v>2.463616736580966</v>
      </c>
      <c r="AA64" s="60">
        <f t="shared" si="24"/>
        <v>1372.0876480386814</v>
      </c>
      <c r="AB64" s="60">
        <f t="shared" si="25"/>
        <v>-4364080.207987885</v>
      </c>
    </row>
    <row r="65" spans="1:28" ht="12.75">
      <c r="A65" s="12" t="s">
        <v>75</v>
      </c>
      <c r="B65" s="1">
        <f>'DATOS MENSUALES'!F570</f>
        <v>220.9484833</v>
      </c>
      <c r="C65" s="1">
        <f>'DATOS MENSUALES'!F571</f>
        <v>216.39847650000002</v>
      </c>
      <c r="D65" s="1">
        <f>'DATOS MENSUALES'!F572</f>
        <v>275.48243780000007</v>
      </c>
      <c r="E65" s="1">
        <f>'DATOS MENSUALES'!F573</f>
        <v>285.52103049999994</v>
      </c>
      <c r="F65" s="1">
        <f>'DATOS MENSUALES'!F574</f>
        <v>235.93527020000008</v>
      </c>
      <c r="G65" s="1">
        <f>'DATOS MENSUALES'!F575</f>
        <v>209.14418759999992</v>
      </c>
      <c r="H65" s="1">
        <f>'DATOS MENSUALES'!F576</f>
        <v>261.6265539000001</v>
      </c>
      <c r="I65" s="1">
        <f>'DATOS MENSUALES'!F577</f>
        <v>264.0357443999999</v>
      </c>
      <c r="J65" s="1">
        <f>'DATOS MENSUALES'!F578</f>
        <v>235.64210350000002</v>
      </c>
      <c r="K65" s="1">
        <f>'DATOS MENSUALES'!F579</f>
        <v>219.735</v>
      </c>
      <c r="L65" s="1">
        <f>'DATOS MENSUALES'!F580</f>
        <v>53.70200000000002</v>
      </c>
      <c r="M65" s="1">
        <f>'DATOS MENSUALES'!F581</f>
        <v>42.88799999999999</v>
      </c>
      <c r="N65" s="1">
        <f t="shared" si="12"/>
        <v>2521.0592877000004</v>
      </c>
      <c r="O65" s="10"/>
      <c r="P65" s="60">
        <f t="shared" si="13"/>
        <v>2998235.6274431273</v>
      </c>
      <c r="Q65" s="60">
        <f t="shared" si="14"/>
        <v>933500.845372047</v>
      </c>
      <c r="R65" s="60">
        <f t="shared" si="15"/>
        <v>2600335.181287467</v>
      </c>
      <c r="S65" s="60">
        <f t="shared" si="16"/>
        <v>2325087.5702486136</v>
      </c>
      <c r="T65" s="60">
        <f t="shared" si="17"/>
        <v>672211.4649342207</v>
      </c>
      <c r="U65" s="60">
        <f t="shared" si="18"/>
        <v>198114.79017713762</v>
      </c>
      <c r="V65" s="60">
        <f t="shared" si="19"/>
        <v>1722083.5879094556</v>
      </c>
      <c r="W65" s="60">
        <f t="shared" si="20"/>
        <v>1822556.4630450457</v>
      </c>
      <c r="X65" s="60">
        <f t="shared" si="21"/>
        <v>3360944.938381249</v>
      </c>
      <c r="Y65" s="60">
        <f t="shared" si="22"/>
        <v>4828141.045796194</v>
      </c>
      <c r="Z65" s="60">
        <f t="shared" si="23"/>
        <v>5620.552460532491</v>
      </c>
      <c r="AA65" s="60">
        <f t="shared" si="24"/>
        <v>72.82712456864334</v>
      </c>
      <c r="AB65" s="60">
        <f t="shared" si="25"/>
        <v>1909356101.506467</v>
      </c>
    </row>
    <row r="66" spans="1:28" ht="12.75">
      <c r="A66" s="12" t="s">
        <v>76</v>
      </c>
      <c r="B66" s="1">
        <f>'DATOS MENSUALES'!F582</f>
        <v>60.12190559999999</v>
      </c>
      <c r="C66" s="1">
        <f>'DATOS MENSUALES'!F583</f>
        <v>61.17867610000002</v>
      </c>
      <c r="D66" s="1">
        <f>'DATOS MENSUALES'!F584</f>
        <v>36.4361351</v>
      </c>
      <c r="E66" s="1">
        <f>'DATOS MENSUALES'!F585</f>
        <v>34.14715939999999</v>
      </c>
      <c r="F66" s="1">
        <f>'DATOS MENSUALES'!F586</f>
        <v>44.084898499999994</v>
      </c>
      <c r="G66" s="1">
        <f>'DATOS MENSUALES'!F587</f>
        <v>43.90399999999999</v>
      </c>
      <c r="H66" s="1">
        <f>'DATOS MENSUALES'!F588</f>
        <v>90.50603410000001</v>
      </c>
      <c r="I66" s="1">
        <f>'DATOS MENSUALES'!F589</f>
        <v>59.888288799999984</v>
      </c>
      <c r="J66" s="1">
        <f>'DATOS MENSUALES'!F590</f>
        <v>60.19200000000001</v>
      </c>
      <c r="K66" s="1">
        <f>'DATOS MENSUALES'!F591</f>
        <v>39.37399999999999</v>
      </c>
      <c r="L66" s="1">
        <f>'DATOS MENSUALES'!F592</f>
        <v>32.363</v>
      </c>
      <c r="M66" s="1">
        <f>'DATOS MENSUALES'!F593</f>
        <v>31.785779199999997</v>
      </c>
      <c r="N66" s="1">
        <f t="shared" si="12"/>
        <v>593.9818768</v>
      </c>
      <c r="O66" s="10"/>
      <c r="P66" s="60">
        <f t="shared" si="13"/>
        <v>-4599.058509214134</v>
      </c>
      <c r="Q66" s="60">
        <f t="shared" si="14"/>
        <v>-189985.1558351293</v>
      </c>
      <c r="R66" s="60">
        <f t="shared" si="15"/>
        <v>-1046714.3188434046</v>
      </c>
      <c r="S66" s="60">
        <f t="shared" si="16"/>
        <v>-1680704.555103387</v>
      </c>
      <c r="T66" s="60">
        <f t="shared" si="17"/>
        <v>-1133021.6715476902</v>
      </c>
      <c r="U66" s="60">
        <f t="shared" si="18"/>
        <v>-1223126.0451786988</v>
      </c>
      <c r="V66" s="60">
        <f t="shared" si="19"/>
        <v>-134671.46212530648</v>
      </c>
      <c r="W66" s="60">
        <f t="shared" si="20"/>
        <v>-551315.5833437487</v>
      </c>
      <c r="X66" s="60">
        <f t="shared" si="21"/>
        <v>-16892.7245131133</v>
      </c>
      <c r="Y66" s="60">
        <f t="shared" si="22"/>
        <v>-1460.3796689131598</v>
      </c>
      <c r="Z66" s="60">
        <f t="shared" si="23"/>
        <v>-45.088440381353095</v>
      </c>
      <c r="AA66" s="60">
        <f t="shared" si="24"/>
        <v>-332.26297294174356</v>
      </c>
      <c r="AB66" s="60">
        <f t="shared" si="25"/>
        <v>-323514632.19602627</v>
      </c>
    </row>
    <row r="67" spans="1:28" ht="12.75">
      <c r="A67" s="12" t="s">
        <v>77</v>
      </c>
      <c r="B67" s="1">
        <f>'DATOS MENSUALES'!F594</f>
        <v>37.03600000000001</v>
      </c>
      <c r="C67" s="1">
        <f>'DATOS MENSUALES'!F595</f>
        <v>419.2883215999998</v>
      </c>
      <c r="D67" s="1">
        <f>'DATOS MENSUALES'!F596</f>
        <v>620.5481982</v>
      </c>
      <c r="E67" s="1">
        <f>'DATOS MENSUALES'!F597</f>
        <v>191.27300000000002</v>
      </c>
      <c r="F67" s="1">
        <f>'DATOS MENSUALES'!F598</f>
        <v>101.9933059</v>
      </c>
      <c r="G67" s="1">
        <f>'DATOS MENSUALES'!F599</f>
        <v>79.39359060000001</v>
      </c>
      <c r="H67" s="1">
        <f>'DATOS MENSUALES'!F600</f>
        <v>82.5795997</v>
      </c>
      <c r="I67" s="1">
        <f>'DATOS MENSUALES'!F601</f>
        <v>62.62685120000001</v>
      </c>
      <c r="J67" s="1">
        <f>'DATOS MENSUALES'!F602</f>
        <v>48.00851169999999</v>
      </c>
      <c r="K67" s="1">
        <f>'DATOS MENSUALES'!F603</f>
        <v>39.70399999999999</v>
      </c>
      <c r="L67" s="1">
        <f>'DATOS MENSUALES'!F604</f>
        <v>36.71859379999999</v>
      </c>
      <c r="M67" s="1">
        <f>'DATOS MENSUALES'!F605</f>
        <v>37.50356420000001</v>
      </c>
      <c r="N67" s="1">
        <f t="shared" si="12"/>
        <v>1756.6735368999998</v>
      </c>
      <c r="O67" s="10"/>
      <c r="P67" s="60">
        <f t="shared" si="13"/>
        <v>-62645.53720635879</v>
      </c>
      <c r="Q67" s="60">
        <f t="shared" si="14"/>
        <v>27168335.041927192</v>
      </c>
      <c r="R67" s="60">
        <f t="shared" si="15"/>
        <v>112383889.39743412</v>
      </c>
      <c r="S67" s="60">
        <f t="shared" si="16"/>
        <v>55877.847079559826</v>
      </c>
      <c r="T67" s="60">
        <f t="shared" si="17"/>
        <v>-99525.74077715632</v>
      </c>
      <c r="U67" s="60">
        <f t="shared" si="18"/>
        <v>-364829.5513493605</v>
      </c>
      <c r="V67" s="60">
        <f t="shared" si="19"/>
        <v>-207307.19151682805</v>
      </c>
      <c r="W67" s="60">
        <f t="shared" si="20"/>
        <v>-497901.1389760588</v>
      </c>
      <c r="X67" s="60">
        <f t="shared" si="21"/>
        <v>-54190.83554116634</v>
      </c>
      <c r="Y67" s="60">
        <f t="shared" si="22"/>
        <v>-1336.6181314991636</v>
      </c>
      <c r="Z67" s="60">
        <f t="shared" si="23"/>
        <v>0.5050654965747342</v>
      </c>
      <c r="AA67" s="60">
        <f t="shared" si="24"/>
        <v>-1.7645352544621609</v>
      </c>
      <c r="AB67" s="60">
        <f t="shared" si="25"/>
        <v>107990433.05318809</v>
      </c>
    </row>
    <row r="68" spans="1:28" ht="12.75">
      <c r="A68" s="12" t="s">
        <v>78</v>
      </c>
      <c r="B68" s="1">
        <f>'DATOS MENSUALES'!F606</f>
        <v>170.4178626</v>
      </c>
      <c r="C68" s="1">
        <f>'DATOS MENSUALES'!F607</f>
        <v>99.15199999999997</v>
      </c>
      <c r="D68" s="1">
        <f>'DATOS MENSUALES'!F608</f>
        <v>56.786245099999995</v>
      </c>
      <c r="E68" s="1">
        <f>'DATOS MENSUALES'!F609</f>
        <v>72.47922660000003</v>
      </c>
      <c r="F68" s="1">
        <f>'DATOS MENSUALES'!F610</f>
        <v>74.61948550000001</v>
      </c>
      <c r="G68" s="1">
        <f>'DATOS MENSUALES'!F611</f>
        <v>272.998</v>
      </c>
      <c r="H68" s="1">
        <f>'DATOS MENSUALES'!F612</f>
        <v>124.328</v>
      </c>
      <c r="I68" s="1">
        <f>'DATOS MENSUALES'!F613</f>
        <v>86.4049261</v>
      </c>
      <c r="J68" s="1">
        <f>'DATOS MENSUALES'!F614</f>
        <v>46.73234060000002</v>
      </c>
      <c r="K68" s="1">
        <f>'DATOS MENSUALES'!F615</f>
        <v>29.24899999999999</v>
      </c>
      <c r="L68" s="1">
        <f>'DATOS MENSUALES'!F616</f>
        <v>22.532999999999998</v>
      </c>
      <c r="M68" s="1">
        <f>'DATOS MENSUALES'!F617</f>
        <v>25.427000000000007</v>
      </c>
      <c r="N68" s="1">
        <f t="shared" si="12"/>
        <v>1081.1270865</v>
      </c>
      <c r="O68" s="10"/>
      <c r="P68" s="60">
        <f t="shared" si="13"/>
        <v>821763.2425129167</v>
      </c>
      <c r="Q68" s="60">
        <f t="shared" si="14"/>
        <v>-7431.027985627563</v>
      </c>
      <c r="R68" s="60">
        <f t="shared" si="15"/>
        <v>-535058.9885446454</v>
      </c>
      <c r="S68" s="60">
        <f t="shared" si="16"/>
        <v>-522885.6147926351</v>
      </c>
      <c r="T68" s="60">
        <f t="shared" si="17"/>
        <v>-400579.839278855</v>
      </c>
      <c r="U68" s="60">
        <f t="shared" si="18"/>
        <v>1822546.9013758262</v>
      </c>
      <c r="V68" s="60">
        <f t="shared" si="19"/>
        <v>-5300.483779737865</v>
      </c>
      <c r="W68" s="60">
        <f t="shared" si="20"/>
        <v>-170776.1827520826</v>
      </c>
      <c r="X68" s="60">
        <f t="shared" si="21"/>
        <v>-59860.33063968852</v>
      </c>
      <c r="Y68" s="60">
        <f t="shared" si="22"/>
        <v>-9897.460053886462</v>
      </c>
      <c r="Z68" s="60">
        <f t="shared" si="23"/>
        <v>-2400.3027486616993</v>
      </c>
      <c r="AA68" s="60">
        <f t="shared" si="24"/>
        <v>-2344.6660801494345</v>
      </c>
      <c r="AB68" s="60">
        <f t="shared" si="25"/>
        <v>-7921084.54176919</v>
      </c>
    </row>
    <row r="69" spans="1:28" ht="12.75">
      <c r="A69" s="12" t="s">
        <v>79</v>
      </c>
      <c r="B69" s="1">
        <f>'DATOS MENSUALES'!F618</f>
        <v>32.444448300000005</v>
      </c>
      <c r="C69" s="1">
        <f>'DATOS MENSUALES'!F619</f>
        <v>32.184</v>
      </c>
      <c r="D69" s="1">
        <f>'DATOS MENSUALES'!F620</f>
        <v>30.2634727</v>
      </c>
      <c r="E69" s="1">
        <f>'DATOS MENSUALES'!F621</f>
        <v>56.52380250000003</v>
      </c>
      <c r="F69" s="1">
        <f>'DATOS MENSUALES'!F622</f>
        <v>40.43</v>
      </c>
      <c r="G69" s="1">
        <f>'DATOS MENSUALES'!F623</f>
        <v>38.46909249999999</v>
      </c>
      <c r="H69" s="1">
        <f>'DATOS MENSUALES'!F624</f>
        <v>67.21873760000001</v>
      </c>
      <c r="I69" s="1">
        <f>'DATOS MENSUALES'!F625</f>
        <v>48.43618329999999</v>
      </c>
      <c r="J69" s="1">
        <f>'DATOS MENSUALES'!F626</f>
        <v>43.3601619</v>
      </c>
      <c r="K69" s="1">
        <f>'DATOS MENSUALES'!F627</f>
        <v>16.8928525</v>
      </c>
      <c r="L69" s="1">
        <f>'DATOS MENSUALES'!F628</f>
        <v>19.718746900000003</v>
      </c>
      <c r="M69" s="1">
        <f>'DATOS MENSUALES'!F629</f>
        <v>17.954181700000003</v>
      </c>
      <c r="N69" s="1">
        <f t="shared" si="12"/>
        <v>443.89567989999995</v>
      </c>
      <c r="O69" s="10"/>
      <c r="P69" s="60">
        <f t="shared" si="13"/>
        <v>-86981.63170134179</v>
      </c>
      <c r="Q69" s="60">
        <f t="shared" si="14"/>
        <v>-646814.0264581048</v>
      </c>
      <c r="R69" s="60">
        <f t="shared" si="15"/>
        <v>-1249458.2379285602</v>
      </c>
      <c r="S69" s="60">
        <f t="shared" si="16"/>
        <v>-899146.5936990113</v>
      </c>
      <c r="T69" s="60">
        <f t="shared" si="17"/>
        <v>-1256415.1598678767</v>
      </c>
      <c r="U69" s="60">
        <f t="shared" si="18"/>
        <v>-1419241.3821304438</v>
      </c>
      <c r="V69" s="60">
        <f t="shared" si="19"/>
        <v>-414242.1425365561</v>
      </c>
      <c r="W69" s="60">
        <f t="shared" si="20"/>
        <v>-816076.8209440858</v>
      </c>
      <c r="X69" s="60">
        <f t="shared" si="21"/>
        <v>-76713.91167575863</v>
      </c>
      <c r="Y69" s="60">
        <f t="shared" si="22"/>
        <v>-38705.719818555845</v>
      </c>
      <c r="Z69" s="60">
        <f t="shared" si="23"/>
        <v>-4254.264563300227</v>
      </c>
      <c r="AA69" s="60">
        <f t="shared" si="24"/>
        <v>-8944.226033658882</v>
      </c>
      <c r="AB69" s="60">
        <f t="shared" si="25"/>
        <v>-585476349.772137</v>
      </c>
    </row>
    <row r="70" spans="1:28" ht="12.75">
      <c r="A70" s="12" t="s">
        <v>80</v>
      </c>
      <c r="B70" s="1">
        <f>'DATOS MENSUALES'!F630</f>
        <v>65.66998950000001</v>
      </c>
      <c r="C70" s="1">
        <f>'DATOS MENSUALES'!F631</f>
        <v>37.537</v>
      </c>
      <c r="D70" s="1">
        <f>'DATOS MENSUALES'!F632</f>
        <v>54.475</v>
      </c>
      <c r="E70" s="1">
        <f>'DATOS MENSUALES'!F633</f>
        <v>27.141000000000002</v>
      </c>
      <c r="F70" s="1">
        <f>'DATOS MENSUALES'!F634</f>
        <v>20.651399000000005</v>
      </c>
      <c r="G70" s="1">
        <f>'DATOS MENSUALES'!F635</f>
        <v>32.96606600000002</v>
      </c>
      <c r="H70" s="1">
        <f>'DATOS MENSUALES'!F636</f>
        <v>43.88545599999999</v>
      </c>
      <c r="I70" s="1">
        <f>'DATOS MENSUALES'!F637</f>
        <v>126.73377370000001</v>
      </c>
      <c r="J70" s="1">
        <f>'DATOS MENSUALES'!F638</f>
        <v>57.154700500000025</v>
      </c>
      <c r="K70" s="1">
        <f>'DATOS MENSUALES'!F639</f>
        <v>25.640791</v>
      </c>
      <c r="L70" s="1">
        <f>'DATOS MENSUALES'!F640</f>
        <v>17.99987489999999</v>
      </c>
      <c r="M70" s="1">
        <f>'DATOS MENSUALES'!F641</f>
        <v>14.716094899999998</v>
      </c>
      <c r="N70" s="1">
        <f t="shared" si="12"/>
        <v>524.5711455000001</v>
      </c>
      <c r="O70" s="10"/>
      <c r="P70" s="60">
        <f t="shared" si="13"/>
        <v>-1360.9207914105018</v>
      </c>
      <c r="Q70" s="60">
        <f t="shared" si="14"/>
        <v>-533987.108853008</v>
      </c>
      <c r="R70" s="60">
        <f t="shared" si="15"/>
        <v>-582070.8187371198</v>
      </c>
      <c r="S70" s="60">
        <f t="shared" si="16"/>
        <v>-1995674.7304702892</v>
      </c>
      <c r="T70" s="60">
        <f t="shared" si="17"/>
        <v>-2081673.038177558</v>
      </c>
      <c r="U70" s="60">
        <f t="shared" si="18"/>
        <v>-1638111.7269935152</v>
      </c>
      <c r="V70" s="60">
        <f t="shared" si="19"/>
        <v>-937687.3020118106</v>
      </c>
      <c r="W70" s="60">
        <f t="shared" si="20"/>
        <v>-3478.5857034719015</v>
      </c>
      <c r="X70" s="60">
        <f t="shared" si="21"/>
        <v>-23629.81221930648</v>
      </c>
      <c r="Y70" s="60">
        <f t="shared" si="22"/>
        <v>-15772.96000602903</v>
      </c>
      <c r="Z70" s="60">
        <f t="shared" si="23"/>
        <v>-5756.846483308984</v>
      </c>
      <c r="AA70" s="60">
        <f t="shared" si="24"/>
        <v>-13816.86047889593</v>
      </c>
      <c r="AB70" s="60">
        <f t="shared" si="25"/>
        <v>-431903157.6328488</v>
      </c>
    </row>
    <row r="71" spans="1:28" ht="12.75">
      <c r="A71" s="12" t="s">
        <v>81</v>
      </c>
      <c r="B71" s="1">
        <f>'DATOS MENSUALES'!F642</f>
        <v>296.7679810000001</v>
      </c>
      <c r="C71" s="1">
        <f>'DATOS MENSUALES'!F643</f>
        <v>251.20654519999997</v>
      </c>
      <c r="D71" s="1">
        <f>'DATOS MENSUALES'!F644</f>
        <v>63.32993520000001</v>
      </c>
      <c r="E71" s="1">
        <f>'DATOS MENSUALES'!F645</f>
        <v>116.098137</v>
      </c>
      <c r="F71" s="1">
        <f>'DATOS MENSUALES'!F646</f>
        <v>137.3639082</v>
      </c>
      <c r="G71" s="1">
        <f>'DATOS MENSUALES'!F647</f>
        <v>119.78509270000002</v>
      </c>
      <c r="H71" s="1">
        <f>'DATOS MENSUALES'!F648</f>
        <v>71.42676290000003</v>
      </c>
      <c r="I71" s="1">
        <f>'DATOS MENSUALES'!F649</f>
        <v>286.29791819999997</v>
      </c>
      <c r="J71" s="1">
        <f>'DATOS MENSUALES'!F650</f>
        <v>75.20571009999999</v>
      </c>
      <c r="K71" s="1">
        <f>'DATOS MENSUALES'!F651</f>
        <v>40.76099999999999</v>
      </c>
      <c r="L71" s="1">
        <f>'DATOS MENSUALES'!F652</f>
        <v>30.942169499999984</v>
      </c>
      <c r="M71" s="1">
        <f>'DATOS MENSUALES'!F653</f>
        <v>24.595399899999986</v>
      </c>
      <c r="N71" s="1">
        <f t="shared" si="12"/>
        <v>1513.7805599</v>
      </c>
      <c r="O71" s="10"/>
      <c r="P71" s="60">
        <f t="shared" si="13"/>
        <v>10650348.800723111</v>
      </c>
      <c r="Q71" s="60">
        <f t="shared" si="14"/>
        <v>2328331.3541956185</v>
      </c>
      <c r="R71" s="60">
        <f t="shared" si="15"/>
        <v>-415824.2197842489</v>
      </c>
      <c r="S71" s="60">
        <f t="shared" si="16"/>
        <v>-50423.673120516476</v>
      </c>
      <c r="T71" s="60">
        <f t="shared" si="17"/>
        <v>-1320.7869190505803</v>
      </c>
      <c r="U71" s="60">
        <f t="shared" si="18"/>
        <v>-29973.191573139593</v>
      </c>
      <c r="V71" s="60">
        <f t="shared" si="19"/>
        <v>-347976.3270988581</v>
      </c>
      <c r="W71" s="60">
        <f t="shared" si="20"/>
        <v>3011701.3580751596</v>
      </c>
      <c r="X71" s="60">
        <f t="shared" si="21"/>
        <v>-1206.2172167887106</v>
      </c>
      <c r="Y71" s="60">
        <f t="shared" si="22"/>
        <v>-987.5882737179885</v>
      </c>
      <c r="Z71" s="60">
        <f t="shared" si="23"/>
        <v>-123.50989438404135</v>
      </c>
      <c r="AA71" s="60">
        <f t="shared" si="24"/>
        <v>-2813.111052466854</v>
      </c>
      <c r="AB71" s="60">
        <f t="shared" si="25"/>
        <v>12700428.040051099</v>
      </c>
    </row>
    <row r="72" spans="1:28" ht="12.75">
      <c r="A72" s="12" t="s">
        <v>82</v>
      </c>
      <c r="B72" s="1">
        <f>'DATOS MENSUALES'!F654</f>
        <v>23.581467899999993</v>
      </c>
      <c r="C72" s="1">
        <f>'DATOS MENSUALES'!F655</f>
        <v>85.0478163</v>
      </c>
      <c r="D72" s="1">
        <f>'DATOS MENSUALES'!F656</f>
        <v>31.453</v>
      </c>
      <c r="E72" s="1">
        <f>'DATOS MENSUALES'!F657</f>
        <v>61.27821699999999</v>
      </c>
      <c r="F72" s="1">
        <f>'DATOS MENSUALES'!F658</f>
        <v>91.91599999999998</v>
      </c>
      <c r="G72" s="1">
        <f>'DATOS MENSUALES'!F659</f>
        <v>51.92899999999998</v>
      </c>
      <c r="H72" s="1">
        <f>'DATOS MENSUALES'!F660</f>
        <v>27.12779570000001</v>
      </c>
      <c r="I72" s="1">
        <f>'DATOS MENSUALES'!F661</f>
        <v>32.771329200000004</v>
      </c>
      <c r="J72" s="1">
        <f>'DATOS MENSUALES'!F662</f>
        <v>30.2562845</v>
      </c>
      <c r="K72" s="1">
        <f>'DATOS MENSUALES'!F663</f>
        <v>20.523156099999998</v>
      </c>
      <c r="L72" s="1">
        <f>'DATOS MENSUALES'!F664</f>
        <v>16.257398099999993</v>
      </c>
      <c r="M72" s="1">
        <f>'DATOS MENSUALES'!F665</f>
        <v>14.971279099999999</v>
      </c>
      <c r="N72" s="1">
        <f t="shared" si="12"/>
        <v>487.11274389999994</v>
      </c>
      <c r="O72" s="10"/>
      <c r="P72" s="60">
        <f t="shared" si="13"/>
        <v>-150317.05645320154</v>
      </c>
      <c r="Q72" s="60">
        <f t="shared" si="14"/>
        <v>-37995.18291220045</v>
      </c>
      <c r="R72" s="60">
        <f t="shared" si="15"/>
        <v>-1208516.0004868452</v>
      </c>
      <c r="S72" s="60">
        <f t="shared" si="16"/>
        <v>-772710.7829932221</v>
      </c>
      <c r="T72" s="60">
        <f t="shared" si="17"/>
        <v>-179594.21128125445</v>
      </c>
      <c r="U72" s="60">
        <f t="shared" si="18"/>
        <v>-967923.9855549071</v>
      </c>
      <c r="V72" s="60">
        <f t="shared" si="19"/>
        <v>-1506473.7898400824</v>
      </c>
      <c r="W72" s="60">
        <f t="shared" si="20"/>
        <v>-1299109.448404472</v>
      </c>
      <c r="X72" s="60">
        <f t="shared" si="21"/>
        <v>-171827.05449625239</v>
      </c>
      <c r="Y72" s="60">
        <f t="shared" si="22"/>
        <v>-27533.483192383454</v>
      </c>
      <c r="Z72" s="60">
        <f t="shared" si="23"/>
        <v>-7604.491548380249</v>
      </c>
      <c r="AA72" s="60">
        <f t="shared" si="24"/>
        <v>-13380.725160426873</v>
      </c>
      <c r="AB72" s="60">
        <f t="shared" si="25"/>
        <v>-499346411.4621893</v>
      </c>
    </row>
    <row r="73" spans="1:28" ht="12.75">
      <c r="A73" s="12" t="s">
        <v>83</v>
      </c>
      <c r="B73" s="1">
        <f>'DATOS MENSUALES'!F666</f>
        <v>8.870066</v>
      </c>
      <c r="C73" s="1">
        <f>'DATOS MENSUALES'!F667</f>
        <v>72.17393030000004</v>
      </c>
      <c r="D73" s="1">
        <f>'DATOS MENSUALES'!F668</f>
        <v>230.35170419999994</v>
      </c>
      <c r="E73" s="1">
        <f>'DATOS MENSUALES'!F669</f>
        <v>618.2960842999998</v>
      </c>
      <c r="F73" s="1">
        <f>'DATOS MENSUALES'!F670</f>
        <v>228.71769160000005</v>
      </c>
      <c r="G73" s="1">
        <f>'DATOS MENSUALES'!F671</f>
        <v>197.09057749999994</v>
      </c>
      <c r="H73" s="1">
        <f>'DATOS MENSUALES'!F672</f>
        <v>258.61141069999996</v>
      </c>
      <c r="I73" s="1">
        <f>'DATOS MENSUALES'!F673</f>
        <v>328.33604560000003</v>
      </c>
      <c r="J73" s="1">
        <f>'DATOS MENSUALES'!F674</f>
        <v>119.5900928</v>
      </c>
      <c r="K73" s="1">
        <f>'DATOS MENSUALES'!F675</f>
        <v>62.60014610000002</v>
      </c>
      <c r="L73" s="1">
        <f>'DATOS MENSUALES'!F676</f>
        <v>45.592195399999994</v>
      </c>
      <c r="M73" s="1">
        <f>'DATOS MENSUALES'!F677</f>
        <v>38.231834899999996</v>
      </c>
      <c r="N73" s="1">
        <f t="shared" si="12"/>
        <v>2208.4617794</v>
      </c>
      <c r="O73" s="10"/>
      <c r="P73" s="60">
        <f t="shared" si="13"/>
        <v>-312794.34693581227</v>
      </c>
      <c r="Q73" s="60">
        <f t="shared" si="14"/>
        <v>-100494.16263749282</v>
      </c>
      <c r="R73" s="60">
        <f t="shared" si="15"/>
        <v>788429.6568969026</v>
      </c>
      <c r="S73" s="60">
        <f t="shared" si="16"/>
        <v>100709393.93711504</v>
      </c>
      <c r="T73" s="60">
        <f t="shared" si="17"/>
        <v>519369.3007286266</v>
      </c>
      <c r="U73" s="60">
        <f t="shared" si="18"/>
        <v>98882.99384485508</v>
      </c>
      <c r="V73" s="60">
        <f t="shared" si="19"/>
        <v>1595368.5268946625</v>
      </c>
      <c r="W73" s="60">
        <f t="shared" si="20"/>
        <v>6481710.74783028</v>
      </c>
      <c r="X73" s="60">
        <f t="shared" si="21"/>
        <v>38407.40963808646</v>
      </c>
      <c r="Y73" s="60">
        <f t="shared" si="22"/>
        <v>1676.969209301393</v>
      </c>
      <c r="Z73" s="60">
        <f t="shared" si="23"/>
        <v>904.2236150365624</v>
      </c>
      <c r="AA73" s="60">
        <f t="shared" si="24"/>
        <v>-0.11068023523744058</v>
      </c>
      <c r="AB73" s="60">
        <f t="shared" si="25"/>
        <v>799164532.280675</v>
      </c>
    </row>
    <row r="74" spans="1:28" s="24" customFormat="1" ht="12.75">
      <c r="A74" s="21" t="s">
        <v>84</v>
      </c>
      <c r="B74" s="22">
        <f>'DATOS MENSUALES'!F678</f>
        <v>36.30181770000001</v>
      </c>
      <c r="C74" s="22">
        <f>'DATOS MENSUALES'!F679</f>
        <v>45.44060110000002</v>
      </c>
      <c r="D74" s="22">
        <f>'DATOS MENSUALES'!F680</f>
        <v>393.83228429999997</v>
      </c>
      <c r="E74" s="22">
        <f>'DATOS MENSUALES'!F681</f>
        <v>198.70400000000004</v>
      </c>
      <c r="F74" s="22">
        <f>'DATOS MENSUALES'!F682</f>
        <v>113.8158071</v>
      </c>
      <c r="G74" s="22">
        <f>'DATOS MENSUALES'!F683</f>
        <v>85.0959375</v>
      </c>
      <c r="H74" s="22">
        <f>'DATOS MENSUALES'!F684</f>
        <v>85.64654789999996</v>
      </c>
      <c r="I74" s="22">
        <f>'DATOS MENSUALES'!F685</f>
        <v>76.58390489999998</v>
      </c>
      <c r="J74" s="22">
        <f>'DATOS MENSUALES'!F686</f>
        <v>83.62731210000003</v>
      </c>
      <c r="K74" s="22">
        <f>'DATOS MENSUALES'!F687</f>
        <v>43.0179804</v>
      </c>
      <c r="L74" s="22">
        <f>'DATOS MENSUALES'!F688</f>
        <v>34.627999999999986</v>
      </c>
      <c r="M74" s="22">
        <f>'DATOS MENSUALES'!F689</f>
        <v>34.4903674</v>
      </c>
      <c r="N74" s="22">
        <f t="shared" si="12"/>
        <v>1231.1845603999998</v>
      </c>
      <c r="O74" s="23"/>
      <c r="P74" s="60">
        <f t="shared" si="13"/>
        <v>-66184.33308445185</v>
      </c>
      <c r="Q74" s="60">
        <f t="shared" si="14"/>
        <v>-392633.9979477869</v>
      </c>
      <c r="R74" s="60">
        <f t="shared" si="15"/>
        <v>16750224.784939522</v>
      </c>
      <c r="S74" s="60">
        <f t="shared" si="16"/>
        <v>95204.76155361325</v>
      </c>
      <c r="T74" s="60">
        <f t="shared" si="17"/>
        <v>-41134.70111116292</v>
      </c>
      <c r="U74" s="60">
        <f t="shared" si="18"/>
        <v>-284270.1771564057</v>
      </c>
      <c r="V74" s="60">
        <f t="shared" si="19"/>
        <v>-176720.13877412773</v>
      </c>
      <c r="W74" s="60">
        <f t="shared" si="20"/>
        <v>-278467.91607107775</v>
      </c>
      <c r="X74" s="60">
        <f t="shared" si="21"/>
        <v>-10.989974769977364</v>
      </c>
      <c r="Y74" s="60">
        <f t="shared" si="22"/>
        <v>-456.79537669696174</v>
      </c>
      <c r="Z74" s="60">
        <f t="shared" si="23"/>
        <v>-2.1678352984559264</v>
      </c>
      <c r="AA74" s="60">
        <f t="shared" si="24"/>
        <v>-75.23669988609333</v>
      </c>
      <c r="AB74" s="60">
        <f t="shared" si="25"/>
        <v>-119697.22622734793</v>
      </c>
    </row>
    <row r="75" spans="1:28" s="24" customFormat="1" ht="12.75">
      <c r="A75" s="21" t="s">
        <v>85</v>
      </c>
      <c r="B75" s="22">
        <f>'DATOS MENSUALES'!F690</f>
        <v>42.7956047</v>
      </c>
      <c r="C75" s="22">
        <f>'DATOS MENSUALES'!F691</f>
        <v>459.3126690999998</v>
      </c>
      <c r="D75" s="22">
        <f>'DATOS MENSUALES'!F692</f>
        <v>455.6419025999998</v>
      </c>
      <c r="E75" s="22">
        <f>'DATOS MENSUALES'!F693</f>
        <v>224.9526317</v>
      </c>
      <c r="F75" s="22">
        <f>'DATOS MENSUALES'!F694</f>
        <v>154.252</v>
      </c>
      <c r="G75" s="22">
        <f>'DATOS MENSUALES'!F695</f>
        <v>112.54247080000003</v>
      </c>
      <c r="H75" s="22">
        <f>'DATOS MENSUALES'!F696</f>
        <v>131.52700000000004</v>
      </c>
      <c r="I75" s="22">
        <f>'DATOS MENSUALES'!F697</f>
        <v>149.67362819999997</v>
      </c>
      <c r="J75" s="22">
        <f>'DATOS MENSUALES'!F698</f>
        <v>111.35700000000004</v>
      </c>
      <c r="K75" s="22">
        <f>'DATOS MENSUALES'!F699</f>
        <v>50.35821329999999</v>
      </c>
      <c r="L75" s="22">
        <f>'DATOS MENSUALES'!F700</f>
        <v>38.11139140000001</v>
      </c>
      <c r="M75" s="22">
        <f>'DATOS MENSUALES'!F701</f>
        <v>66.93800000000002</v>
      </c>
      <c r="N75" s="22">
        <f t="shared" si="12"/>
        <v>1997.4625117999997</v>
      </c>
      <c r="O75" s="23"/>
      <c r="P75" s="60">
        <f t="shared" si="13"/>
        <v>-39152.301263880865</v>
      </c>
      <c r="Q75" s="60">
        <f t="shared" si="14"/>
        <v>39528639.545238145</v>
      </c>
      <c r="R75" s="60">
        <f t="shared" si="15"/>
        <v>32058107.356717065</v>
      </c>
      <c r="S75" s="60">
        <f t="shared" si="16"/>
        <v>371856.5414859563</v>
      </c>
      <c r="T75" s="60">
        <f t="shared" si="17"/>
        <v>207.08584046994608</v>
      </c>
      <c r="U75" s="60">
        <f t="shared" si="18"/>
        <v>-56206.924563149754</v>
      </c>
      <c r="V75" s="60">
        <f t="shared" si="19"/>
        <v>-1072.692903402544</v>
      </c>
      <c r="W75" s="60">
        <f t="shared" si="20"/>
        <v>472.35384072470777</v>
      </c>
      <c r="X75" s="60">
        <f t="shared" si="21"/>
        <v>16593.831019991107</v>
      </c>
      <c r="Y75" s="60">
        <f t="shared" si="22"/>
        <v>-0.047140526640535675</v>
      </c>
      <c r="Z75" s="60">
        <f t="shared" si="23"/>
        <v>10.491513328935596</v>
      </c>
      <c r="AA75" s="60">
        <f t="shared" si="24"/>
        <v>22487.943506141455</v>
      </c>
      <c r="AB75" s="60">
        <f t="shared" si="25"/>
        <v>368594454.0074806</v>
      </c>
    </row>
    <row r="76" spans="1:28" s="24" customFormat="1" ht="12.75">
      <c r="A76" s="21" t="s">
        <v>86</v>
      </c>
      <c r="B76" s="22">
        <f>'DATOS MENSUALES'!F702</f>
        <v>34.4121312</v>
      </c>
      <c r="C76" s="22">
        <f>'DATOS MENSUALES'!F703</f>
        <v>32.479379400000006</v>
      </c>
      <c r="D76" s="22">
        <f>'DATOS MENSUALES'!F704</f>
        <v>26.144000000000005</v>
      </c>
      <c r="E76" s="22">
        <f>'DATOS MENSUALES'!F705</f>
        <v>48.22157180000001</v>
      </c>
      <c r="F76" s="22">
        <f>'DATOS MENSUALES'!F706</f>
        <v>39.76555389999999</v>
      </c>
      <c r="G76" s="22">
        <f>'DATOS MENSUALES'!F707</f>
        <v>66.92899999999999</v>
      </c>
      <c r="H76" s="22">
        <f>'DATOS MENSUALES'!F708</f>
        <v>65.841</v>
      </c>
      <c r="I76" s="22">
        <f>'DATOS MENSUALES'!F709</f>
        <v>81.25509769999998</v>
      </c>
      <c r="J76" s="22">
        <f>'DATOS MENSUALES'!F710</f>
        <v>23.2721481</v>
      </c>
      <c r="K76" s="22">
        <f>'DATOS MENSUALES'!F711</f>
        <v>17.315</v>
      </c>
      <c r="L76" s="22">
        <f>'DATOS MENSUALES'!F712</f>
        <v>13.9613077</v>
      </c>
      <c r="M76" s="22">
        <f>'DATOS MENSUALES'!F713</f>
        <v>39.451</v>
      </c>
      <c r="N76" s="22">
        <f t="shared" si="12"/>
        <v>489.04718979999996</v>
      </c>
      <c r="O76" s="23"/>
      <c r="P76" s="60">
        <f t="shared" si="13"/>
        <v>-75900.13531494875</v>
      </c>
      <c r="Q76" s="60">
        <f t="shared" si="14"/>
        <v>-640209.0657829351</v>
      </c>
      <c r="R76" s="60">
        <f t="shared" si="15"/>
        <v>-1398376.7843160122</v>
      </c>
      <c r="S76" s="60">
        <f t="shared" si="16"/>
        <v>-1151702.88373189</v>
      </c>
      <c r="T76" s="60">
        <f t="shared" si="17"/>
        <v>-1279768.0846872875</v>
      </c>
      <c r="U76" s="60">
        <f t="shared" si="18"/>
        <v>-590994.4134502679</v>
      </c>
      <c r="V76" s="60">
        <f t="shared" si="19"/>
        <v>-437637.2933492022</v>
      </c>
      <c r="W76" s="60">
        <f t="shared" si="20"/>
        <v>-222882.22654624167</v>
      </c>
      <c r="X76" s="60">
        <f t="shared" si="21"/>
        <v>-245061.32979306104</v>
      </c>
      <c r="Y76" s="60">
        <f t="shared" si="22"/>
        <v>-37274.616188684</v>
      </c>
      <c r="Z76" s="60">
        <f t="shared" si="23"/>
        <v>-10591.348259215167</v>
      </c>
      <c r="AA76" s="60">
        <f t="shared" si="24"/>
        <v>0.4036448259735044</v>
      </c>
      <c r="AB76" s="60">
        <f t="shared" si="25"/>
        <v>-495702623.560759</v>
      </c>
    </row>
    <row r="77" spans="1:28" s="24" customFormat="1" ht="12.75">
      <c r="A77" s="21" t="s">
        <v>87</v>
      </c>
      <c r="B77" s="22">
        <f>'DATOS MENSUALES'!F714</f>
        <v>186.524</v>
      </c>
      <c r="C77" s="22">
        <f>'DATOS MENSUALES'!F715</f>
        <v>61.96</v>
      </c>
      <c r="D77" s="22">
        <f>'DATOS MENSUALES'!F716</f>
        <v>54.355974399999994</v>
      </c>
      <c r="E77" s="22">
        <f>'DATOS MENSUALES'!F717</f>
        <v>41.114551099999986</v>
      </c>
      <c r="F77" s="22">
        <f>'DATOS MENSUALES'!F718</f>
        <v>40.592999999999996</v>
      </c>
      <c r="G77" s="22">
        <f>'DATOS MENSUALES'!F719</f>
        <v>29.419296499999998</v>
      </c>
      <c r="H77" s="22">
        <f>'DATOS MENSUALES'!F720</f>
        <v>196.2667014</v>
      </c>
      <c r="I77" s="22">
        <f>'DATOS MENSUALES'!F721</f>
        <v>180.26536400000006</v>
      </c>
      <c r="J77" s="22">
        <f>'DATOS MENSUALES'!F722</f>
        <v>43.08610199999999</v>
      </c>
      <c r="K77" s="22">
        <f>'DATOS MENSUALES'!F723</f>
        <v>28.449256999999996</v>
      </c>
      <c r="L77" s="22">
        <f>'DATOS MENSUALES'!F724</f>
        <v>20.479121799999994</v>
      </c>
      <c r="M77" s="22">
        <f>'DATOS MENSUALES'!F725</f>
        <v>19.336529100000003</v>
      </c>
      <c r="N77" s="22">
        <f t="shared" si="12"/>
        <v>901.8498973000001</v>
      </c>
      <c r="O77" s="23"/>
      <c r="P77" s="60">
        <f t="shared" si="13"/>
        <v>1322747.7604085163</v>
      </c>
      <c r="Q77" s="60">
        <f t="shared" si="14"/>
        <v>-182343.58126031095</v>
      </c>
      <c r="R77" s="60">
        <f t="shared" si="15"/>
        <v>-584563.6782985147</v>
      </c>
      <c r="S77" s="60">
        <f t="shared" si="16"/>
        <v>-1402207.5856425825</v>
      </c>
      <c r="T77" s="60">
        <f t="shared" si="17"/>
        <v>-1250730.016295639</v>
      </c>
      <c r="U77" s="60">
        <f t="shared" si="18"/>
        <v>-1790464.7901677524</v>
      </c>
      <c r="V77" s="60">
        <f t="shared" si="19"/>
        <v>161905.68769965065</v>
      </c>
      <c r="W77" s="60">
        <f t="shared" si="20"/>
        <v>56533.234841969395</v>
      </c>
      <c r="X77" s="60">
        <f t="shared" si="21"/>
        <v>-78207.90154964621</v>
      </c>
      <c r="Y77" s="60">
        <f t="shared" si="22"/>
        <v>-11045.16601078006</v>
      </c>
      <c r="Z77" s="60">
        <f t="shared" si="23"/>
        <v>-3683.014796965199</v>
      </c>
      <c r="AA77" s="60">
        <f t="shared" si="24"/>
        <v>-7273.681477073224</v>
      </c>
      <c r="AB77" s="60">
        <f t="shared" si="25"/>
        <v>-54275228.2525729</v>
      </c>
    </row>
    <row r="78" spans="1:28" s="24" customFormat="1" ht="12.75">
      <c r="A78" s="21" t="s">
        <v>88</v>
      </c>
      <c r="B78" s="22">
        <f>'DATOS MENSUALES'!F726</f>
        <v>15.649163000000005</v>
      </c>
      <c r="C78" s="22">
        <f>'DATOS MENSUALES'!F727</f>
        <v>77.89599999999997</v>
      </c>
      <c r="D78" s="22">
        <f>'DATOS MENSUALES'!F728</f>
        <v>315.815</v>
      </c>
      <c r="E78" s="22">
        <f>'DATOS MENSUALES'!F729</f>
        <v>662.905</v>
      </c>
      <c r="F78" s="22">
        <f>'DATOS MENSUALES'!F730</f>
        <v>359.3289172</v>
      </c>
      <c r="G78" s="22">
        <f>'DATOS MENSUALES'!F731</f>
        <v>635.9308099000001</v>
      </c>
      <c r="H78" s="22">
        <f>'DATOS MENSUALES'!F732</f>
        <v>167.25</v>
      </c>
      <c r="I78" s="22">
        <f>'DATOS MENSUALES'!F733</f>
        <v>121.3228988</v>
      </c>
      <c r="J78" s="22">
        <f>'DATOS MENSUALES'!F734</f>
        <v>74.62759090000002</v>
      </c>
      <c r="K78" s="22">
        <f>'DATOS MENSUALES'!F735</f>
        <v>57.325765600000004</v>
      </c>
      <c r="L78" s="22">
        <f>'DATOS MENSUALES'!F736</f>
        <v>44.44099999999999</v>
      </c>
      <c r="M78" s="22">
        <f>'DATOS MENSUALES'!F737</f>
        <v>36.04855270000001</v>
      </c>
      <c r="N78" s="22">
        <f t="shared" si="12"/>
        <v>2568.5406981</v>
      </c>
      <c r="O78" s="23"/>
      <c r="P78" s="60">
        <f t="shared" si="13"/>
        <v>-228128.73151095162</v>
      </c>
      <c r="Q78" s="60">
        <f t="shared" si="14"/>
        <v>-67768.3510265724</v>
      </c>
      <c r="R78" s="60">
        <f t="shared" si="15"/>
        <v>5625065.696543149</v>
      </c>
      <c r="S78" s="60">
        <f t="shared" si="16"/>
        <v>132543960.35444392</v>
      </c>
      <c r="T78" s="60">
        <f t="shared" si="17"/>
        <v>9393025.00188661</v>
      </c>
      <c r="U78" s="60">
        <f t="shared" si="18"/>
        <v>114142459.30039267</v>
      </c>
      <c r="V78" s="60">
        <f t="shared" si="19"/>
        <v>16554.733287568557</v>
      </c>
      <c r="W78" s="60">
        <f t="shared" si="20"/>
        <v>-8694.532025217053</v>
      </c>
      <c r="X78" s="60">
        <f t="shared" si="21"/>
        <v>-1413.6107638812362</v>
      </c>
      <c r="Y78" s="60">
        <f t="shared" si="22"/>
        <v>288.321429004719</v>
      </c>
      <c r="Z78" s="60">
        <f t="shared" si="23"/>
        <v>618.2041406455485</v>
      </c>
      <c r="AA78" s="60">
        <f t="shared" si="24"/>
        <v>-18.893568415059146</v>
      </c>
      <c r="AB78" s="60">
        <f t="shared" si="25"/>
        <v>2137085265.5827022</v>
      </c>
    </row>
    <row r="79" spans="1:28" s="24" customFormat="1" ht="12.75">
      <c r="A79" s="21" t="s">
        <v>89</v>
      </c>
      <c r="B79" s="22">
        <f>'DATOS MENSUALES'!F738</f>
        <v>99.31383300000003</v>
      </c>
      <c r="C79" s="22">
        <f>'DATOS MENSUALES'!F739</f>
        <v>41.91272170000001</v>
      </c>
      <c r="D79" s="22">
        <f>'DATOS MENSUALES'!F740</f>
        <v>28.153287999999996</v>
      </c>
      <c r="E79" s="22">
        <f>'DATOS MENSUALES'!F741</f>
        <v>81.64014750000001</v>
      </c>
      <c r="F79" s="22">
        <f>'DATOS MENSUALES'!F742</f>
        <v>46.95</v>
      </c>
      <c r="G79" s="22">
        <f>'DATOS MENSUALES'!F743</f>
        <v>132.34700000000004</v>
      </c>
      <c r="H79" s="22">
        <f>'DATOS MENSUALES'!F744</f>
        <v>107.86711410000002</v>
      </c>
      <c r="I79" s="22">
        <f>'DATOS MENSUALES'!F745</f>
        <v>86.46569880000001</v>
      </c>
      <c r="J79" s="22">
        <f>'DATOS MENSUALES'!F746</f>
        <v>33.079303300000014</v>
      </c>
      <c r="K79" s="22">
        <f>'DATOS MENSUALES'!F747</f>
        <v>22.164076699999992</v>
      </c>
      <c r="L79" s="22">
        <f>'DATOS MENSUALES'!F748</f>
        <v>18.836746999999992</v>
      </c>
      <c r="M79" s="22">
        <f>'DATOS MENSUALES'!F749</f>
        <v>57.774801499999995</v>
      </c>
      <c r="N79" s="22">
        <f t="shared" si="12"/>
        <v>756.5047316</v>
      </c>
      <c r="O79" s="23"/>
      <c r="P79" s="60">
        <f t="shared" si="13"/>
        <v>11485.088630663744</v>
      </c>
      <c r="Q79" s="60">
        <f t="shared" si="14"/>
        <v>-452161.25312549964</v>
      </c>
      <c r="R79" s="60">
        <f t="shared" si="15"/>
        <v>-1324344.7882288003</v>
      </c>
      <c r="S79" s="60">
        <f t="shared" si="16"/>
        <v>-364025.9568784849</v>
      </c>
      <c r="T79" s="60">
        <f t="shared" si="17"/>
        <v>-1042149.7323123602</v>
      </c>
      <c r="U79" s="60">
        <f t="shared" si="18"/>
        <v>-6332.815533675527</v>
      </c>
      <c r="V79" s="60">
        <f t="shared" si="19"/>
        <v>-38946.32721348832</v>
      </c>
      <c r="W79" s="60">
        <f t="shared" si="20"/>
        <v>-170215.60113967813</v>
      </c>
      <c r="X79" s="60">
        <f t="shared" si="21"/>
        <v>-146958.15846285666</v>
      </c>
      <c r="Y79" s="60">
        <f t="shared" si="22"/>
        <v>-23284.330991139712</v>
      </c>
      <c r="Z79" s="60">
        <f t="shared" si="23"/>
        <v>-4987.480010448131</v>
      </c>
      <c r="AA79" s="60">
        <f t="shared" si="24"/>
        <v>6927.279940185409</v>
      </c>
      <c r="AB79" s="60">
        <f t="shared" si="25"/>
        <v>-143846979.0523659</v>
      </c>
    </row>
    <row r="80" spans="1:28" s="24" customFormat="1" ht="12.75">
      <c r="A80" s="21" t="s">
        <v>90</v>
      </c>
      <c r="B80" s="22">
        <f>'DATOS MENSUALES'!F750</f>
        <v>73.373</v>
      </c>
      <c r="C80" s="22">
        <f>'DATOS MENSUALES'!F751</f>
        <v>121.3692875</v>
      </c>
      <c r="D80" s="22">
        <f>'DATOS MENSUALES'!F752</f>
        <v>382.3286327</v>
      </c>
      <c r="E80" s="22">
        <f>'DATOS MENSUALES'!F753</f>
        <v>353.3072932999999</v>
      </c>
      <c r="F80" s="22">
        <f>'DATOS MENSUALES'!F754</f>
        <v>201.01181770000005</v>
      </c>
      <c r="G80" s="22">
        <f>'DATOS MENSUALES'!F755</f>
        <v>207.76770129999997</v>
      </c>
      <c r="H80" s="22">
        <f>'DATOS MENSUALES'!F756</f>
        <v>240.2866406</v>
      </c>
      <c r="I80" s="22">
        <f>'DATOS MENSUALES'!F757</f>
        <v>138.60117029999995</v>
      </c>
      <c r="J80" s="22">
        <f>'DATOS MENSUALES'!F758</f>
        <v>69.09766759999997</v>
      </c>
      <c r="K80" s="22">
        <f>'DATOS MENSUALES'!F759</f>
        <v>50.239000000000004</v>
      </c>
      <c r="L80" s="22">
        <f>'DATOS MENSUALES'!F760</f>
        <v>40.194253400000015</v>
      </c>
      <c r="M80" s="22">
        <f>'DATOS MENSUALES'!F761</f>
        <v>35.1020255</v>
      </c>
      <c r="N80" s="22">
        <f t="shared" si="12"/>
        <v>1912.6784899000002</v>
      </c>
      <c r="O80" s="23"/>
      <c r="P80" s="60">
        <f t="shared" si="13"/>
        <v>-38.57355999826905</v>
      </c>
      <c r="Q80" s="60">
        <f t="shared" si="14"/>
        <v>19.751703467784196</v>
      </c>
      <c r="R80" s="60">
        <f t="shared" si="15"/>
        <v>14590996.920475252</v>
      </c>
      <c r="S80" s="60">
        <f t="shared" si="16"/>
        <v>8031851.638516651</v>
      </c>
      <c r="T80" s="60">
        <f t="shared" si="17"/>
        <v>146164.2829510781</v>
      </c>
      <c r="U80" s="60">
        <f t="shared" si="18"/>
        <v>184409.88092088583</v>
      </c>
      <c r="V80" s="60">
        <f t="shared" si="19"/>
        <v>956340.5410468166</v>
      </c>
      <c r="W80" s="60">
        <f t="shared" si="20"/>
        <v>-35.43363482483318</v>
      </c>
      <c r="X80" s="60">
        <f t="shared" si="21"/>
        <v>-4701.904239247129</v>
      </c>
      <c r="Y80" s="60">
        <f t="shared" si="22"/>
        <v>-0.11090694740209171</v>
      </c>
      <c r="Z80" s="60">
        <f t="shared" si="23"/>
        <v>77.96565354666755</v>
      </c>
      <c r="AA80" s="60">
        <f t="shared" si="24"/>
        <v>-47.04341880537099</v>
      </c>
      <c r="AB80" s="60">
        <f t="shared" si="25"/>
        <v>252689135.4525946</v>
      </c>
    </row>
    <row r="81" spans="1:28" s="24" customFormat="1" ht="12.75">
      <c r="A81" s="21" t="s">
        <v>91</v>
      </c>
      <c r="B81" s="22">
        <f>'DATOS MENSUALES'!F762</f>
        <v>188.3797634</v>
      </c>
      <c r="C81" s="22">
        <f>'DATOS MENSUALES'!F763</f>
        <v>223.6239999999999</v>
      </c>
      <c r="D81" s="22">
        <f>'DATOS MENSUALES'!F764</f>
        <v>146.28199999999998</v>
      </c>
      <c r="E81" s="22">
        <f>'DATOS MENSUALES'!F765</f>
        <v>107.30677259999997</v>
      </c>
      <c r="F81" s="22">
        <f>'DATOS MENSUALES'!F766</f>
        <v>71.7446089</v>
      </c>
      <c r="G81" s="22">
        <f>'DATOS MENSUALES'!F767</f>
        <v>82.27984299999999</v>
      </c>
      <c r="H81" s="22">
        <f>'DATOS MENSUALES'!F768</f>
        <v>77.78289899999999</v>
      </c>
      <c r="I81" s="22">
        <f>'DATOS MENSUALES'!F769</f>
        <v>100.08258889999999</v>
      </c>
      <c r="J81" s="22">
        <f>'DATOS MENSUALES'!F770</f>
        <v>50.14346779999999</v>
      </c>
      <c r="K81" s="22">
        <f>'DATOS MENSUALES'!F771</f>
        <v>31.13</v>
      </c>
      <c r="L81" s="22">
        <f>'DATOS MENSUALES'!F772</f>
        <v>25.973999999999997</v>
      </c>
      <c r="M81" s="22">
        <f>'DATOS MENSUALES'!F773</f>
        <v>18.942000000000004</v>
      </c>
      <c r="N81" s="22">
        <f t="shared" si="12"/>
        <v>1123.6719436</v>
      </c>
      <c r="O81" s="23"/>
      <c r="P81" s="60">
        <f t="shared" si="13"/>
        <v>1390973.7536986733</v>
      </c>
      <c r="Q81" s="60">
        <f t="shared" si="14"/>
        <v>1156231.458225736</v>
      </c>
      <c r="R81" s="60">
        <f t="shared" si="15"/>
        <v>574.3447483087654</v>
      </c>
      <c r="S81" s="60">
        <f t="shared" si="16"/>
        <v>-95666.22522123443</v>
      </c>
      <c r="T81" s="60">
        <f t="shared" si="17"/>
        <v>-449298.3063879715</v>
      </c>
      <c r="U81" s="60">
        <f t="shared" si="18"/>
        <v>-322381.7579176198</v>
      </c>
      <c r="V81" s="60">
        <f t="shared" si="19"/>
        <v>-261907.7173042845</v>
      </c>
      <c r="W81" s="60">
        <f t="shared" si="20"/>
        <v>-73050.88951917774</v>
      </c>
      <c r="X81" s="60">
        <f t="shared" si="21"/>
        <v>-45526.63074562852</v>
      </c>
      <c r="Y81" s="60">
        <f t="shared" si="22"/>
        <v>-7517.3898902807905</v>
      </c>
      <c r="Z81" s="60">
        <f t="shared" si="23"/>
        <v>-984.5468751786398</v>
      </c>
      <c r="AA81" s="60">
        <f t="shared" si="24"/>
        <v>-7727.1178870045305</v>
      </c>
      <c r="AB81" s="60">
        <f t="shared" si="25"/>
        <v>-3854778.7099291314</v>
      </c>
    </row>
    <row r="82" spans="1:28" s="24" customFormat="1" ht="12.75">
      <c r="A82" s="21" t="s">
        <v>92</v>
      </c>
      <c r="B82" s="22">
        <f>'DATOS MENSUALES'!F774</f>
        <v>137.95093549999999</v>
      </c>
      <c r="C82" s="22">
        <f>'DATOS MENSUALES'!F775</f>
        <v>68.38711639999997</v>
      </c>
      <c r="D82" s="22">
        <f>'DATOS MENSUALES'!F776</f>
        <v>44.94949820000002</v>
      </c>
      <c r="E82" s="22">
        <f>'DATOS MENSUALES'!F777</f>
        <v>27.285625800000005</v>
      </c>
      <c r="F82" s="22">
        <f>'DATOS MENSUALES'!F778</f>
        <v>19.968828000000006</v>
      </c>
      <c r="G82" s="22">
        <f>'DATOS MENSUALES'!F779</f>
        <v>38.7617547</v>
      </c>
      <c r="H82" s="22">
        <f>'DATOS MENSUALES'!F780</f>
        <v>48.377681700000004</v>
      </c>
      <c r="I82" s="22">
        <f>'DATOS MENSUALES'!F781</f>
        <v>21.4663205</v>
      </c>
      <c r="J82" s="22">
        <f>'DATOS MENSUALES'!F782</f>
        <v>16.363000000000003</v>
      </c>
      <c r="K82" s="22">
        <f>'DATOS MENSUALES'!F783</f>
        <v>12.889916199999996</v>
      </c>
      <c r="L82" s="22">
        <f>'DATOS MENSUALES'!F784</f>
        <v>10.562157400000002</v>
      </c>
      <c r="M82" s="22">
        <f>'DATOS MENSUALES'!F785</f>
        <v>8.824956800000002</v>
      </c>
      <c r="N82" s="22">
        <f t="shared" si="12"/>
        <v>455.78779119999996</v>
      </c>
      <c r="O82" s="23"/>
      <c r="P82" s="60">
        <f t="shared" si="13"/>
        <v>229211.1483185538</v>
      </c>
      <c r="Q82" s="60">
        <f t="shared" si="14"/>
        <v>-127104.45041279263</v>
      </c>
      <c r="R82" s="60">
        <f t="shared" si="15"/>
        <v>-804879.79493797</v>
      </c>
      <c r="S82" s="60">
        <f t="shared" si="16"/>
        <v>-1988805.1868171701</v>
      </c>
      <c r="T82" s="60">
        <f t="shared" si="17"/>
        <v>-2115236.262005502</v>
      </c>
      <c r="U82" s="60">
        <f t="shared" si="18"/>
        <v>-1408182.0924710112</v>
      </c>
      <c r="V82" s="60">
        <f t="shared" si="19"/>
        <v>-814413.7189993708</v>
      </c>
      <c r="W82" s="60">
        <f t="shared" si="20"/>
        <v>-1746180.159719417</v>
      </c>
      <c r="X82" s="60">
        <f t="shared" si="21"/>
        <v>-335522.95861828426</v>
      </c>
      <c r="Y82" s="60">
        <f t="shared" si="22"/>
        <v>-54136.87057857855</v>
      </c>
      <c r="Z82" s="60">
        <f t="shared" si="23"/>
        <v>-16309.891198364037</v>
      </c>
      <c r="AA82" s="60">
        <f t="shared" si="24"/>
        <v>-26696.063098228406</v>
      </c>
      <c r="AB82" s="60">
        <f t="shared" si="25"/>
        <v>-560861442.295392</v>
      </c>
    </row>
    <row r="83" spans="1:28" s="24" customFormat="1" ht="12.75">
      <c r="A83" s="21" t="s">
        <v>93</v>
      </c>
      <c r="B83" s="22">
        <f>'DATOS MENSUALES'!F786</f>
        <v>124.69620409999997</v>
      </c>
      <c r="C83" s="22">
        <f>'DATOS MENSUALES'!F787</f>
        <v>108.64175940000001</v>
      </c>
      <c r="D83" s="22">
        <f>'DATOS MENSUALES'!F788</f>
        <v>82.21950210000001</v>
      </c>
      <c r="E83" s="22">
        <f>'DATOS MENSUALES'!F789</f>
        <v>53.09345659999999</v>
      </c>
      <c r="F83" s="22">
        <f>'DATOS MENSUALES'!F790</f>
        <v>68.3194266</v>
      </c>
      <c r="G83" s="22">
        <f>'DATOS MENSUALES'!F791</f>
        <v>180.60068479999998</v>
      </c>
      <c r="H83" s="22">
        <f>'DATOS MENSUALES'!F792</f>
        <v>151.8239398</v>
      </c>
      <c r="I83" s="22">
        <f>'DATOS MENSUALES'!F793</f>
        <v>68.992</v>
      </c>
      <c r="J83" s="22">
        <f>'DATOS MENSUALES'!F794</f>
        <v>36.54525199999999</v>
      </c>
      <c r="K83" s="22">
        <f>'DATOS MENSUALES'!F795</f>
        <v>27.106908899999993</v>
      </c>
      <c r="L83" s="22">
        <f>'DATOS MENSUALES'!F796</f>
        <v>20.8177167</v>
      </c>
      <c r="M83" s="22">
        <f>'DATOS MENSUALES'!F797</f>
        <v>22.200400999999992</v>
      </c>
      <c r="N83" s="22">
        <f>SUM(B83:M83)</f>
        <v>945.057252</v>
      </c>
      <c r="O83" s="23"/>
      <c r="P83" s="60">
        <f aca="true" t="shared" si="26" ref="P83:AB83">(B83-B$6)^3</f>
        <v>110208.12553834273</v>
      </c>
      <c r="Q83" s="60">
        <f t="shared" si="26"/>
        <v>-1007.3349511114781</v>
      </c>
      <c r="R83" s="60">
        <f t="shared" si="26"/>
        <v>-173275.7926183089</v>
      </c>
      <c r="S83" s="60">
        <f t="shared" si="26"/>
        <v>-998463.5236377288</v>
      </c>
      <c r="T83" s="60">
        <f t="shared" si="26"/>
        <v>-512312.52666576585</v>
      </c>
      <c r="U83" s="60">
        <f t="shared" si="26"/>
        <v>26337.315238046212</v>
      </c>
      <c r="V83" s="60">
        <f t="shared" si="26"/>
        <v>1018.1918069410167</v>
      </c>
      <c r="W83" s="60">
        <f t="shared" si="26"/>
        <v>-387319.8996215211</v>
      </c>
      <c r="X83" s="60">
        <f t="shared" si="26"/>
        <v>-119862.27526430647</v>
      </c>
      <c r="Y83" s="60">
        <f t="shared" si="26"/>
        <v>-13165.230543802287</v>
      </c>
      <c r="Z83" s="60">
        <f t="shared" si="26"/>
        <v>-3446.0336457156195</v>
      </c>
      <c r="AA83" s="60">
        <f t="shared" si="26"/>
        <v>-4501.5744905996835</v>
      </c>
      <c r="AB83" s="60">
        <f t="shared" si="26"/>
        <v>-37733591.348216504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31046195.444838837</v>
      </c>
      <c r="Q84" s="61">
        <f t="shared" si="27"/>
        <v>97745394.12210792</v>
      </c>
      <c r="R84" s="61">
        <f t="shared" si="27"/>
        <v>199292930.88586366</v>
      </c>
      <c r="S84" s="61">
        <f t="shared" si="27"/>
        <v>283545900.60043967</v>
      </c>
      <c r="T84" s="61">
        <f t="shared" si="27"/>
        <v>254788735.9807596</v>
      </c>
      <c r="U84" s="61">
        <f t="shared" si="27"/>
        <v>191835078.20106295</v>
      </c>
      <c r="V84" s="61">
        <f t="shared" si="27"/>
        <v>44190912.010446824</v>
      </c>
      <c r="W84" s="61">
        <f t="shared" si="27"/>
        <v>41279605.66655034</v>
      </c>
      <c r="X84" s="61">
        <f t="shared" si="27"/>
        <v>8468704.019761719</v>
      </c>
      <c r="Y84" s="61">
        <f t="shared" si="27"/>
        <v>5359767.684287971</v>
      </c>
      <c r="Z84" s="61">
        <f t="shared" si="27"/>
        <v>81802.80958459507</v>
      </c>
      <c r="AA84" s="61">
        <f t="shared" si="27"/>
        <v>70807.61528875938</v>
      </c>
      <c r="AB84" s="61">
        <f t="shared" si="27"/>
        <v>9297722606.34811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412 - Río Tormes desde la presa del embalse de La Almendra hasta el río Duero en el embalse (o albufeira) de Aldeadávila..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8.870066</v>
      </c>
      <c r="C4" s="1">
        <f t="shared" si="0"/>
        <v>22.052000000000007</v>
      </c>
      <c r="D4" s="1">
        <f t="shared" si="0"/>
        <v>26.144000000000005</v>
      </c>
      <c r="E4" s="1">
        <f t="shared" si="0"/>
        <v>27.141000000000002</v>
      </c>
      <c r="F4" s="1">
        <f t="shared" si="0"/>
        <v>19.968828000000006</v>
      </c>
      <c r="G4" s="1">
        <f t="shared" si="0"/>
        <v>29.419296499999998</v>
      </c>
      <c r="H4" s="1">
        <f t="shared" si="0"/>
        <v>27.12779570000001</v>
      </c>
      <c r="I4" s="1">
        <f t="shared" si="0"/>
        <v>21.4663205</v>
      </c>
      <c r="J4" s="1">
        <f t="shared" si="0"/>
        <v>16.363000000000003</v>
      </c>
      <c r="K4" s="1">
        <f t="shared" si="0"/>
        <v>12.889916199999996</v>
      </c>
      <c r="L4" s="1">
        <f t="shared" si="0"/>
        <v>10.562157400000002</v>
      </c>
      <c r="M4" s="1">
        <f t="shared" si="0"/>
        <v>8.824956800000002</v>
      </c>
      <c r="N4" s="1">
        <f>MIN(N18:N43)</f>
        <v>443.89567989999995</v>
      </c>
    </row>
    <row r="5" spans="1:14" ht="12.75">
      <c r="A5" s="13" t="s">
        <v>94</v>
      </c>
      <c r="B5" s="1">
        <f aca="true" t="shared" si="1" ref="B5:M5">MAX(B18:B43)</f>
        <v>296.7679810000001</v>
      </c>
      <c r="C5" s="1">
        <f t="shared" si="1"/>
        <v>459.3126690999998</v>
      </c>
      <c r="D5" s="1">
        <f t="shared" si="1"/>
        <v>620.5481982</v>
      </c>
      <c r="E5" s="1">
        <f t="shared" si="1"/>
        <v>662.905</v>
      </c>
      <c r="F5" s="1">
        <f t="shared" si="1"/>
        <v>359.3289172</v>
      </c>
      <c r="G5" s="1">
        <f t="shared" si="1"/>
        <v>635.9308099000001</v>
      </c>
      <c r="H5" s="1">
        <f t="shared" si="1"/>
        <v>261.6265539000001</v>
      </c>
      <c r="I5" s="1">
        <f t="shared" si="1"/>
        <v>328.33604560000003</v>
      </c>
      <c r="J5" s="1">
        <f t="shared" si="1"/>
        <v>235.64210350000002</v>
      </c>
      <c r="K5" s="1">
        <f t="shared" si="1"/>
        <v>219.735</v>
      </c>
      <c r="L5" s="1">
        <f t="shared" si="1"/>
        <v>53.70200000000002</v>
      </c>
      <c r="M5" s="1">
        <f t="shared" si="1"/>
        <v>66.93800000000002</v>
      </c>
      <c r="N5" s="1">
        <f>MAX(N18:N43)</f>
        <v>2568.5406981</v>
      </c>
    </row>
    <row r="6" spans="1:14" ht="12.75">
      <c r="A6" s="13" t="s">
        <v>16</v>
      </c>
      <c r="B6" s="1">
        <f aca="true" t="shared" si="2" ref="B6:M6">AVERAGE(B18:B43)</f>
        <v>83.32513996153847</v>
      </c>
      <c r="C6" s="1">
        <f t="shared" si="2"/>
        <v>131.16779095384615</v>
      </c>
      <c r="D6" s="1">
        <f t="shared" si="2"/>
        <v>158.9979713923077</v>
      </c>
      <c r="E6" s="1">
        <f t="shared" si="2"/>
        <v>158.15843555000004</v>
      </c>
      <c r="F6" s="1">
        <f t="shared" si="2"/>
        <v>117.70298116923075</v>
      </c>
      <c r="G6" s="1">
        <f t="shared" si="2"/>
        <v>126.53403438076923</v>
      </c>
      <c r="H6" s="1">
        <f t="shared" si="2"/>
        <v>123.42753044999996</v>
      </c>
      <c r="I6" s="1">
        <f t="shared" si="2"/>
        <v>129.13513111538464</v>
      </c>
      <c r="J6" s="1">
        <f t="shared" si="2"/>
        <v>71.04716138076924</v>
      </c>
      <c r="K6" s="1">
        <f t="shared" si="2"/>
        <v>44.21722173076924</v>
      </c>
      <c r="L6" s="1">
        <f t="shared" si="2"/>
        <v>30.34039446538462</v>
      </c>
      <c r="M6" s="1">
        <f t="shared" si="2"/>
        <v>34.157663134615376</v>
      </c>
      <c r="N6" s="1">
        <f>SUM(B6:M6)</f>
        <v>1208.2114556846154</v>
      </c>
    </row>
    <row r="7" spans="1:14" ht="12.75">
      <c r="A7" s="13" t="s">
        <v>17</v>
      </c>
      <c r="B7" s="1">
        <f aca="true" t="shared" si="3" ref="B7:N7">PERCENTILE(B18:B43,0.1)</f>
        <v>25.828572249999993</v>
      </c>
      <c r="C7" s="1">
        <f t="shared" si="3"/>
        <v>35.0081897</v>
      </c>
      <c r="D7" s="1">
        <f t="shared" si="3"/>
        <v>30.85823635</v>
      </c>
      <c r="E7" s="1">
        <f t="shared" si="3"/>
        <v>37.63085524999999</v>
      </c>
      <c r="F7" s="1">
        <f t="shared" si="3"/>
        <v>40.09777695</v>
      </c>
      <c r="G7" s="1">
        <f t="shared" si="3"/>
        <v>36.44075724999999</v>
      </c>
      <c r="H7" s="1">
        <f t="shared" si="3"/>
        <v>56.981340849999995</v>
      </c>
      <c r="I7" s="1">
        <f t="shared" si="3"/>
        <v>52.16882215</v>
      </c>
      <c r="J7" s="1">
        <f t="shared" si="3"/>
        <v>31.667793900000007</v>
      </c>
      <c r="K7" s="1">
        <f t="shared" si="3"/>
        <v>18.91907805</v>
      </c>
      <c r="L7" s="1">
        <f t="shared" si="3"/>
        <v>17.128636499999992</v>
      </c>
      <c r="M7" s="1">
        <f t="shared" si="3"/>
        <v>16.4627304</v>
      </c>
      <c r="N7" s="1">
        <f t="shared" si="3"/>
        <v>488.07996684999995</v>
      </c>
    </row>
    <row r="8" spans="1:14" ht="12.75">
      <c r="A8" s="13" t="s">
        <v>18</v>
      </c>
      <c r="B8" s="1">
        <f aca="true" t="shared" si="4" ref="B8:N8">PERCENTILE(B18:B43,0.25)</f>
        <v>34.884552825</v>
      </c>
      <c r="C8" s="1">
        <f t="shared" si="4"/>
        <v>61.374007075000016</v>
      </c>
      <c r="D8" s="1">
        <f t="shared" si="4"/>
        <v>54.3857308</v>
      </c>
      <c r="E8" s="1">
        <f t="shared" si="4"/>
        <v>54.04384912500001</v>
      </c>
      <c r="F8" s="1">
        <f t="shared" si="4"/>
        <v>46.74011235</v>
      </c>
      <c r="G8" s="1">
        <f t="shared" si="4"/>
        <v>52.20252882499998</v>
      </c>
      <c r="H8" s="1">
        <f t="shared" si="4"/>
        <v>73.01579692500002</v>
      </c>
      <c r="I8" s="1">
        <f t="shared" si="4"/>
        <v>70.889976225</v>
      </c>
      <c r="J8" s="1">
        <f t="shared" si="4"/>
        <v>42.47044214999998</v>
      </c>
      <c r="K8" s="1">
        <f t="shared" si="4"/>
        <v>26.007320475</v>
      </c>
      <c r="L8" s="1">
        <f t="shared" si="4"/>
        <v>20.563770524999995</v>
      </c>
      <c r="M8" s="1">
        <f t="shared" si="4"/>
        <v>22.79915072499999</v>
      </c>
      <c r="N8" s="1">
        <f t="shared" si="4"/>
        <v>743.7811046</v>
      </c>
    </row>
    <row r="9" spans="1:14" ht="12.75">
      <c r="A9" s="13" t="s">
        <v>19</v>
      </c>
      <c r="B9" s="1">
        <f aca="true" t="shared" si="5" ref="B9:N9">PERCENTILE(B18:B43,0.5)</f>
        <v>47.3470125</v>
      </c>
      <c r="C9" s="1">
        <f t="shared" si="5"/>
        <v>84.38631305000001</v>
      </c>
      <c r="D9" s="1">
        <f t="shared" si="5"/>
        <v>90.66721314999998</v>
      </c>
      <c r="E9" s="1">
        <f t="shared" si="5"/>
        <v>105.3318391</v>
      </c>
      <c r="F9" s="1">
        <f t="shared" si="5"/>
        <v>82.62446435000001</v>
      </c>
      <c r="G9" s="1">
        <f t="shared" si="5"/>
        <v>98.81920415000002</v>
      </c>
      <c r="H9" s="1">
        <f t="shared" si="5"/>
        <v>108.4606123</v>
      </c>
      <c r="I9" s="1">
        <f t="shared" si="5"/>
        <v>105.50547315</v>
      </c>
      <c r="J9" s="1">
        <f t="shared" si="5"/>
        <v>58.67335025000001</v>
      </c>
      <c r="K9" s="1">
        <f t="shared" si="5"/>
        <v>36.891290549999994</v>
      </c>
      <c r="L9" s="1">
        <f t="shared" si="5"/>
        <v>30.991829049999993</v>
      </c>
      <c r="M9" s="1">
        <f t="shared" si="5"/>
        <v>34.79619645</v>
      </c>
      <c r="N9" s="1">
        <f t="shared" si="5"/>
        <v>1094.7704666</v>
      </c>
    </row>
    <row r="10" spans="1:14" ht="12.75">
      <c r="A10" s="13" t="s">
        <v>20</v>
      </c>
      <c r="B10" s="1">
        <f aca="true" t="shared" si="6" ref="B10:N10">PERCENTILE(B18:B43,0.75)</f>
        <v>118.35061132499999</v>
      </c>
      <c r="C10" s="1">
        <f t="shared" si="6"/>
        <v>200.47475755000005</v>
      </c>
      <c r="D10" s="1">
        <f t="shared" si="6"/>
        <v>220.05442824999997</v>
      </c>
      <c r="E10" s="1">
        <f t="shared" si="6"/>
        <v>196.84625000000003</v>
      </c>
      <c r="F10" s="1">
        <f t="shared" si="6"/>
        <v>166.24975</v>
      </c>
      <c r="G10" s="1">
        <f t="shared" si="6"/>
        <v>136.70639249999996</v>
      </c>
      <c r="H10" s="1">
        <f t="shared" si="6"/>
        <v>163.39348495000002</v>
      </c>
      <c r="I10" s="1">
        <f t="shared" si="6"/>
        <v>152.37280529999995</v>
      </c>
      <c r="J10" s="1">
        <f t="shared" si="6"/>
        <v>81.52191160000001</v>
      </c>
      <c r="K10" s="1">
        <f t="shared" si="6"/>
        <v>50.32840997499999</v>
      </c>
      <c r="L10" s="1">
        <f t="shared" si="6"/>
        <v>37.90174720000001</v>
      </c>
      <c r="M10" s="1">
        <f t="shared" si="6"/>
        <v>40.4013805</v>
      </c>
      <c r="N10" s="1">
        <f t="shared" si="6"/>
        <v>1669.5413737250003</v>
      </c>
    </row>
    <row r="11" spans="1:14" ht="12.75">
      <c r="A11" s="13" t="s">
        <v>21</v>
      </c>
      <c r="B11" s="1">
        <f aca="true" t="shared" si="7" ref="B11:N11">PERCENTILE(B18:B43,0.9)</f>
        <v>187.4518817</v>
      </c>
      <c r="C11" s="1">
        <f t="shared" si="7"/>
        <v>242.3512879</v>
      </c>
      <c r="D11" s="1">
        <f t="shared" si="7"/>
        <v>388.08045849999996</v>
      </c>
      <c r="E11" s="1">
        <f t="shared" si="7"/>
        <v>319.41416189999995</v>
      </c>
      <c r="F11" s="1">
        <f t="shared" si="7"/>
        <v>232.32648090000006</v>
      </c>
      <c r="G11" s="1">
        <f t="shared" si="7"/>
        <v>208.45594444999995</v>
      </c>
      <c r="H11" s="1">
        <f t="shared" si="7"/>
        <v>233.23007055</v>
      </c>
      <c r="I11" s="1">
        <f t="shared" si="7"/>
        <v>260.8481564999999</v>
      </c>
      <c r="J11" s="1">
        <f t="shared" si="7"/>
        <v>118.438503</v>
      </c>
      <c r="K11" s="1">
        <f t="shared" si="7"/>
        <v>60.755361600000015</v>
      </c>
      <c r="L11" s="1">
        <f t="shared" si="7"/>
        <v>45.01659769999999</v>
      </c>
      <c r="M11" s="1">
        <f t="shared" si="7"/>
        <v>53.799403999999996</v>
      </c>
      <c r="N11" s="1">
        <f t="shared" si="7"/>
        <v>2102.9621456</v>
      </c>
    </row>
    <row r="12" spans="1:14" ht="12.75">
      <c r="A12" s="13" t="s">
        <v>25</v>
      </c>
      <c r="B12" s="1">
        <f aca="true" t="shared" si="8" ref="B12:N12">STDEV(B18:B43)</f>
        <v>73.9447593079287</v>
      </c>
      <c r="C12" s="1">
        <f t="shared" si="8"/>
        <v>114.21977042296653</v>
      </c>
      <c r="D12" s="1">
        <f t="shared" si="8"/>
        <v>156.90650937891377</v>
      </c>
      <c r="E12" s="1">
        <f t="shared" si="8"/>
        <v>164.56812437771927</v>
      </c>
      <c r="F12" s="1">
        <f t="shared" si="8"/>
        <v>91.23456926509414</v>
      </c>
      <c r="G12" s="1">
        <f t="shared" si="8"/>
        <v>122.68191293697653</v>
      </c>
      <c r="H12" s="1">
        <f t="shared" si="8"/>
        <v>67.63304469244419</v>
      </c>
      <c r="I12" s="1">
        <f t="shared" si="8"/>
        <v>82.43178854121393</v>
      </c>
      <c r="J12" s="1">
        <f t="shared" si="8"/>
        <v>47.64640714556671</v>
      </c>
      <c r="K12" s="1">
        <f t="shared" si="8"/>
        <v>38.980029487210345</v>
      </c>
      <c r="L12" s="1">
        <f t="shared" si="8"/>
        <v>11.635357448645701</v>
      </c>
      <c r="M12" s="1">
        <f t="shared" si="8"/>
        <v>15.025285344986857</v>
      </c>
      <c r="N12" s="1">
        <f t="shared" si="8"/>
        <v>642.0261255995956</v>
      </c>
    </row>
    <row r="13" spans="1:14" ht="12.75">
      <c r="A13" s="13" t="s">
        <v>127</v>
      </c>
      <c r="B13" s="1">
        <f aca="true" t="shared" si="9" ref="B13:L13">ROUND(B12/B6,2)</f>
        <v>0.89</v>
      </c>
      <c r="C13" s="1">
        <f t="shared" si="9"/>
        <v>0.87</v>
      </c>
      <c r="D13" s="1">
        <f t="shared" si="9"/>
        <v>0.99</v>
      </c>
      <c r="E13" s="1">
        <f t="shared" si="9"/>
        <v>1.04</v>
      </c>
      <c r="F13" s="1">
        <f t="shared" si="9"/>
        <v>0.78</v>
      </c>
      <c r="G13" s="1">
        <f t="shared" si="9"/>
        <v>0.97</v>
      </c>
      <c r="H13" s="1">
        <f t="shared" si="9"/>
        <v>0.55</v>
      </c>
      <c r="I13" s="1">
        <f t="shared" si="9"/>
        <v>0.64</v>
      </c>
      <c r="J13" s="1">
        <f t="shared" si="9"/>
        <v>0.67</v>
      </c>
      <c r="K13" s="1">
        <f t="shared" si="9"/>
        <v>0.88</v>
      </c>
      <c r="L13" s="1">
        <f t="shared" si="9"/>
        <v>0.38</v>
      </c>
      <c r="M13" s="1">
        <f>ROUND(M12/M6,2)</f>
        <v>0.44</v>
      </c>
      <c r="N13" s="1">
        <f>ROUND(N12/N6,2)</f>
        <v>0.53</v>
      </c>
    </row>
    <row r="14" spans="1:14" ht="12.75">
      <c r="A14" s="13" t="s">
        <v>126</v>
      </c>
      <c r="B14" s="53">
        <f>26*P44/(25*24*B12^3)</f>
        <v>1.4397971968195138</v>
      </c>
      <c r="C14" s="53">
        <f aca="true" t="shared" si="10" ref="C14:N14">26*Q44/(25*24*C12^3)</f>
        <v>1.6532068419013426</v>
      </c>
      <c r="D14" s="53">
        <f t="shared" si="10"/>
        <v>1.525394800360259</v>
      </c>
      <c r="E14" s="53">
        <f t="shared" si="10"/>
        <v>2.1441001960323174</v>
      </c>
      <c r="F14" s="53">
        <f t="shared" si="10"/>
        <v>1.227553024966278</v>
      </c>
      <c r="G14" s="53">
        <f t="shared" si="10"/>
        <v>3.072893466441481</v>
      </c>
      <c r="H14" s="53">
        <f t="shared" si="10"/>
        <v>0.7968007716104861</v>
      </c>
      <c r="I14" s="53">
        <f t="shared" si="10"/>
        <v>1.0253849686690637</v>
      </c>
      <c r="J14" s="53">
        <f t="shared" si="10"/>
        <v>1.939698216001714</v>
      </c>
      <c r="K14" s="53">
        <f t="shared" si="10"/>
        <v>3.8846608749964493</v>
      </c>
      <c r="L14" s="53">
        <f t="shared" si="10"/>
        <v>0.21013778479352466</v>
      </c>
      <c r="M14" s="53">
        <f t="shared" si="10"/>
        <v>0.5045143316498889</v>
      </c>
      <c r="N14" s="53">
        <f t="shared" si="10"/>
        <v>0.7300654229925886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-0.2936724995553469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50.241288799999985</v>
      </c>
      <c r="C18" s="1">
        <f>'DATOS MENSUALES'!F487</f>
        <v>93.80408750000002</v>
      </c>
      <c r="D18" s="1">
        <f>'DATOS MENSUALES'!F488</f>
        <v>98.4524365</v>
      </c>
      <c r="E18" s="1">
        <f>'DATOS MENSUALES'!F489</f>
        <v>85.2710849</v>
      </c>
      <c r="F18" s="1">
        <f>'DATOS MENSUALES'!F490</f>
        <v>83.40051230000003</v>
      </c>
      <c r="G18" s="1">
        <f>'DATOS MENSUALES'!F491</f>
        <v>53.023115299999986</v>
      </c>
      <c r="H18" s="1">
        <f>'DATOS MENSUALES'!F492</f>
        <v>100.37299999999999</v>
      </c>
      <c r="I18" s="1">
        <f>'DATOS MENSUALES'!F493</f>
        <v>99.97420770000004</v>
      </c>
      <c r="J18" s="1">
        <f>'DATOS MENSUALES'!F494</f>
        <v>39.64395979999999</v>
      </c>
      <c r="K18" s="1">
        <f>'DATOS MENSUALES'!F495</f>
        <v>25.4273458</v>
      </c>
      <c r="L18" s="1">
        <f>'DATOS MENSUALES'!F496</f>
        <v>23.340999999999994</v>
      </c>
      <c r="M18" s="1">
        <f>'DATOS MENSUALES'!F497</f>
        <v>28.202276</v>
      </c>
      <c r="N18" s="1">
        <f aca="true" t="shared" si="11" ref="N18:N41">SUM(B18:M18)</f>
        <v>781.1543146</v>
      </c>
      <c r="O18" s="10"/>
      <c r="P18" s="60">
        <f>(B18-B$6)^3</f>
        <v>-36211.63840501703</v>
      </c>
      <c r="Q18" s="60">
        <f aca="true" t="shared" si="12" ref="Q18:AB18">(C18-C$6)^3</f>
        <v>-52161.46129817221</v>
      </c>
      <c r="R18" s="60">
        <f t="shared" si="12"/>
        <v>-221945.5086900158</v>
      </c>
      <c r="S18" s="60">
        <f t="shared" si="12"/>
        <v>-387218.8524949003</v>
      </c>
      <c r="T18" s="60">
        <f t="shared" si="12"/>
        <v>-40362.32142710675</v>
      </c>
      <c r="U18" s="60">
        <f t="shared" si="12"/>
        <v>-397242.36410296336</v>
      </c>
      <c r="V18" s="60">
        <f t="shared" si="12"/>
        <v>-12253.745162628493</v>
      </c>
      <c r="W18" s="60">
        <f t="shared" si="12"/>
        <v>-24797.26692641259</v>
      </c>
      <c r="X18" s="60">
        <f t="shared" si="12"/>
        <v>-30968.61485731981</v>
      </c>
      <c r="Y18" s="60">
        <f t="shared" si="12"/>
        <v>-6633.943026693821</v>
      </c>
      <c r="Z18" s="60">
        <f t="shared" si="12"/>
        <v>-342.9109941114335</v>
      </c>
      <c r="AA18" s="60">
        <f t="shared" si="12"/>
        <v>-211.2175472847693</v>
      </c>
      <c r="AB18" s="60">
        <f t="shared" si="12"/>
        <v>-77885742.61323474</v>
      </c>
    </row>
    <row r="19" spans="1:28" ht="12.75">
      <c r="A19" s="12" t="s">
        <v>69</v>
      </c>
      <c r="B19" s="1">
        <f>'DATOS MENSUALES'!F498</f>
        <v>33.145467300000014</v>
      </c>
      <c r="C19" s="1">
        <f>'DATOS MENSUALES'!F499</f>
        <v>22.052000000000007</v>
      </c>
      <c r="D19" s="1">
        <f>'DATOS MENSUALES'!F500</f>
        <v>189.16260040000003</v>
      </c>
      <c r="E19" s="1">
        <f>'DATOS MENSUALES'!F501</f>
        <v>103.35690560000002</v>
      </c>
      <c r="F19" s="1">
        <f>'DATOS MENSUALES'!F502</f>
        <v>65.6258409</v>
      </c>
      <c r="G19" s="1">
        <f>'DATOS MENSUALES'!F503</f>
        <v>62.281896499999995</v>
      </c>
      <c r="H19" s="1">
        <f>'DATOS MENSUALES'!F504</f>
        <v>65.585</v>
      </c>
      <c r="I19" s="1">
        <f>'DATOS MENSUALES'!F505</f>
        <v>55.901461000000005</v>
      </c>
      <c r="J19" s="1">
        <f>'DATOS MENSUALES'!F506</f>
        <v>42.26522219999998</v>
      </c>
      <c r="K19" s="1">
        <f>'DATOS MENSUALES'!F507</f>
        <v>27.931000000000004</v>
      </c>
      <c r="L19" s="1">
        <f>'DATOS MENSUALES'!F508</f>
        <v>25.591651899999995</v>
      </c>
      <c r="M19" s="1">
        <f>'DATOS MENSUALES'!F509</f>
        <v>46.64084979999999</v>
      </c>
      <c r="N19" s="1">
        <f t="shared" si="11"/>
        <v>739.5398956</v>
      </c>
      <c r="O19" s="10"/>
      <c r="P19" s="60">
        <f aca="true" t="shared" si="13" ref="P19:P43">(B19-B$6)^3</f>
        <v>-126352.39310157459</v>
      </c>
      <c r="Q19" s="60">
        <f aca="true" t="shared" si="14" ref="Q19:Q43">(C19-C$6)^3</f>
        <v>-1299160.522787623</v>
      </c>
      <c r="R19" s="60">
        <f aca="true" t="shared" si="15" ref="R19:R43">(D19-D$6)^3</f>
        <v>27446.9420265772</v>
      </c>
      <c r="S19" s="60">
        <f aca="true" t="shared" si="16" ref="S19:S43">(E19-E$6)^3</f>
        <v>-164580.37588796654</v>
      </c>
      <c r="T19" s="60">
        <f aca="true" t="shared" si="17" ref="T19:T43">(F19-F$6)^3</f>
        <v>-141234.69061992975</v>
      </c>
      <c r="U19" s="60">
        <f aca="true" t="shared" si="18" ref="U19:U43">(G19-G$6)^3</f>
        <v>-265254.49242227897</v>
      </c>
      <c r="V19" s="60">
        <f aca="true" t="shared" si="19" ref="V19:V43">(H19-H$6)^3</f>
        <v>-193527.12801537776</v>
      </c>
      <c r="W19" s="60">
        <f aca="true" t="shared" si="20" ref="W19:W43">(I19-I$6)^3</f>
        <v>-392764.65467074333</v>
      </c>
      <c r="X19" s="60">
        <f aca="true" t="shared" si="21" ref="X19:X43">(J19-J$6)^3</f>
        <v>-23842.959079492168</v>
      </c>
      <c r="Y19" s="60">
        <f aca="true" t="shared" si="22" ref="Y19:Y43">(K19-K$6)^3</f>
        <v>-4319.774035538934</v>
      </c>
      <c r="Z19" s="60">
        <f aca="true" t="shared" si="23" ref="Z19:Z43">(L19-L$6)^3</f>
        <v>-107.08678492375441</v>
      </c>
      <c r="AA19" s="60">
        <f aca="true" t="shared" si="24" ref="AA19:AA43">(M19-M$6)^3</f>
        <v>1945.2543454543897</v>
      </c>
      <c r="AB19" s="60">
        <f aca="true" t="shared" si="25" ref="AB19:AB43">(N19-N$6)^3</f>
        <v>-102945128.82488522</v>
      </c>
    </row>
    <row r="20" spans="1:28" ht="12.75">
      <c r="A20" s="12" t="s">
        <v>70</v>
      </c>
      <c r="B20" s="1">
        <f>'DATOS MENSUALES'!F510</f>
        <v>38.625569500000005</v>
      </c>
      <c r="C20" s="1">
        <f>'DATOS MENSUALES'!F511</f>
        <v>184.15600000000003</v>
      </c>
      <c r="D20" s="1">
        <f>'DATOS MENSUALES'!F512</f>
        <v>83.67680409999997</v>
      </c>
      <c r="E20" s="1">
        <f>'DATOS MENSUALES'!F513</f>
        <v>53.217198</v>
      </c>
      <c r="F20" s="1">
        <f>'DATOS MENSUALES'!F514</f>
        <v>46.6701498</v>
      </c>
      <c r="G20" s="1">
        <f>'DATOS MENSUALES'!F515</f>
        <v>34.41242199999999</v>
      </c>
      <c r="H20" s="1">
        <f>'DATOS MENSUALES'!F516</f>
        <v>109.05411049999996</v>
      </c>
      <c r="I20" s="1">
        <f>'DATOS MENSUALES'!F517</f>
        <v>232.48455070000003</v>
      </c>
      <c r="J20" s="1">
        <f>'DATOS MENSUALES'!F518</f>
        <v>102.82060510000004</v>
      </c>
      <c r="K20" s="1">
        <f>'DATOS MENSUALES'!F519</f>
        <v>34.408581100000006</v>
      </c>
      <c r="L20" s="1">
        <f>'DATOS MENSUALES'!F520</f>
        <v>31.041488599999997</v>
      </c>
      <c r="M20" s="1">
        <f>'DATOS MENSUALES'!F521</f>
        <v>31.612167300000007</v>
      </c>
      <c r="N20" s="1">
        <f t="shared" si="11"/>
        <v>982.1796467</v>
      </c>
      <c r="O20" s="10"/>
      <c r="P20" s="60">
        <f t="shared" si="13"/>
        <v>-89312.04825522799</v>
      </c>
      <c r="Q20" s="60">
        <f t="shared" si="14"/>
        <v>148777.65973552776</v>
      </c>
      <c r="R20" s="60">
        <f t="shared" si="15"/>
        <v>-427317.93958226574</v>
      </c>
      <c r="S20" s="60">
        <f t="shared" si="16"/>
        <v>-1155682.519466385</v>
      </c>
      <c r="T20" s="60">
        <f t="shared" si="17"/>
        <v>-358407.73842471134</v>
      </c>
      <c r="U20" s="60">
        <f t="shared" si="18"/>
        <v>-781780.0652927265</v>
      </c>
      <c r="V20" s="60">
        <f t="shared" si="19"/>
        <v>-2969.4795844765245</v>
      </c>
      <c r="W20" s="60">
        <f t="shared" si="20"/>
        <v>1103885.7468418537</v>
      </c>
      <c r="X20" s="60">
        <f t="shared" si="21"/>
        <v>32076.934940695417</v>
      </c>
      <c r="Y20" s="60">
        <f t="shared" si="22"/>
        <v>-943.6837342010479</v>
      </c>
      <c r="Z20" s="60">
        <f t="shared" si="23"/>
        <v>0.34461089316859617</v>
      </c>
      <c r="AA20" s="60">
        <f t="shared" si="24"/>
        <v>-16.493665101800502</v>
      </c>
      <c r="AB20" s="60">
        <f t="shared" si="25"/>
        <v>-11548050.71313503</v>
      </c>
    </row>
    <row r="21" spans="1:28" ht="12.75">
      <c r="A21" s="12" t="s">
        <v>71</v>
      </c>
      <c r="B21" s="1">
        <f>'DATOS MENSUALES'!F522</f>
        <v>28.075676599999998</v>
      </c>
      <c r="C21" s="1">
        <f>'DATOS MENSUALES'!F523</f>
        <v>205.91434340000004</v>
      </c>
      <c r="D21" s="1">
        <f>'DATOS MENSUALES'!F524</f>
        <v>121.14127280000002</v>
      </c>
      <c r="E21" s="1">
        <f>'DATOS MENSUALES'!F525</f>
        <v>128.95769380000002</v>
      </c>
      <c r="F21" s="1">
        <f>'DATOS MENSUALES'!F526</f>
        <v>81.8484164</v>
      </c>
      <c r="G21" s="1">
        <f>'DATOS MENSUALES'!F527</f>
        <v>129.6922984</v>
      </c>
      <c r="H21" s="1">
        <f>'DATOS MENSUALES'!F528</f>
        <v>181.97704480000002</v>
      </c>
      <c r="I21" s="1">
        <f>'DATOS MENSUALES'!F529</f>
        <v>257.6605685999999</v>
      </c>
      <c r="J21" s="1">
        <f>'DATOS MENSUALES'!F530</f>
        <v>157.4115407</v>
      </c>
      <c r="K21" s="1">
        <f>'DATOS MENSUALES'!F531</f>
        <v>69.02677440000001</v>
      </c>
      <c r="L21" s="1">
        <f>'DATOS MENSUALES'!F532</f>
        <v>48.82577809999998</v>
      </c>
      <c r="M21" s="1">
        <f>'DATOS MENSUALES'!F533</f>
        <v>40.718174</v>
      </c>
      <c r="N21" s="1">
        <f t="shared" si="11"/>
        <v>1451.2495820000001</v>
      </c>
      <c r="O21" s="10"/>
      <c r="P21" s="60">
        <f t="shared" si="13"/>
        <v>-168649.16380540153</v>
      </c>
      <c r="Q21" s="60">
        <f t="shared" si="14"/>
        <v>417612.5092725491</v>
      </c>
      <c r="R21" s="60">
        <f t="shared" si="15"/>
        <v>-54253.55638259332</v>
      </c>
      <c r="S21" s="60">
        <f t="shared" si="16"/>
        <v>-24898.98538535737</v>
      </c>
      <c r="T21" s="60">
        <f t="shared" si="17"/>
        <v>-46092.82909849517</v>
      </c>
      <c r="U21" s="60">
        <f t="shared" si="18"/>
        <v>31.50252013526586</v>
      </c>
      <c r="V21" s="60">
        <f t="shared" si="19"/>
        <v>200710.40684249115</v>
      </c>
      <c r="W21" s="60">
        <f t="shared" si="20"/>
        <v>2123084.4647762734</v>
      </c>
      <c r="X21" s="60">
        <f t="shared" si="21"/>
        <v>644175.1519649449</v>
      </c>
      <c r="Y21" s="60">
        <f t="shared" si="22"/>
        <v>15270.624611182406</v>
      </c>
      <c r="Z21" s="60">
        <f t="shared" si="23"/>
        <v>6316.629500635315</v>
      </c>
      <c r="AA21" s="60">
        <f t="shared" si="24"/>
        <v>282.3663742661344</v>
      </c>
      <c r="AB21" s="60">
        <f t="shared" si="25"/>
        <v>14355662.022132887</v>
      </c>
    </row>
    <row r="22" spans="1:28" ht="12.75">
      <c r="A22" s="12" t="s">
        <v>72</v>
      </c>
      <c r="B22" s="1">
        <f>'DATOS MENSUALES'!F534</f>
        <v>44.45273620000001</v>
      </c>
      <c r="C22" s="1">
        <f>'DATOS MENSUALES'!F535</f>
        <v>233.4960306</v>
      </c>
      <c r="D22" s="1">
        <f>'DATOS MENSUALES'!F536</f>
        <v>141.2038768</v>
      </c>
      <c r="E22" s="1">
        <f>'DATOS MENSUALES'!F537</f>
        <v>213.31350659999998</v>
      </c>
      <c r="F22" s="1">
        <f>'DATOS MENSUALES'!F538</f>
        <v>316.4289999999999</v>
      </c>
      <c r="G22" s="1">
        <f>'DATOS MENSUALES'!F539</f>
        <v>134.81730869999996</v>
      </c>
      <c r="H22" s="1">
        <f>'DATOS MENSUALES'!F540</f>
        <v>226.17350049999996</v>
      </c>
      <c r="I22" s="1">
        <f>'DATOS MENSUALES'!F541</f>
        <v>153.27253099999996</v>
      </c>
      <c r="J22" s="1">
        <f>'DATOS MENSUALES'!F542</f>
        <v>117.28691320000001</v>
      </c>
      <c r="K22" s="1">
        <f>'DATOS MENSUALES'!F543</f>
        <v>58.4097446</v>
      </c>
      <c r="L22" s="1">
        <f>'DATOS MENSUALES'!F544</f>
        <v>43.62949679999999</v>
      </c>
      <c r="M22" s="1">
        <f>'DATOS MENSUALES'!F545</f>
        <v>38.977</v>
      </c>
      <c r="N22" s="1">
        <f t="shared" si="11"/>
        <v>1721.4616450000003</v>
      </c>
      <c r="O22" s="10"/>
      <c r="P22" s="60">
        <f t="shared" si="13"/>
        <v>-58738.68114013927</v>
      </c>
      <c r="Q22" s="60">
        <f t="shared" si="14"/>
        <v>1071486.0200278931</v>
      </c>
      <c r="R22" s="60">
        <f t="shared" si="15"/>
        <v>-5634.140653937442</v>
      </c>
      <c r="S22" s="60">
        <f t="shared" si="16"/>
        <v>167786.24126778822</v>
      </c>
      <c r="T22" s="60">
        <f t="shared" si="17"/>
        <v>7848094.008796899</v>
      </c>
      <c r="U22" s="60">
        <f t="shared" si="18"/>
        <v>568.3372646115223</v>
      </c>
      <c r="V22" s="60">
        <f t="shared" si="19"/>
        <v>1084661.9125340772</v>
      </c>
      <c r="W22" s="60">
        <f t="shared" si="20"/>
        <v>14062.788862987407</v>
      </c>
      <c r="X22" s="60">
        <f t="shared" si="21"/>
        <v>98865.89069864142</v>
      </c>
      <c r="Y22" s="60">
        <f t="shared" si="22"/>
        <v>2858.767315295888</v>
      </c>
      <c r="Z22" s="60">
        <f t="shared" si="23"/>
        <v>2346.858673104665</v>
      </c>
      <c r="AA22" s="60">
        <f t="shared" si="24"/>
        <v>111.93395573254249</v>
      </c>
      <c r="AB22" s="60">
        <f t="shared" si="25"/>
        <v>135203319.56471545</v>
      </c>
    </row>
    <row r="23" spans="1:28" ht="12.75">
      <c r="A23" s="12" t="s">
        <v>73</v>
      </c>
      <c r="B23" s="1">
        <f>'DATOS MENSUALES'!F546</f>
        <v>36.75132920000001</v>
      </c>
      <c r="C23" s="1">
        <f>'DATOS MENSUALES'!F547</f>
        <v>72.0249929</v>
      </c>
      <c r="D23" s="1">
        <f>'DATOS MENSUALES'!F548</f>
        <v>97.65762219999998</v>
      </c>
      <c r="E23" s="1">
        <f>'DATOS MENSUALES'!F549</f>
        <v>112.75573549999997</v>
      </c>
      <c r="F23" s="1">
        <f>'DATOS MENSUALES'!F550</f>
        <v>204.5926727</v>
      </c>
      <c r="G23" s="1">
        <f>'DATOS MENSUALES'!F551</f>
        <v>137.33608709999996</v>
      </c>
      <c r="H23" s="1">
        <f>'DATOS MENSUALES'!F552</f>
        <v>116.34121939999997</v>
      </c>
      <c r="I23" s="1">
        <f>'DATOS MENSUALES'!F553</f>
        <v>127.05199999999999</v>
      </c>
      <c r="J23" s="1">
        <f>'DATOS MENSUALES'!F554</f>
        <v>62.586157400000026</v>
      </c>
      <c r="K23" s="1">
        <f>'DATOS MENSUALES'!F555</f>
        <v>41.0576782</v>
      </c>
      <c r="L23" s="1">
        <f>'DATOS MENSUALES'!F556</f>
        <v>35.31535209999999</v>
      </c>
      <c r="M23" s="1">
        <f>'DATOS MENSUALES'!F557</f>
        <v>64.94300000000001</v>
      </c>
      <c r="N23" s="1">
        <f t="shared" si="11"/>
        <v>1108.4138467</v>
      </c>
      <c r="O23" s="10"/>
      <c r="P23" s="60">
        <f t="shared" si="13"/>
        <v>-101024.17735951113</v>
      </c>
      <c r="Q23" s="60">
        <f t="shared" si="14"/>
        <v>-206873.8522454513</v>
      </c>
      <c r="R23" s="60">
        <f t="shared" si="15"/>
        <v>-230801.5557347604</v>
      </c>
      <c r="S23" s="60">
        <f t="shared" si="16"/>
        <v>-93593.36069812885</v>
      </c>
      <c r="T23" s="60">
        <f t="shared" si="17"/>
        <v>656001.4000840868</v>
      </c>
      <c r="U23" s="60">
        <f t="shared" si="18"/>
        <v>1260.4304240443287</v>
      </c>
      <c r="V23" s="60">
        <f t="shared" si="19"/>
        <v>-355.8448088769625</v>
      </c>
      <c r="W23" s="60">
        <f t="shared" si="20"/>
        <v>-9.039612579730848</v>
      </c>
      <c r="X23" s="60">
        <f t="shared" si="21"/>
        <v>-605.7113311135435</v>
      </c>
      <c r="Y23" s="60">
        <f t="shared" si="22"/>
        <v>-31.54082361774512</v>
      </c>
      <c r="Z23" s="60">
        <f t="shared" si="23"/>
        <v>123.13121369254394</v>
      </c>
      <c r="AA23" s="60">
        <f t="shared" si="24"/>
        <v>29176.40175547731</v>
      </c>
      <c r="AB23" s="60">
        <f t="shared" si="25"/>
        <v>-993940.5498850291</v>
      </c>
    </row>
    <row r="24" spans="1:28" ht="12.75">
      <c r="A24" s="12" t="s">
        <v>74</v>
      </c>
      <c r="B24" s="1">
        <f>'DATOS MENSUALES'!F558</f>
        <v>79.90691460000001</v>
      </c>
      <c r="C24" s="1">
        <f>'DATOS MENSUALES'!F559</f>
        <v>83.72480980000003</v>
      </c>
      <c r="D24" s="1">
        <f>'DATOS MENSUALES'!F560</f>
        <v>73.80443279999999</v>
      </c>
      <c r="E24" s="1">
        <f>'DATOS MENSUALES'!F561</f>
        <v>153.9584922</v>
      </c>
      <c r="F24" s="1">
        <f>'DATOS MENSUALES'!F562</f>
        <v>170.249</v>
      </c>
      <c r="G24" s="1">
        <f>'DATOS MENSUALES'!F563</f>
        <v>120.96766049999998</v>
      </c>
      <c r="H24" s="1">
        <f>'DATOS MENSUALES'!F564</f>
        <v>109.63204139999999</v>
      </c>
      <c r="I24" s="1">
        <f>'DATOS MENSUALES'!F565</f>
        <v>110.92835740000001</v>
      </c>
      <c r="J24" s="1">
        <f>'DATOS MENSUALES'!F566</f>
        <v>67.87104809999998</v>
      </c>
      <c r="K24" s="1">
        <f>'DATOS MENSUALES'!F567</f>
        <v>58.910577100000005</v>
      </c>
      <c r="L24" s="1">
        <f>'DATOS MENSUALES'!F568</f>
        <v>37.272814600000004</v>
      </c>
      <c r="M24" s="1">
        <f>'DATOS MENSUALES'!F569</f>
        <v>49.8240065</v>
      </c>
      <c r="N24" s="1">
        <f t="shared" si="11"/>
        <v>1117.050155</v>
      </c>
      <c r="O24" s="10"/>
      <c r="P24" s="60">
        <f t="shared" si="13"/>
        <v>-39.93944966275195</v>
      </c>
      <c r="Q24" s="60">
        <f t="shared" si="14"/>
        <v>-106786.39178842554</v>
      </c>
      <c r="R24" s="60">
        <f t="shared" si="15"/>
        <v>-618329.5078202926</v>
      </c>
      <c r="S24" s="60">
        <f t="shared" si="16"/>
        <v>-74.08500212243817</v>
      </c>
      <c r="T24" s="60">
        <f t="shared" si="17"/>
        <v>145083.97684729245</v>
      </c>
      <c r="U24" s="60">
        <f t="shared" si="18"/>
        <v>-172.47141270821135</v>
      </c>
      <c r="V24" s="60">
        <f t="shared" si="19"/>
        <v>-2625.4956463891263</v>
      </c>
      <c r="W24" s="60">
        <f t="shared" si="20"/>
        <v>-6035.30168198663</v>
      </c>
      <c r="X24" s="60">
        <f t="shared" si="21"/>
        <v>-32.039663879472116</v>
      </c>
      <c r="Y24" s="60">
        <f t="shared" si="22"/>
        <v>3172.217431982167</v>
      </c>
      <c r="Z24" s="60">
        <f t="shared" si="23"/>
        <v>333.1613589509478</v>
      </c>
      <c r="AA24" s="60">
        <f t="shared" si="24"/>
        <v>3845.058243698202</v>
      </c>
      <c r="AB24" s="60">
        <f t="shared" si="25"/>
        <v>-757585.2999942744</v>
      </c>
    </row>
    <row r="25" spans="1:28" ht="12.75">
      <c r="A25" s="12" t="s">
        <v>75</v>
      </c>
      <c r="B25" s="1">
        <f>'DATOS MENSUALES'!F570</f>
        <v>220.9484833</v>
      </c>
      <c r="C25" s="1">
        <f>'DATOS MENSUALES'!F571</f>
        <v>216.39847650000002</v>
      </c>
      <c r="D25" s="1">
        <f>'DATOS MENSUALES'!F572</f>
        <v>275.48243780000007</v>
      </c>
      <c r="E25" s="1">
        <f>'DATOS MENSUALES'!F573</f>
        <v>285.52103049999994</v>
      </c>
      <c r="F25" s="1">
        <f>'DATOS MENSUALES'!F574</f>
        <v>235.93527020000008</v>
      </c>
      <c r="G25" s="1">
        <f>'DATOS MENSUALES'!F575</f>
        <v>209.14418759999992</v>
      </c>
      <c r="H25" s="1">
        <f>'DATOS MENSUALES'!F576</f>
        <v>261.6265539000001</v>
      </c>
      <c r="I25" s="1">
        <f>'DATOS MENSUALES'!F577</f>
        <v>264.0357443999999</v>
      </c>
      <c r="J25" s="1">
        <f>'DATOS MENSUALES'!F578</f>
        <v>235.64210350000002</v>
      </c>
      <c r="K25" s="1">
        <f>'DATOS MENSUALES'!F579</f>
        <v>219.735</v>
      </c>
      <c r="L25" s="1">
        <f>'DATOS MENSUALES'!F580</f>
        <v>53.70200000000002</v>
      </c>
      <c r="M25" s="1">
        <f>'DATOS MENSUALES'!F581</f>
        <v>42.88799999999999</v>
      </c>
      <c r="N25" s="1">
        <f t="shared" si="11"/>
        <v>2521.0592877000004</v>
      </c>
      <c r="O25" s="10"/>
      <c r="P25" s="60">
        <f t="shared" si="13"/>
        <v>2606611.5324562546</v>
      </c>
      <c r="Q25" s="60">
        <f t="shared" si="14"/>
        <v>619138.6915234129</v>
      </c>
      <c r="R25" s="60">
        <f t="shared" si="15"/>
        <v>1580534.7319333854</v>
      </c>
      <c r="S25" s="60">
        <f t="shared" si="16"/>
        <v>2065978.0215301004</v>
      </c>
      <c r="T25" s="60">
        <f t="shared" si="17"/>
        <v>1652754.2911278035</v>
      </c>
      <c r="U25" s="60">
        <f t="shared" si="18"/>
        <v>563767.8204803339</v>
      </c>
      <c r="V25" s="60">
        <f t="shared" si="19"/>
        <v>2639459.0143069243</v>
      </c>
      <c r="W25" s="60">
        <f t="shared" si="20"/>
        <v>2454945.030830899</v>
      </c>
      <c r="X25" s="60">
        <f t="shared" si="21"/>
        <v>4459123.046713516</v>
      </c>
      <c r="Y25" s="60">
        <f t="shared" si="22"/>
        <v>5407086.766825445</v>
      </c>
      <c r="Z25" s="60">
        <f t="shared" si="23"/>
        <v>12749.937607278445</v>
      </c>
      <c r="AA25" s="60">
        <f t="shared" si="24"/>
        <v>665.4156404356479</v>
      </c>
      <c r="AB25" s="60">
        <f t="shared" si="25"/>
        <v>2262784389.5395913</v>
      </c>
    </row>
    <row r="26" spans="1:28" ht="12.75">
      <c r="A26" s="12" t="s">
        <v>76</v>
      </c>
      <c r="B26" s="1">
        <f>'DATOS MENSUALES'!F582</f>
        <v>60.12190559999999</v>
      </c>
      <c r="C26" s="1">
        <f>'DATOS MENSUALES'!F583</f>
        <v>61.17867610000002</v>
      </c>
      <c r="D26" s="1">
        <f>'DATOS MENSUALES'!F584</f>
        <v>36.4361351</v>
      </c>
      <c r="E26" s="1">
        <f>'DATOS MENSUALES'!F585</f>
        <v>34.14715939999999</v>
      </c>
      <c r="F26" s="1">
        <f>'DATOS MENSUALES'!F586</f>
        <v>44.084898499999994</v>
      </c>
      <c r="G26" s="1">
        <f>'DATOS MENSUALES'!F587</f>
        <v>43.90399999999999</v>
      </c>
      <c r="H26" s="1">
        <f>'DATOS MENSUALES'!F588</f>
        <v>90.50603410000001</v>
      </c>
      <c r="I26" s="1">
        <f>'DATOS MENSUALES'!F589</f>
        <v>59.888288799999984</v>
      </c>
      <c r="J26" s="1">
        <f>'DATOS MENSUALES'!F590</f>
        <v>60.19200000000001</v>
      </c>
      <c r="K26" s="1">
        <f>'DATOS MENSUALES'!F591</f>
        <v>39.37399999999999</v>
      </c>
      <c r="L26" s="1">
        <f>'DATOS MENSUALES'!F592</f>
        <v>32.363</v>
      </c>
      <c r="M26" s="1">
        <f>'DATOS MENSUALES'!F593</f>
        <v>31.785779199999997</v>
      </c>
      <c r="N26" s="1">
        <f t="shared" si="11"/>
        <v>593.9818768</v>
      </c>
      <c r="O26" s="10"/>
      <c r="P26" s="60">
        <f t="shared" si="13"/>
        <v>-12492.391316389427</v>
      </c>
      <c r="Q26" s="60">
        <f t="shared" si="14"/>
        <v>-342840.01323239383</v>
      </c>
      <c r="R26" s="60">
        <f t="shared" si="15"/>
        <v>-1841050.823040462</v>
      </c>
      <c r="S26" s="60">
        <f t="shared" si="16"/>
        <v>-1907144.1935490156</v>
      </c>
      <c r="T26" s="60">
        <f t="shared" si="17"/>
        <v>-398982.18749149167</v>
      </c>
      <c r="U26" s="60">
        <f t="shared" si="18"/>
        <v>-564174.9516737707</v>
      </c>
      <c r="V26" s="60">
        <f t="shared" si="19"/>
        <v>-35681.13821112902</v>
      </c>
      <c r="W26" s="60">
        <f t="shared" si="20"/>
        <v>-332047.27657465346</v>
      </c>
      <c r="X26" s="60">
        <f t="shared" si="21"/>
        <v>-1279.1128242074808</v>
      </c>
      <c r="Y26" s="60">
        <f t="shared" si="22"/>
        <v>-113.60646767341827</v>
      </c>
      <c r="Z26" s="60">
        <f t="shared" si="23"/>
        <v>8.2743440282147</v>
      </c>
      <c r="AA26" s="60">
        <f t="shared" si="24"/>
        <v>-13.343823858590355</v>
      </c>
      <c r="AB26" s="60">
        <f t="shared" si="25"/>
        <v>-231735292.0609609</v>
      </c>
    </row>
    <row r="27" spans="1:28" ht="12.75">
      <c r="A27" s="12" t="s">
        <v>77</v>
      </c>
      <c r="B27" s="1">
        <f>'DATOS MENSUALES'!F594</f>
        <v>37.03600000000001</v>
      </c>
      <c r="C27" s="1">
        <f>'DATOS MENSUALES'!F595</f>
        <v>419.2883215999998</v>
      </c>
      <c r="D27" s="1">
        <f>'DATOS MENSUALES'!F596</f>
        <v>620.5481982</v>
      </c>
      <c r="E27" s="1">
        <f>'DATOS MENSUALES'!F597</f>
        <v>191.27300000000002</v>
      </c>
      <c r="F27" s="1">
        <f>'DATOS MENSUALES'!F598</f>
        <v>101.9933059</v>
      </c>
      <c r="G27" s="1">
        <f>'DATOS MENSUALES'!F599</f>
        <v>79.39359060000001</v>
      </c>
      <c r="H27" s="1">
        <f>'DATOS MENSUALES'!F600</f>
        <v>82.5795997</v>
      </c>
      <c r="I27" s="1">
        <f>'DATOS MENSUALES'!F601</f>
        <v>62.62685120000001</v>
      </c>
      <c r="J27" s="1">
        <f>'DATOS MENSUALES'!F602</f>
        <v>48.00851169999999</v>
      </c>
      <c r="K27" s="1">
        <f>'DATOS MENSUALES'!F603</f>
        <v>39.70399999999999</v>
      </c>
      <c r="L27" s="1">
        <f>'DATOS MENSUALES'!F604</f>
        <v>36.71859379999999</v>
      </c>
      <c r="M27" s="1">
        <f>'DATOS MENSUALES'!F605</f>
        <v>37.50356420000001</v>
      </c>
      <c r="N27" s="1">
        <f t="shared" si="11"/>
        <v>1756.6735368999998</v>
      </c>
      <c r="O27" s="10"/>
      <c r="P27" s="60">
        <f t="shared" si="13"/>
        <v>-99183.0217130968</v>
      </c>
      <c r="Q27" s="60">
        <f t="shared" si="14"/>
        <v>23917876.4353728</v>
      </c>
      <c r="R27" s="60">
        <f t="shared" si="15"/>
        <v>98323404.12338732</v>
      </c>
      <c r="S27" s="60">
        <f t="shared" si="16"/>
        <v>36312.582938117055</v>
      </c>
      <c r="T27" s="60">
        <f t="shared" si="17"/>
        <v>-3877.051981314092</v>
      </c>
      <c r="U27" s="60">
        <f t="shared" si="18"/>
        <v>-104756.50485356821</v>
      </c>
      <c r="V27" s="60">
        <f t="shared" si="19"/>
        <v>-68156.95563762561</v>
      </c>
      <c r="W27" s="60">
        <f t="shared" si="20"/>
        <v>-294189.48624511797</v>
      </c>
      <c r="X27" s="60">
        <f t="shared" si="21"/>
        <v>-12228.44017316543</v>
      </c>
      <c r="Y27" s="60">
        <f t="shared" si="22"/>
        <v>-91.93058244679871</v>
      </c>
      <c r="Z27" s="60">
        <f t="shared" si="23"/>
        <v>259.4742490413709</v>
      </c>
      <c r="AA27" s="60">
        <f t="shared" si="24"/>
        <v>37.457542902682825</v>
      </c>
      <c r="AB27" s="60">
        <f t="shared" si="25"/>
        <v>164983237.63589507</v>
      </c>
    </row>
    <row r="28" spans="1:28" ht="12.75">
      <c r="A28" s="12" t="s">
        <v>78</v>
      </c>
      <c r="B28" s="1">
        <f>'DATOS MENSUALES'!F606</f>
        <v>170.4178626</v>
      </c>
      <c r="C28" s="1">
        <f>'DATOS MENSUALES'!F607</f>
        <v>99.15199999999997</v>
      </c>
      <c r="D28" s="1">
        <f>'DATOS MENSUALES'!F608</f>
        <v>56.786245099999995</v>
      </c>
      <c r="E28" s="1">
        <f>'DATOS MENSUALES'!F609</f>
        <v>72.47922660000003</v>
      </c>
      <c r="F28" s="1">
        <f>'DATOS MENSUALES'!F610</f>
        <v>74.61948550000001</v>
      </c>
      <c r="G28" s="1">
        <f>'DATOS MENSUALES'!F611</f>
        <v>272.998</v>
      </c>
      <c r="H28" s="1">
        <f>'DATOS MENSUALES'!F612</f>
        <v>124.328</v>
      </c>
      <c r="I28" s="1">
        <f>'DATOS MENSUALES'!F613</f>
        <v>86.4049261</v>
      </c>
      <c r="J28" s="1">
        <f>'DATOS MENSUALES'!F614</f>
        <v>46.73234060000002</v>
      </c>
      <c r="K28" s="1">
        <f>'DATOS MENSUALES'!F615</f>
        <v>29.24899999999999</v>
      </c>
      <c r="L28" s="1">
        <f>'DATOS MENSUALES'!F616</f>
        <v>22.532999999999998</v>
      </c>
      <c r="M28" s="1">
        <f>'DATOS MENSUALES'!F617</f>
        <v>25.427000000000007</v>
      </c>
      <c r="N28" s="1">
        <f t="shared" si="11"/>
        <v>1081.1270865</v>
      </c>
      <c r="O28" s="10"/>
      <c r="P28" s="60">
        <f t="shared" si="13"/>
        <v>660610.6976930132</v>
      </c>
      <c r="Q28" s="60">
        <f t="shared" si="14"/>
        <v>-32816.533752158444</v>
      </c>
      <c r="R28" s="60">
        <f t="shared" si="15"/>
        <v>-1067830.1279017725</v>
      </c>
      <c r="S28" s="60">
        <f t="shared" si="16"/>
        <v>-628964.8051506104</v>
      </c>
      <c r="T28" s="60">
        <f t="shared" si="17"/>
        <v>-79971.05038626988</v>
      </c>
      <c r="U28" s="60">
        <f t="shared" si="18"/>
        <v>3141900.05896768</v>
      </c>
      <c r="V28" s="60">
        <f t="shared" si="19"/>
        <v>0.7301416018920678</v>
      </c>
      <c r="W28" s="60">
        <f t="shared" si="20"/>
        <v>-78019.81740619178</v>
      </c>
      <c r="X28" s="60">
        <f t="shared" si="21"/>
        <v>-14375.177584653768</v>
      </c>
      <c r="Y28" s="60">
        <f t="shared" si="22"/>
        <v>-3353.5950798054787</v>
      </c>
      <c r="Z28" s="60">
        <f t="shared" si="23"/>
        <v>-475.9029176942854</v>
      </c>
      <c r="AA28" s="60">
        <f t="shared" si="24"/>
        <v>-665.4902467536622</v>
      </c>
      <c r="AB28" s="60">
        <f t="shared" si="25"/>
        <v>-2052468.084355243</v>
      </c>
    </row>
    <row r="29" spans="1:28" ht="12.75">
      <c r="A29" s="12" t="s">
        <v>79</v>
      </c>
      <c r="B29" s="1">
        <f>'DATOS MENSUALES'!F618</f>
        <v>32.444448300000005</v>
      </c>
      <c r="C29" s="1">
        <f>'DATOS MENSUALES'!F619</f>
        <v>32.184</v>
      </c>
      <c r="D29" s="1">
        <f>'DATOS MENSUALES'!F620</f>
        <v>30.2634727</v>
      </c>
      <c r="E29" s="1">
        <f>'DATOS MENSUALES'!F621</f>
        <v>56.52380250000003</v>
      </c>
      <c r="F29" s="1">
        <f>'DATOS MENSUALES'!F622</f>
        <v>40.43</v>
      </c>
      <c r="G29" s="1">
        <f>'DATOS MENSUALES'!F623</f>
        <v>38.46909249999999</v>
      </c>
      <c r="H29" s="1">
        <f>'DATOS MENSUALES'!F624</f>
        <v>67.21873760000001</v>
      </c>
      <c r="I29" s="1">
        <f>'DATOS MENSUALES'!F625</f>
        <v>48.43618329999999</v>
      </c>
      <c r="J29" s="1">
        <f>'DATOS MENSUALES'!F626</f>
        <v>43.3601619</v>
      </c>
      <c r="K29" s="1">
        <f>'DATOS MENSUALES'!F627</f>
        <v>16.8928525</v>
      </c>
      <c r="L29" s="1">
        <f>'DATOS MENSUALES'!F628</f>
        <v>19.718746900000003</v>
      </c>
      <c r="M29" s="1">
        <f>'DATOS MENSUALES'!F629</f>
        <v>17.954181700000003</v>
      </c>
      <c r="N29" s="1">
        <f t="shared" si="11"/>
        <v>443.89567989999995</v>
      </c>
      <c r="O29" s="10"/>
      <c r="P29" s="60">
        <f t="shared" si="13"/>
        <v>-131722.21321207535</v>
      </c>
      <c r="Q29" s="60">
        <f t="shared" si="14"/>
        <v>-969822.4834434334</v>
      </c>
      <c r="R29" s="60">
        <f t="shared" si="15"/>
        <v>-2133461.6394961174</v>
      </c>
      <c r="S29" s="60">
        <f t="shared" si="16"/>
        <v>-1049844.9668431615</v>
      </c>
      <c r="T29" s="60">
        <f t="shared" si="17"/>
        <v>-461405.7502233466</v>
      </c>
      <c r="U29" s="60">
        <f t="shared" si="18"/>
        <v>-682981.8434541597</v>
      </c>
      <c r="V29" s="60">
        <f t="shared" si="19"/>
        <v>-177587.65610331733</v>
      </c>
      <c r="W29" s="60">
        <f t="shared" si="20"/>
        <v>-525537.3862426692</v>
      </c>
      <c r="X29" s="60">
        <f t="shared" si="21"/>
        <v>-21224.021537622895</v>
      </c>
      <c r="Y29" s="60">
        <f t="shared" si="22"/>
        <v>-20400.952083557455</v>
      </c>
      <c r="Z29" s="60">
        <f t="shared" si="23"/>
        <v>-1198.3278735076349</v>
      </c>
      <c r="AA29" s="60">
        <f t="shared" si="24"/>
        <v>-4254.269592194379</v>
      </c>
      <c r="AB29" s="60">
        <f t="shared" si="25"/>
        <v>-446496923.76389945</v>
      </c>
    </row>
    <row r="30" spans="1:28" ht="12.75">
      <c r="A30" s="12" t="s">
        <v>80</v>
      </c>
      <c r="B30" s="1">
        <f>'DATOS MENSUALES'!F630</f>
        <v>65.66998950000001</v>
      </c>
      <c r="C30" s="1">
        <f>'DATOS MENSUALES'!F631</f>
        <v>37.537</v>
      </c>
      <c r="D30" s="1">
        <f>'DATOS MENSUALES'!F632</f>
        <v>54.475</v>
      </c>
      <c r="E30" s="1">
        <f>'DATOS MENSUALES'!F633</f>
        <v>27.141000000000002</v>
      </c>
      <c r="F30" s="1">
        <f>'DATOS MENSUALES'!F634</f>
        <v>20.651399000000005</v>
      </c>
      <c r="G30" s="1">
        <f>'DATOS MENSUALES'!F635</f>
        <v>32.96606600000002</v>
      </c>
      <c r="H30" s="1">
        <f>'DATOS MENSUALES'!F636</f>
        <v>43.88545599999999</v>
      </c>
      <c r="I30" s="1">
        <f>'DATOS MENSUALES'!F637</f>
        <v>126.73377370000001</v>
      </c>
      <c r="J30" s="1">
        <f>'DATOS MENSUALES'!F638</f>
        <v>57.154700500000025</v>
      </c>
      <c r="K30" s="1">
        <f>'DATOS MENSUALES'!F639</f>
        <v>25.640791</v>
      </c>
      <c r="L30" s="1">
        <f>'DATOS MENSUALES'!F640</f>
        <v>17.99987489999999</v>
      </c>
      <c r="M30" s="1">
        <f>'DATOS MENSUALES'!F641</f>
        <v>14.716094899999998</v>
      </c>
      <c r="N30" s="1">
        <f t="shared" si="11"/>
        <v>524.5711455000001</v>
      </c>
      <c r="O30" s="10"/>
      <c r="P30" s="60">
        <f t="shared" si="13"/>
        <v>-5503.1869837185695</v>
      </c>
      <c r="Q30" s="60">
        <f t="shared" si="14"/>
        <v>-820835.3971958773</v>
      </c>
      <c r="R30" s="60">
        <f t="shared" si="15"/>
        <v>-1141918.8504818715</v>
      </c>
      <c r="S30" s="60">
        <f t="shared" si="16"/>
        <v>-2248988.7538973256</v>
      </c>
      <c r="T30" s="60">
        <f t="shared" si="17"/>
        <v>-914129.7842976955</v>
      </c>
      <c r="U30" s="60">
        <f t="shared" si="18"/>
        <v>-819184.2608704023</v>
      </c>
      <c r="V30" s="60">
        <f t="shared" si="19"/>
        <v>-503258.0604091729</v>
      </c>
      <c r="W30" s="60">
        <f t="shared" si="20"/>
        <v>-13.847469406898428</v>
      </c>
      <c r="X30" s="60">
        <f t="shared" si="21"/>
        <v>-2681.2514700496417</v>
      </c>
      <c r="Y30" s="60">
        <f t="shared" si="22"/>
        <v>-6410.424911241029</v>
      </c>
      <c r="Z30" s="60">
        <f t="shared" si="23"/>
        <v>-1879.3182653856727</v>
      </c>
      <c r="AA30" s="60">
        <f t="shared" si="24"/>
        <v>-7348.418499001147</v>
      </c>
      <c r="AB30" s="60">
        <f t="shared" si="25"/>
        <v>-319508920.31978303</v>
      </c>
    </row>
    <row r="31" spans="1:28" ht="12.75">
      <c r="A31" s="12" t="s">
        <v>81</v>
      </c>
      <c r="B31" s="1">
        <f>'DATOS MENSUALES'!F642</f>
        <v>296.7679810000001</v>
      </c>
      <c r="C31" s="1">
        <f>'DATOS MENSUALES'!F643</f>
        <v>251.20654519999997</v>
      </c>
      <c r="D31" s="1">
        <f>'DATOS MENSUALES'!F644</f>
        <v>63.32993520000001</v>
      </c>
      <c r="E31" s="1">
        <f>'DATOS MENSUALES'!F645</f>
        <v>116.098137</v>
      </c>
      <c r="F31" s="1">
        <f>'DATOS MENSUALES'!F646</f>
        <v>137.3639082</v>
      </c>
      <c r="G31" s="1">
        <f>'DATOS MENSUALES'!F647</f>
        <v>119.78509270000002</v>
      </c>
      <c r="H31" s="1">
        <f>'DATOS MENSUALES'!F648</f>
        <v>71.42676290000003</v>
      </c>
      <c r="I31" s="1">
        <f>'DATOS MENSUALES'!F649</f>
        <v>286.29791819999997</v>
      </c>
      <c r="J31" s="1">
        <f>'DATOS MENSUALES'!F650</f>
        <v>75.20571009999999</v>
      </c>
      <c r="K31" s="1">
        <f>'DATOS MENSUALES'!F651</f>
        <v>40.76099999999999</v>
      </c>
      <c r="L31" s="1">
        <f>'DATOS MENSUALES'!F652</f>
        <v>30.942169499999984</v>
      </c>
      <c r="M31" s="1">
        <f>'DATOS MENSUALES'!F653</f>
        <v>24.595399899999986</v>
      </c>
      <c r="N31" s="1">
        <f t="shared" si="11"/>
        <v>1513.7805599</v>
      </c>
      <c r="O31" s="10"/>
      <c r="P31" s="60">
        <f t="shared" si="13"/>
        <v>9723996.165197082</v>
      </c>
      <c r="Q31" s="60">
        <f t="shared" si="14"/>
        <v>1729674.7241730238</v>
      </c>
      <c r="R31" s="60">
        <f t="shared" si="15"/>
        <v>-875589.5656537715</v>
      </c>
      <c r="S31" s="60">
        <f t="shared" si="16"/>
        <v>-74407.55827114728</v>
      </c>
      <c r="T31" s="60">
        <f t="shared" si="17"/>
        <v>7599.971682249365</v>
      </c>
      <c r="U31" s="60">
        <f t="shared" si="18"/>
        <v>-307.40223866975737</v>
      </c>
      <c r="V31" s="60">
        <f t="shared" si="19"/>
        <v>-140614.22645750467</v>
      </c>
      <c r="W31" s="60">
        <f t="shared" si="20"/>
        <v>3881943.1021878943</v>
      </c>
      <c r="X31" s="60">
        <f t="shared" si="21"/>
        <v>71.91597642907642</v>
      </c>
      <c r="Y31" s="60">
        <f t="shared" si="22"/>
        <v>-41.28618834010027</v>
      </c>
      <c r="Z31" s="60">
        <f t="shared" si="23"/>
        <v>0.21792271432347485</v>
      </c>
      <c r="AA31" s="60">
        <f t="shared" si="24"/>
        <v>-874.3434983946111</v>
      </c>
      <c r="AB31" s="60">
        <f t="shared" si="25"/>
        <v>28531744.293071013</v>
      </c>
    </row>
    <row r="32" spans="1:28" ht="12.75">
      <c r="A32" s="12" t="s">
        <v>82</v>
      </c>
      <c r="B32" s="1">
        <f>'DATOS MENSUALES'!F654</f>
        <v>23.581467899999993</v>
      </c>
      <c r="C32" s="1">
        <f>'DATOS MENSUALES'!F655</f>
        <v>85.0478163</v>
      </c>
      <c r="D32" s="1">
        <f>'DATOS MENSUALES'!F656</f>
        <v>31.453</v>
      </c>
      <c r="E32" s="1">
        <f>'DATOS MENSUALES'!F657</f>
        <v>61.27821699999999</v>
      </c>
      <c r="F32" s="1">
        <f>'DATOS MENSUALES'!F658</f>
        <v>91.91599999999998</v>
      </c>
      <c r="G32" s="1">
        <f>'DATOS MENSUALES'!F659</f>
        <v>51.92899999999998</v>
      </c>
      <c r="H32" s="1">
        <f>'DATOS MENSUALES'!F660</f>
        <v>27.12779570000001</v>
      </c>
      <c r="I32" s="1">
        <f>'DATOS MENSUALES'!F661</f>
        <v>32.771329200000004</v>
      </c>
      <c r="J32" s="1">
        <f>'DATOS MENSUALES'!F662</f>
        <v>30.2562845</v>
      </c>
      <c r="K32" s="1">
        <f>'DATOS MENSUALES'!F663</f>
        <v>20.523156099999998</v>
      </c>
      <c r="L32" s="1">
        <f>'DATOS MENSUALES'!F664</f>
        <v>16.257398099999993</v>
      </c>
      <c r="M32" s="1">
        <f>'DATOS MENSUALES'!F665</f>
        <v>14.971279099999999</v>
      </c>
      <c r="N32" s="1">
        <f t="shared" si="11"/>
        <v>487.11274389999994</v>
      </c>
      <c r="O32" s="10"/>
      <c r="P32" s="60">
        <f t="shared" si="13"/>
        <v>-213243.46814500805</v>
      </c>
      <c r="Q32" s="60">
        <f t="shared" si="14"/>
        <v>-98099.58719014472</v>
      </c>
      <c r="R32" s="60">
        <f t="shared" si="15"/>
        <v>-2074865.8472575508</v>
      </c>
      <c r="S32" s="60">
        <f t="shared" si="16"/>
        <v>-909296.102442643</v>
      </c>
      <c r="T32" s="60">
        <f t="shared" si="17"/>
        <v>-17147.527552776235</v>
      </c>
      <c r="U32" s="60">
        <f t="shared" si="18"/>
        <v>-415244.9930757815</v>
      </c>
      <c r="V32" s="60">
        <f t="shared" si="19"/>
        <v>-893048.9674815076</v>
      </c>
      <c r="W32" s="60">
        <f t="shared" si="20"/>
        <v>-894832.5608344928</v>
      </c>
      <c r="X32" s="60">
        <f t="shared" si="21"/>
        <v>-67871.76205916346</v>
      </c>
      <c r="Y32" s="60">
        <f t="shared" si="22"/>
        <v>-13302.05567614142</v>
      </c>
      <c r="Z32" s="60">
        <f t="shared" si="23"/>
        <v>-2793.091747218064</v>
      </c>
      <c r="AA32" s="60">
        <f t="shared" si="24"/>
        <v>-7062.840507761484</v>
      </c>
      <c r="AB32" s="60">
        <f t="shared" si="25"/>
        <v>-374959325.3757483</v>
      </c>
    </row>
    <row r="33" spans="1:28" ht="12.75">
      <c r="A33" s="12" t="s">
        <v>83</v>
      </c>
      <c r="B33" s="1">
        <f>'DATOS MENSUALES'!F666</f>
        <v>8.870066</v>
      </c>
      <c r="C33" s="1">
        <f>'DATOS MENSUALES'!F667</f>
        <v>72.17393030000004</v>
      </c>
      <c r="D33" s="1">
        <f>'DATOS MENSUALES'!F668</f>
        <v>230.35170419999994</v>
      </c>
      <c r="E33" s="1">
        <f>'DATOS MENSUALES'!F669</f>
        <v>618.2960842999998</v>
      </c>
      <c r="F33" s="1">
        <f>'DATOS MENSUALES'!F670</f>
        <v>228.71769160000005</v>
      </c>
      <c r="G33" s="1">
        <f>'DATOS MENSUALES'!F671</f>
        <v>197.09057749999994</v>
      </c>
      <c r="H33" s="1">
        <f>'DATOS MENSUALES'!F672</f>
        <v>258.61141069999996</v>
      </c>
      <c r="I33" s="1">
        <f>'DATOS MENSUALES'!F673</f>
        <v>328.33604560000003</v>
      </c>
      <c r="J33" s="1">
        <f>'DATOS MENSUALES'!F674</f>
        <v>119.5900928</v>
      </c>
      <c r="K33" s="1">
        <f>'DATOS MENSUALES'!F675</f>
        <v>62.60014610000002</v>
      </c>
      <c r="L33" s="1">
        <f>'DATOS MENSUALES'!F676</f>
        <v>45.592195399999994</v>
      </c>
      <c r="M33" s="1">
        <f>'DATOS MENSUALES'!F677</f>
        <v>38.231834899999996</v>
      </c>
      <c r="N33" s="1">
        <f t="shared" si="11"/>
        <v>2208.4617794</v>
      </c>
      <c r="O33" s="10"/>
      <c r="P33" s="60">
        <f t="shared" si="13"/>
        <v>-412746.0237753966</v>
      </c>
      <c r="Q33" s="60">
        <f t="shared" si="14"/>
        <v>-205314.89347929164</v>
      </c>
      <c r="R33" s="60">
        <f t="shared" si="15"/>
        <v>363287.1975417568</v>
      </c>
      <c r="S33" s="60">
        <f t="shared" si="16"/>
        <v>97423405.5762141</v>
      </c>
      <c r="T33" s="60">
        <f t="shared" si="17"/>
        <v>1368174.8137158344</v>
      </c>
      <c r="U33" s="60">
        <f t="shared" si="18"/>
        <v>351246.40168764093</v>
      </c>
      <c r="V33" s="60">
        <f t="shared" si="19"/>
        <v>2470442.3527243673</v>
      </c>
      <c r="W33" s="60">
        <f t="shared" si="20"/>
        <v>7904492.350504191</v>
      </c>
      <c r="X33" s="60">
        <f t="shared" si="21"/>
        <v>114387.34954381699</v>
      </c>
      <c r="Y33" s="60">
        <f t="shared" si="22"/>
        <v>6212.176713421026</v>
      </c>
      <c r="Z33" s="60">
        <f t="shared" si="23"/>
        <v>3547.8347629592768</v>
      </c>
      <c r="AA33" s="60">
        <f t="shared" si="24"/>
        <v>67.62667020014155</v>
      </c>
      <c r="AB33" s="60">
        <f t="shared" si="25"/>
        <v>1000751159.1477271</v>
      </c>
    </row>
    <row r="34" spans="1:28" s="24" customFormat="1" ht="12.75">
      <c r="A34" s="21" t="s">
        <v>84</v>
      </c>
      <c r="B34" s="22">
        <f>'DATOS MENSUALES'!F678</f>
        <v>36.30181770000001</v>
      </c>
      <c r="C34" s="22">
        <f>'DATOS MENSUALES'!F679</f>
        <v>45.44060110000002</v>
      </c>
      <c r="D34" s="22">
        <f>'DATOS MENSUALES'!F680</f>
        <v>393.83228429999997</v>
      </c>
      <c r="E34" s="22">
        <f>'DATOS MENSUALES'!F681</f>
        <v>198.70400000000004</v>
      </c>
      <c r="F34" s="22">
        <f>'DATOS MENSUALES'!F682</f>
        <v>113.8158071</v>
      </c>
      <c r="G34" s="22">
        <f>'DATOS MENSUALES'!F683</f>
        <v>85.0959375</v>
      </c>
      <c r="H34" s="22">
        <f>'DATOS MENSUALES'!F684</f>
        <v>85.64654789999996</v>
      </c>
      <c r="I34" s="22">
        <f>'DATOS MENSUALES'!F685</f>
        <v>76.58390489999998</v>
      </c>
      <c r="J34" s="22">
        <f>'DATOS MENSUALES'!F686</f>
        <v>83.62731210000003</v>
      </c>
      <c r="K34" s="22">
        <f>'DATOS MENSUALES'!F687</f>
        <v>43.0179804</v>
      </c>
      <c r="L34" s="22">
        <f>'DATOS MENSUALES'!F688</f>
        <v>34.627999999999986</v>
      </c>
      <c r="M34" s="22">
        <f>'DATOS MENSUALES'!F689</f>
        <v>34.4903674</v>
      </c>
      <c r="N34" s="22">
        <f t="shared" si="11"/>
        <v>1231.1845603999998</v>
      </c>
      <c r="O34" s="23"/>
      <c r="P34" s="60">
        <f t="shared" si="13"/>
        <v>-103977.63333373255</v>
      </c>
      <c r="Q34" s="60">
        <f t="shared" si="14"/>
        <v>-630022.0699201081</v>
      </c>
      <c r="R34" s="60">
        <f t="shared" si="15"/>
        <v>12950444.140243292</v>
      </c>
      <c r="S34" s="60">
        <f t="shared" si="16"/>
        <v>66654.58861040584</v>
      </c>
      <c r="T34" s="60">
        <f t="shared" si="17"/>
        <v>-58.73567537172705</v>
      </c>
      <c r="U34" s="60">
        <f t="shared" si="18"/>
        <v>-71154.01390502509</v>
      </c>
      <c r="V34" s="60">
        <f t="shared" si="19"/>
        <v>-53928.67432597817</v>
      </c>
      <c r="W34" s="60">
        <f t="shared" si="20"/>
        <v>-145127.11520259586</v>
      </c>
      <c r="X34" s="60">
        <f t="shared" si="21"/>
        <v>1990.9370697059414</v>
      </c>
      <c r="Y34" s="60">
        <f t="shared" si="22"/>
        <v>-1.72472462057085</v>
      </c>
      <c r="Z34" s="60">
        <f t="shared" si="23"/>
        <v>78.82145883480325</v>
      </c>
      <c r="AA34" s="60">
        <f t="shared" si="24"/>
        <v>0.03682774319834471</v>
      </c>
      <c r="AB34" s="60">
        <f t="shared" si="25"/>
        <v>12124.367075447177</v>
      </c>
    </row>
    <row r="35" spans="1:28" s="24" customFormat="1" ht="12.75">
      <c r="A35" s="21" t="s">
        <v>85</v>
      </c>
      <c r="B35" s="22">
        <f>'DATOS MENSUALES'!F690</f>
        <v>42.7956047</v>
      </c>
      <c r="C35" s="22">
        <f>'DATOS MENSUALES'!F691</f>
        <v>459.3126690999998</v>
      </c>
      <c r="D35" s="22">
        <f>'DATOS MENSUALES'!F692</f>
        <v>455.6419025999998</v>
      </c>
      <c r="E35" s="22">
        <f>'DATOS MENSUALES'!F693</f>
        <v>224.9526317</v>
      </c>
      <c r="F35" s="22">
        <f>'DATOS MENSUALES'!F694</f>
        <v>154.252</v>
      </c>
      <c r="G35" s="22">
        <f>'DATOS MENSUALES'!F695</f>
        <v>112.54247080000003</v>
      </c>
      <c r="H35" s="22">
        <f>'DATOS MENSUALES'!F696</f>
        <v>131.52700000000004</v>
      </c>
      <c r="I35" s="22">
        <f>'DATOS MENSUALES'!F697</f>
        <v>149.67362819999997</v>
      </c>
      <c r="J35" s="22">
        <f>'DATOS MENSUALES'!F698</f>
        <v>111.35700000000004</v>
      </c>
      <c r="K35" s="22">
        <f>'DATOS MENSUALES'!F699</f>
        <v>50.35821329999999</v>
      </c>
      <c r="L35" s="22">
        <f>'DATOS MENSUALES'!F700</f>
        <v>38.11139140000001</v>
      </c>
      <c r="M35" s="22">
        <f>'DATOS MENSUALES'!F701</f>
        <v>66.93800000000002</v>
      </c>
      <c r="N35" s="22">
        <f t="shared" si="11"/>
        <v>1997.4625117999997</v>
      </c>
      <c r="O35" s="23"/>
      <c r="P35" s="60">
        <f t="shared" si="13"/>
        <v>-66575.56665227839</v>
      </c>
      <c r="Q35" s="60">
        <f t="shared" si="14"/>
        <v>35334332.36831074</v>
      </c>
      <c r="R35" s="60">
        <f t="shared" si="15"/>
        <v>26103960.50397527</v>
      </c>
      <c r="S35" s="60">
        <f t="shared" si="16"/>
        <v>297999.944235341</v>
      </c>
      <c r="T35" s="60">
        <f t="shared" si="17"/>
        <v>48823.30424127353</v>
      </c>
      <c r="U35" s="60">
        <f t="shared" si="18"/>
        <v>-2739.0423741649565</v>
      </c>
      <c r="V35" s="60">
        <f t="shared" si="19"/>
        <v>531.3365983638325</v>
      </c>
      <c r="W35" s="60">
        <f t="shared" si="20"/>
        <v>8663.751401052157</v>
      </c>
      <c r="X35" s="60">
        <f t="shared" si="21"/>
        <v>65498.77511320202</v>
      </c>
      <c r="Y35" s="60">
        <f t="shared" si="22"/>
        <v>231.5877074018093</v>
      </c>
      <c r="Z35" s="60">
        <f t="shared" si="23"/>
        <v>469.278019669826</v>
      </c>
      <c r="AA35" s="60">
        <f t="shared" si="24"/>
        <v>35224.126877427814</v>
      </c>
      <c r="AB35" s="60">
        <f t="shared" si="25"/>
        <v>491638081.31789184</v>
      </c>
    </row>
    <row r="36" spans="1:28" s="24" customFormat="1" ht="12.75">
      <c r="A36" s="21" t="s">
        <v>86</v>
      </c>
      <c r="B36" s="22">
        <f>'DATOS MENSUALES'!F702</f>
        <v>34.4121312</v>
      </c>
      <c r="C36" s="22">
        <f>'DATOS MENSUALES'!F703</f>
        <v>32.479379400000006</v>
      </c>
      <c r="D36" s="22">
        <f>'DATOS MENSUALES'!F704</f>
        <v>26.144000000000005</v>
      </c>
      <c r="E36" s="22">
        <f>'DATOS MENSUALES'!F705</f>
        <v>48.22157180000001</v>
      </c>
      <c r="F36" s="22">
        <f>'DATOS MENSUALES'!F706</f>
        <v>39.76555389999999</v>
      </c>
      <c r="G36" s="22">
        <f>'DATOS MENSUALES'!F707</f>
        <v>66.92899999999999</v>
      </c>
      <c r="H36" s="22">
        <f>'DATOS MENSUALES'!F708</f>
        <v>65.841</v>
      </c>
      <c r="I36" s="22">
        <f>'DATOS MENSUALES'!F709</f>
        <v>81.25509769999998</v>
      </c>
      <c r="J36" s="22">
        <f>'DATOS MENSUALES'!F710</f>
        <v>23.2721481</v>
      </c>
      <c r="K36" s="22">
        <f>'DATOS MENSUALES'!F711</f>
        <v>17.315</v>
      </c>
      <c r="L36" s="22">
        <f>'DATOS MENSUALES'!F712</f>
        <v>13.9613077</v>
      </c>
      <c r="M36" s="22">
        <f>'DATOS MENSUALES'!F713</f>
        <v>39.451</v>
      </c>
      <c r="N36" s="22">
        <f t="shared" si="11"/>
        <v>489.04718979999996</v>
      </c>
      <c r="O36" s="23"/>
      <c r="P36" s="60">
        <f t="shared" si="13"/>
        <v>-117023.51386996618</v>
      </c>
      <c r="Q36" s="60">
        <f t="shared" si="14"/>
        <v>-961166.1696122925</v>
      </c>
      <c r="R36" s="60">
        <f t="shared" si="15"/>
        <v>-2344896.2051789784</v>
      </c>
      <c r="S36" s="60">
        <f t="shared" si="16"/>
        <v>-1328709.4693147293</v>
      </c>
      <c r="T36" s="60">
        <f t="shared" si="17"/>
        <v>-473410.83846411883</v>
      </c>
      <c r="U36" s="60">
        <f t="shared" si="18"/>
        <v>-211762.38930979156</v>
      </c>
      <c r="V36" s="60">
        <f t="shared" si="19"/>
        <v>-190968.94114582462</v>
      </c>
      <c r="W36" s="60">
        <f t="shared" si="20"/>
        <v>-109764.86168590699</v>
      </c>
      <c r="X36" s="60">
        <f t="shared" si="21"/>
        <v>-109044.16954750047</v>
      </c>
      <c r="Y36" s="60">
        <f t="shared" si="22"/>
        <v>-19469.93239815902</v>
      </c>
      <c r="Z36" s="60">
        <f t="shared" si="23"/>
        <v>-4394.091038385258</v>
      </c>
      <c r="AA36" s="60">
        <f t="shared" si="24"/>
        <v>148.31620326820683</v>
      </c>
      <c r="AB36" s="60">
        <f t="shared" si="25"/>
        <v>-371949774.37529933</v>
      </c>
    </row>
    <row r="37" spans="1:28" s="24" customFormat="1" ht="12.75">
      <c r="A37" s="21" t="s">
        <v>87</v>
      </c>
      <c r="B37" s="22">
        <f>'DATOS MENSUALES'!F714</f>
        <v>186.524</v>
      </c>
      <c r="C37" s="22">
        <f>'DATOS MENSUALES'!F715</f>
        <v>61.96</v>
      </c>
      <c r="D37" s="22">
        <f>'DATOS MENSUALES'!F716</f>
        <v>54.355974399999994</v>
      </c>
      <c r="E37" s="22">
        <f>'DATOS MENSUALES'!F717</f>
        <v>41.114551099999986</v>
      </c>
      <c r="F37" s="22">
        <f>'DATOS MENSUALES'!F718</f>
        <v>40.592999999999996</v>
      </c>
      <c r="G37" s="22">
        <f>'DATOS MENSUALES'!F719</f>
        <v>29.419296499999998</v>
      </c>
      <c r="H37" s="22">
        <f>'DATOS MENSUALES'!F720</f>
        <v>196.2667014</v>
      </c>
      <c r="I37" s="22">
        <f>'DATOS MENSUALES'!F721</f>
        <v>180.26536400000006</v>
      </c>
      <c r="J37" s="22">
        <f>'DATOS MENSUALES'!F722</f>
        <v>43.08610199999999</v>
      </c>
      <c r="K37" s="22">
        <f>'DATOS MENSUALES'!F723</f>
        <v>28.449256999999996</v>
      </c>
      <c r="L37" s="22">
        <f>'DATOS MENSUALES'!F724</f>
        <v>20.479121799999994</v>
      </c>
      <c r="M37" s="22">
        <f>'DATOS MENSUALES'!F725</f>
        <v>19.336529100000003</v>
      </c>
      <c r="N37" s="22">
        <f t="shared" si="11"/>
        <v>901.8498973000001</v>
      </c>
      <c r="O37" s="23"/>
      <c r="P37" s="60">
        <f t="shared" si="13"/>
        <v>1099068.3458104013</v>
      </c>
      <c r="Q37" s="60">
        <f t="shared" si="14"/>
        <v>-331485.8248212547</v>
      </c>
      <c r="R37" s="60">
        <f t="shared" si="15"/>
        <v>-1145824.376975067</v>
      </c>
      <c r="S37" s="60">
        <f t="shared" si="16"/>
        <v>-1603415.8787642447</v>
      </c>
      <c r="T37" s="60">
        <f t="shared" si="17"/>
        <v>-458492.03053052636</v>
      </c>
      <c r="U37" s="60">
        <f t="shared" si="18"/>
        <v>-915915.5386223255</v>
      </c>
      <c r="V37" s="60">
        <f t="shared" si="19"/>
        <v>386451.4864679968</v>
      </c>
      <c r="W37" s="60">
        <f t="shared" si="20"/>
        <v>133669.80437993055</v>
      </c>
      <c r="X37" s="60">
        <f t="shared" si="21"/>
        <v>-21860.53897975421</v>
      </c>
      <c r="Y37" s="60">
        <f t="shared" si="22"/>
        <v>-3920.368757942935</v>
      </c>
      <c r="Z37" s="60">
        <f t="shared" si="23"/>
        <v>-958.9564879709937</v>
      </c>
      <c r="AA37" s="60">
        <f t="shared" si="24"/>
        <v>-3255.6994374113247</v>
      </c>
      <c r="AB37" s="60">
        <f t="shared" si="25"/>
        <v>-28754300.695029374</v>
      </c>
    </row>
    <row r="38" spans="1:28" s="24" customFormat="1" ht="12.75">
      <c r="A38" s="21" t="s">
        <v>88</v>
      </c>
      <c r="B38" s="22">
        <f>'DATOS MENSUALES'!F726</f>
        <v>15.649163000000005</v>
      </c>
      <c r="C38" s="22">
        <f>'DATOS MENSUALES'!F727</f>
        <v>77.89599999999997</v>
      </c>
      <c r="D38" s="22">
        <f>'DATOS MENSUALES'!F728</f>
        <v>315.815</v>
      </c>
      <c r="E38" s="22">
        <f>'DATOS MENSUALES'!F729</f>
        <v>662.905</v>
      </c>
      <c r="F38" s="22">
        <f>'DATOS MENSUALES'!F730</f>
        <v>359.3289172</v>
      </c>
      <c r="G38" s="22">
        <f>'DATOS MENSUALES'!F731</f>
        <v>635.9308099000001</v>
      </c>
      <c r="H38" s="22">
        <f>'DATOS MENSUALES'!F732</f>
        <v>167.25</v>
      </c>
      <c r="I38" s="22">
        <f>'DATOS MENSUALES'!F733</f>
        <v>121.3228988</v>
      </c>
      <c r="J38" s="22">
        <f>'DATOS MENSUALES'!F734</f>
        <v>74.62759090000002</v>
      </c>
      <c r="K38" s="22">
        <f>'DATOS MENSUALES'!F735</f>
        <v>57.325765600000004</v>
      </c>
      <c r="L38" s="22">
        <f>'DATOS MENSUALES'!F736</f>
        <v>44.44099999999999</v>
      </c>
      <c r="M38" s="22">
        <f>'DATOS MENSUALES'!F737</f>
        <v>36.04855270000001</v>
      </c>
      <c r="N38" s="22">
        <f t="shared" si="11"/>
        <v>2568.5406981</v>
      </c>
      <c r="O38" s="23"/>
      <c r="P38" s="60">
        <f t="shared" si="13"/>
        <v>-309958.5365405902</v>
      </c>
      <c r="Q38" s="60">
        <f t="shared" si="14"/>
        <v>-151179.1478266394</v>
      </c>
      <c r="R38" s="60">
        <f t="shared" si="15"/>
        <v>3856378.5767152286</v>
      </c>
      <c r="S38" s="60">
        <f t="shared" si="16"/>
        <v>128593825.08811632</v>
      </c>
      <c r="T38" s="60">
        <f t="shared" si="17"/>
        <v>14106869.485494768</v>
      </c>
      <c r="U38" s="60">
        <f t="shared" si="18"/>
        <v>132180860.45420916</v>
      </c>
      <c r="V38" s="60">
        <f t="shared" si="19"/>
        <v>84157.05780317163</v>
      </c>
      <c r="W38" s="60">
        <f t="shared" si="20"/>
        <v>-476.78814536554734</v>
      </c>
      <c r="X38" s="60">
        <f t="shared" si="21"/>
        <v>45.899228652275106</v>
      </c>
      <c r="Y38" s="60">
        <f t="shared" si="22"/>
        <v>2252.4925096294237</v>
      </c>
      <c r="Z38" s="60">
        <f t="shared" si="23"/>
        <v>2803.582174521099</v>
      </c>
      <c r="AA38" s="60">
        <f t="shared" si="24"/>
        <v>6.76080633705695</v>
      </c>
      <c r="AB38" s="60">
        <f t="shared" si="25"/>
        <v>2517283342.624494</v>
      </c>
    </row>
    <row r="39" spans="1:28" s="24" customFormat="1" ht="12.75">
      <c r="A39" s="21" t="s">
        <v>89</v>
      </c>
      <c r="B39" s="22">
        <f>'DATOS MENSUALES'!F738</f>
        <v>99.31383300000003</v>
      </c>
      <c r="C39" s="22">
        <f>'DATOS MENSUALES'!F739</f>
        <v>41.91272170000001</v>
      </c>
      <c r="D39" s="22">
        <f>'DATOS MENSUALES'!F740</f>
        <v>28.153287999999996</v>
      </c>
      <c r="E39" s="22">
        <f>'DATOS MENSUALES'!F741</f>
        <v>81.64014750000001</v>
      </c>
      <c r="F39" s="22">
        <f>'DATOS MENSUALES'!F742</f>
        <v>46.95</v>
      </c>
      <c r="G39" s="22">
        <f>'DATOS MENSUALES'!F743</f>
        <v>132.34700000000004</v>
      </c>
      <c r="H39" s="22">
        <f>'DATOS MENSUALES'!F744</f>
        <v>107.86711410000002</v>
      </c>
      <c r="I39" s="22">
        <f>'DATOS MENSUALES'!F745</f>
        <v>86.46569880000001</v>
      </c>
      <c r="J39" s="22">
        <f>'DATOS MENSUALES'!F746</f>
        <v>33.079303300000014</v>
      </c>
      <c r="K39" s="22">
        <f>'DATOS MENSUALES'!F747</f>
        <v>22.164076699999992</v>
      </c>
      <c r="L39" s="22">
        <f>'DATOS MENSUALES'!F748</f>
        <v>18.836746999999992</v>
      </c>
      <c r="M39" s="22">
        <f>'DATOS MENSUALES'!F749</f>
        <v>57.774801499999995</v>
      </c>
      <c r="N39" s="22">
        <f t="shared" si="11"/>
        <v>756.5047316</v>
      </c>
      <c r="O39" s="23"/>
      <c r="P39" s="60">
        <f t="shared" si="13"/>
        <v>4087.3223887671174</v>
      </c>
      <c r="Q39" s="60">
        <f t="shared" si="14"/>
        <v>-711047.5983806108</v>
      </c>
      <c r="R39" s="60">
        <f t="shared" si="15"/>
        <v>-2240104.311776146</v>
      </c>
      <c r="S39" s="60">
        <f t="shared" si="16"/>
        <v>-448018.28048486577</v>
      </c>
      <c r="T39" s="60">
        <f t="shared" si="17"/>
        <v>-354188.31604809355</v>
      </c>
      <c r="U39" s="60">
        <f t="shared" si="18"/>
        <v>196.4234175390957</v>
      </c>
      <c r="V39" s="60">
        <f t="shared" si="19"/>
        <v>-3767.590036083962</v>
      </c>
      <c r="W39" s="60">
        <f t="shared" si="20"/>
        <v>-77687.40140489717</v>
      </c>
      <c r="X39" s="60">
        <f t="shared" si="21"/>
        <v>-54732.87894642517</v>
      </c>
      <c r="Y39" s="60">
        <f t="shared" si="22"/>
        <v>-10725.35314480297</v>
      </c>
      <c r="Z39" s="60">
        <f t="shared" si="23"/>
        <v>-1522.3225909280059</v>
      </c>
      <c r="AA39" s="60">
        <f t="shared" si="24"/>
        <v>13172.912952616412</v>
      </c>
      <c r="AB39" s="60">
        <f t="shared" si="25"/>
        <v>-92165772.27751893</v>
      </c>
    </row>
    <row r="40" spans="1:28" s="24" customFormat="1" ht="12.75">
      <c r="A40" s="21" t="s">
        <v>90</v>
      </c>
      <c r="B40" s="22">
        <f>'DATOS MENSUALES'!F750</f>
        <v>73.373</v>
      </c>
      <c r="C40" s="22">
        <f>'DATOS MENSUALES'!F751</f>
        <v>121.3692875</v>
      </c>
      <c r="D40" s="22">
        <f>'DATOS MENSUALES'!F752</f>
        <v>382.3286327</v>
      </c>
      <c r="E40" s="22">
        <f>'DATOS MENSUALES'!F753</f>
        <v>353.3072932999999</v>
      </c>
      <c r="F40" s="22">
        <f>'DATOS MENSUALES'!F754</f>
        <v>201.01181770000005</v>
      </c>
      <c r="G40" s="22">
        <f>'DATOS MENSUALES'!F755</f>
        <v>207.76770129999997</v>
      </c>
      <c r="H40" s="22">
        <f>'DATOS MENSUALES'!F756</f>
        <v>240.2866406</v>
      </c>
      <c r="I40" s="22">
        <f>'DATOS MENSUALES'!F757</f>
        <v>138.60117029999995</v>
      </c>
      <c r="J40" s="22">
        <f>'DATOS MENSUALES'!F758</f>
        <v>69.09766759999997</v>
      </c>
      <c r="K40" s="22">
        <f>'DATOS MENSUALES'!F759</f>
        <v>50.239000000000004</v>
      </c>
      <c r="L40" s="22">
        <f>'DATOS MENSUALES'!F760</f>
        <v>40.194253400000015</v>
      </c>
      <c r="M40" s="22">
        <f>'DATOS MENSUALES'!F761</f>
        <v>35.1020255</v>
      </c>
      <c r="N40" s="22">
        <f t="shared" si="11"/>
        <v>1912.6784899000002</v>
      </c>
      <c r="O40" s="23"/>
      <c r="P40" s="60">
        <f t="shared" si="13"/>
        <v>-985.7105963325813</v>
      </c>
      <c r="Q40" s="60">
        <f t="shared" si="14"/>
        <v>-940.760880964523</v>
      </c>
      <c r="R40" s="60">
        <f t="shared" si="15"/>
        <v>11138970.551050546</v>
      </c>
      <c r="S40" s="60">
        <f t="shared" si="16"/>
        <v>7431868.913928115</v>
      </c>
      <c r="T40" s="60">
        <f t="shared" si="17"/>
        <v>578193.5036589198</v>
      </c>
      <c r="U40" s="60">
        <f t="shared" si="18"/>
        <v>536053.5465851678</v>
      </c>
      <c r="V40" s="60">
        <f t="shared" si="19"/>
        <v>1595834.0410657863</v>
      </c>
      <c r="W40" s="60">
        <f t="shared" si="20"/>
        <v>848.2129401703068</v>
      </c>
      <c r="X40" s="60">
        <f t="shared" si="21"/>
        <v>-7.409101803104536</v>
      </c>
      <c r="Y40" s="60">
        <f t="shared" si="22"/>
        <v>218.3606006803959</v>
      </c>
      <c r="Z40" s="60">
        <f t="shared" si="23"/>
        <v>956.7952755488031</v>
      </c>
      <c r="AA40" s="60">
        <f t="shared" si="24"/>
        <v>0.8422015064319266</v>
      </c>
      <c r="AB40" s="60">
        <f t="shared" si="25"/>
        <v>349608533.6624103</v>
      </c>
    </row>
    <row r="41" spans="1:28" s="24" customFormat="1" ht="12.75">
      <c r="A41" s="21" t="s">
        <v>91</v>
      </c>
      <c r="B41" s="22">
        <f>'DATOS MENSUALES'!F762</f>
        <v>188.3797634</v>
      </c>
      <c r="C41" s="22">
        <f>'DATOS MENSUALES'!F763</f>
        <v>223.6239999999999</v>
      </c>
      <c r="D41" s="22">
        <f>'DATOS MENSUALES'!F764</f>
        <v>146.28199999999998</v>
      </c>
      <c r="E41" s="22">
        <f>'DATOS MENSUALES'!F765</f>
        <v>107.30677259999997</v>
      </c>
      <c r="F41" s="22">
        <f>'DATOS MENSUALES'!F766</f>
        <v>71.7446089</v>
      </c>
      <c r="G41" s="22">
        <f>'DATOS MENSUALES'!F767</f>
        <v>82.27984299999999</v>
      </c>
      <c r="H41" s="22">
        <f>'DATOS MENSUALES'!F768</f>
        <v>77.78289899999999</v>
      </c>
      <c r="I41" s="22">
        <f>'DATOS MENSUALES'!F769</f>
        <v>100.08258889999999</v>
      </c>
      <c r="J41" s="22">
        <f>'DATOS MENSUALES'!F770</f>
        <v>50.14346779999999</v>
      </c>
      <c r="K41" s="22">
        <f>'DATOS MENSUALES'!F771</f>
        <v>31.13</v>
      </c>
      <c r="L41" s="22">
        <f>'DATOS MENSUALES'!F772</f>
        <v>25.973999999999997</v>
      </c>
      <c r="M41" s="22">
        <f>'DATOS MENSUALES'!F773</f>
        <v>18.942000000000004</v>
      </c>
      <c r="N41" s="22">
        <f t="shared" si="11"/>
        <v>1123.6719436</v>
      </c>
      <c r="O41" s="23"/>
      <c r="P41" s="60">
        <f t="shared" si="13"/>
        <v>1159432.6102619055</v>
      </c>
      <c r="Q41" s="60">
        <f t="shared" si="14"/>
        <v>790329.5980167034</v>
      </c>
      <c r="R41" s="60">
        <f t="shared" si="15"/>
        <v>-2056.1208004226883</v>
      </c>
      <c r="S41" s="60">
        <f t="shared" si="16"/>
        <v>-131496.8893285614</v>
      </c>
      <c r="T41" s="60">
        <f t="shared" si="17"/>
        <v>-97071.98622872116</v>
      </c>
      <c r="U41" s="60">
        <f t="shared" si="18"/>
        <v>-86668.8889137046</v>
      </c>
      <c r="V41" s="60">
        <f t="shared" si="19"/>
        <v>-95097.50314551401</v>
      </c>
      <c r="W41" s="60">
        <f t="shared" si="20"/>
        <v>-24521.804334010525</v>
      </c>
      <c r="X41" s="60">
        <f t="shared" si="21"/>
        <v>-9134.170034485027</v>
      </c>
      <c r="Y41" s="60">
        <f t="shared" si="22"/>
        <v>-2241.5187786331053</v>
      </c>
      <c r="Z41" s="60">
        <f t="shared" si="23"/>
        <v>-83.24705977956431</v>
      </c>
      <c r="AA41" s="60">
        <f t="shared" si="24"/>
        <v>-3522.6756229279436</v>
      </c>
      <c r="AB41" s="60">
        <f t="shared" si="25"/>
        <v>-604197.8993136353</v>
      </c>
    </row>
    <row r="42" spans="1:28" s="24" customFormat="1" ht="12.75">
      <c r="A42" s="21" t="s">
        <v>92</v>
      </c>
      <c r="B42" s="22">
        <f>'DATOS MENSUALES'!F774</f>
        <v>137.95093549999999</v>
      </c>
      <c r="C42" s="22">
        <f>'DATOS MENSUALES'!F775</f>
        <v>68.38711639999997</v>
      </c>
      <c r="D42" s="22">
        <f>'DATOS MENSUALES'!F776</f>
        <v>44.94949820000002</v>
      </c>
      <c r="E42" s="22">
        <f>'DATOS MENSUALES'!F777</f>
        <v>27.285625800000005</v>
      </c>
      <c r="F42" s="22">
        <f>'DATOS MENSUALES'!F778</f>
        <v>19.968828000000006</v>
      </c>
      <c r="G42" s="22">
        <f>'DATOS MENSUALES'!F779</f>
        <v>38.7617547</v>
      </c>
      <c r="H42" s="22">
        <f>'DATOS MENSUALES'!F780</f>
        <v>48.377681700000004</v>
      </c>
      <c r="I42" s="22">
        <f>'DATOS MENSUALES'!F781</f>
        <v>21.4663205</v>
      </c>
      <c r="J42" s="22">
        <f>'DATOS MENSUALES'!F782</f>
        <v>16.363000000000003</v>
      </c>
      <c r="K42" s="22">
        <f>'DATOS MENSUALES'!F783</f>
        <v>12.889916199999996</v>
      </c>
      <c r="L42" s="22">
        <f>'DATOS MENSUALES'!F784</f>
        <v>10.562157400000002</v>
      </c>
      <c r="M42" s="22">
        <f>'DATOS MENSUALES'!F785</f>
        <v>8.824956800000002</v>
      </c>
      <c r="N42" s="22">
        <f>SUM(B42:M42)</f>
        <v>455.78779119999996</v>
      </c>
      <c r="O42" s="23"/>
      <c r="P42" s="60">
        <f t="shared" si="13"/>
        <v>163002.1468936104</v>
      </c>
      <c r="Q42" s="60">
        <f t="shared" si="14"/>
        <v>-247444.57295239318</v>
      </c>
      <c r="R42" s="60">
        <f t="shared" si="15"/>
        <v>-1483434.6765160144</v>
      </c>
      <c r="S42" s="60">
        <f t="shared" si="16"/>
        <v>-2241549.22000401</v>
      </c>
      <c r="T42" s="60">
        <f t="shared" si="17"/>
        <v>-933553.1806372791</v>
      </c>
      <c r="U42" s="60">
        <f t="shared" si="18"/>
        <v>-676195.2798624028</v>
      </c>
      <c r="V42" s="60">
        <f t="shared" si="19"/>
        <v>-422716.7568821407</v>
      </c>
      <c r="W42" s="60">
        <f t="shared" si="20"/>
        <v>-1248158.5231229134</v>
      </c>
      <c r="X42" s="60">
        <f t="shared" si="21"/>
        <v>-163525.1924398153</v>
      </c>
      <c r="Y42" s="60">
        <f t="shared" si="22"/>
        <v>-30744.619897766544</v>
      </c>
      <c r="Z42" s="60">
        <f t="shared" si="23"/>
        <v>-7736.8243003768675</v>
      </c>
      <c r="AA42" s="60">
        <f t="shared" si="24"/>
        <v>-16257.16321871616</v>
      </c>
      <c r="AB42" s="60">
        <f t="shared" si="25"/>
        <v>-425978164.8912078</v>
      </c>
    </row>
    <row r="43" spans="1:28" s="24" customFormat="1" ht="12.75">
      <c r="A43" s="21" t="s">
        <v>93</v>
      </c>
      <c r="B43" s="22">
        <f>'DATOS MENSUALES'!F786</f>
        <v>124.69620409999997</v>
      </c>
      <c r="C43" s="22">
        <f>'DATOS MENSUALES'!F787</f>
        <v>108.64175940000001</v>
      </c>
      <c r="D43" s="22">
        <f>'DATOS MENSUALES'!F788</f>
        <v>82.21950210000001</v>
      </c>
      <c r="E43" s="22">
        <f>'DATOS MENSUALES'!F789</f>
        <v>53.09345659999999</v>
      </c>
      <c r="F43" s="22">
        <f>'DATOS MENSUALES'!F790</f>
        <v>68.3194266</v>
      </c>
      <c r="G43" s="22">
        <f>'DATOS MENSUALES'!F791</f>
        <v>180.60068479999998</v>
      </c>
      <c r="H43" s="22">
        <f>'DATOS MENSUALES'!F792</f>
        <v>151.8239398</v>
      </c>
      <c r="I43" s="22">
        <f>'DATOS MENSUALES'!F793</f>
        <v>68.992</v>
      </c>
      <c r="J43" s="22">
        <f>'DATOS MENSUALES'!F794</f>
        <v>36.54525199999999</v>
      </c>
      <c r="K43" s="22">
        <f>'DATOS MENSUALES'!F795</f>
        <v>27.106908899999993</v>
      </c>
      <c r="L43" s="22">
        <f>'DATOS MENSUALES'!F796</f>
        <v>20.8177167</v>
      </c>
      <c r="M43" s="22">
        <f>'DATOS MENSUALES'!F797</f>
        <v>22.200400999999992</v>
      </c>
      <c r="N43" s="22">
        <f>SUM(B43:M43)</f>
        <v>945.057252</v>
      </c>
      <c r="O43" s="23"/>
      <c r="P43" s="60">
        <f t="shared" si="13"/>
        <v>70809.26323872802</v>
      </c>
      <c r="Q43" s="60">
        <f t="shared" si="14"/>
        <v>-11430.206180865098</v>
      </c>
      <c r="R43" s="60">
        <f t="shared" si="15"/>
        <v>-452603.95895284624</v>
      </c>
      <c r="S43" s="60">
        <f t="shared" si="16"/>
        <v>-1159775.5090587516</v>
      </c>
      <c r="T43" s="60">
        <f t="shared" si="17"/>
        <v>-120433.42576227122</v>
      </c>
      <c r="U43" s="60">
        <f t="shared" si="18"/>
        <v>158047.77781260852</v>
      </c>
      <c r="V43" s="60">
        <f t="shared" si="19"/>
        <v>22897.616874425592</v>
      </c>
      <c r="W43" s="60">
        <f t="shared" si="20"/>
        <v>-217549.5065513264</v>
      </c>
      <c r="X43" s="60">
        <f t="shared" si="21"/>
        <v>-41070.443298722326</v>
      </c>
      <c r="Y43" s="60">
        <f t="shared" si="22"/>
        <v>-5009.263181617267</v>
      </c>
      <c r="Z43" s="60">
        <f t="shared" si="23"/>
        <v>-863.529673650352</v>
      </c>
      <c r="AA43" s="60">
        <f t="shared" si="24"/>
        <v>-1709.6029189970152</v>
      </c>
      <c r="AB43" s="60">
        <f t="shared" si="25"/>
        <v>-18223464.10910482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13433878.776284644</v>
      </c>
      <c r="Q44" s="61">
        <f aca="true" t="shared" si="26" ref="Q44:AB44">SUM(Q18:Q43)</f>
        <v>56849800.519444555</v>
      </c>
      <c r="R44" s="61">
        <f t="shared" si="26"/>
        <v>135982508.05397847</v>
      </c>
      <c r="S44" s="61">
        <f t="shared" si="26"/>
        <v>220526171.15079638</v>
      </c>
      <c r="T44" s="61">
        <f t="shared" si="26"/>
        <v>21512775.310799614</v>
      </c>
      <c r="U44" s="61">
        <f t="shared" si="26"/>
        <v>130938398.25098449</v>
      </c>
      <c r="V44" s="61">
        <f t="shared" si="26"/>
        <v>5688587.7923056595</v>
      </c>
      <c r="W44" s="61">
        <f t="shared" si="26"/>
        <v>13254062.614613978</v>
      </c>
      <c r="X44" s="61">
        <f t="shared" si="26"/>
        <v>4841752.008320432</v>
      </c>
      <c r="Y44" s="61">
        <f t="shared" si="26"/>
        <v>5309547.420222237</v>
      </c>
      <c r="Z44" s="61">
        <f t="shared" si="26"/>
        <v>7638.731437940914</v>
      </c>
      <c r="AA44" s="61">
        <f t="shared" si="26"/>
        <v>39492.9518186633</v>
      </c>
      <c r="AB44" s="61">
        <f t="shared" si="26"/>
        <v>4458592542.321649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412 - Río Tormes desde la presa del embalse de La Almendra hasta el río Duero en el embalse (o albufeira) de Aldeadávila..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76.75180587575757</v>
      </c>
      <c r="C5" s="43">
        <f>'ANUAL (Acum. S.LARGA)'!C6</f>
        <v>118.66614969999998</v>
      </c>
      <c r="D5" s="43">
        <f>'ANUAL (Acum. S.LARGA)'!D6</f>
        <v>137.96964240606061</v>
      </c>
      <c r="E5" s="43">
        <f>'ANUAL (Acum. S.LARGA)'!E6</f>
        <v>153.04221446818187</v>
      </c>
      <c r="F5" s="43">
        <f>'ANUAL (Acum. S.LARGA)'!F6</f>
        <v>148.335700719697</v>
      </c>
      <c r="G5" s="43">
        <f>'ANUAL (Acum. S.LARGA)'!G6</f>
        <v>150.8481594439394</v>
      </c>
      <c r="H5" s="43">
        <f>'ANUAL (Acum. S.LARGA)'!H6</f>
        <v>141.7636644848485</v>
      </c>
      <c r="I5" s="43">
        <f>'ANUAL (Acum. S.LARGA)'!I6</f>
        <v>141.88569023181822</v>
      </c>
      <c r="J5" s="43">
        <f>'ANUAL (Acum. S.LARGA)'!J6</f>
        <v>85.85061635151514</v>
      </c>
      <c r="K5" s="43">
        <f>'ANUAL (Acum. S.LARGA)'!K6</f>
        <v>50.719455221212115</v>
      </c>
      <c r="L5" s="43">
        <f>'ANUAL (Acum. S.LARGA)'!L6</f>
        <v>35.92222195</v>
      </c>
      <c r="M5" s="43">
        <f>'ANUAL (Acum. S.LARGA)'!M6</f>
        <v>38.711962521212136</v>
      </c>
      <c r="N5" s="43">
        <f>'ANUAL (Acum. S.LARGA)'!N6</f>
        <v>1280.4672833742427</v>
      </c>
    </row>
    <row r="6" spans="1:14" ht="12.75">
      <c r="A6" s="13" t="s">
        <v>111</v>
      </c>
      <c r="B6" s="43">
        <f>'ANUAL (Acum. S.CORTA)'!B6</f>
        <v>83.32513996153847</v>
      </c>
      <c r="C6" s="43">
        <f>'ANUAL (Acum. S.CORTA)'!C6</f>
        <v>131.16779095384615</v>
      </c>
      <c r="D6" s="43">
        <f>'ANUAL (Acum. S.CORTA)'!D6</f>
        <v>158.9979713923077</v>
      </c>
      <c r="E6" s="43">
        <f>'ANUAL (Acum. S.CORTA)'!E6</f>
        <v>158.15843555000004</v>
      </c>
      <c r="F6" s="43">
        <f>'ANUAL (Acum. S.CORTA)'!F6</f>
        <v>117.70298116923075</v>
      </c>
      <c r="G6" s="43">
        <f>'ANUAL (Acum. S.CORTA)'!G6</f>
        <v>126.53403438076923</v>
      </c>
      <c r="H6" s="43">
        <f>'ANUAL (Acum. S.CORTA)'!H6</f>
        <v>123.42753044999996</v>
      </c>
      <c r="I6" s="43">
        <f>'ANUAL (Acum. S.CORTA)'!I6</f>
        <v>129.13513111538464</v>
      </c>
      <c r="J6" s="43">
        <f>'ANUAL (Acum. S.CORTA)'!J6</f>
        <v>71.04716138076924</v>
      </c>
      <c r="K6" s="43">
        <f>'ANUAL (Acum. S.CORTA)'!K6</f>
        <v>44.21722173076924</v>
      </c>
      <c r="L6" s="43">
        <f>'ANUAL (Acum. S.CORTA)'!L6</f>
        <v>30.34039446538462</v>
      </c>
      <c r="M6" s="43">
        <f>'ANUAL (Acum. S.CORTA)'!M6</f>
        <v>34.157663134615376</v>
      </c>
      <c r="N6" s="43">
        <f>'ANUAL (Acum. S.CORTA)'!N6</f>
        <v>1208.2114556846154</v>
      </c>
    </row>
    <row r="7" spans="1:14" ht="12.75">
      <c r="A7" s="13" t="s">
        <v>116</v>
      </c>
      <c r="B7" s="44">
        <f>(B5-B6)/B5*100</f>
        <v>-8.56440315739479</v>
      </c>
      <c r="C7" s="44">
        <f aca="true" t="shared" si="0" ref="C7:N7">(C5-C6)/C5*100</f>
        <v>-10.535136840161737</v>
      </c>
      <c r="D7" s="44">
        <f t="shared" si="0"/>
        <v>-15.241272369437825</v>
      </c>
      <c r="E7" s="44">
        <f t="shared" si="0"/>
        <v>-3.343012971680341</v>
      </c>
      <c r="F7" s="44">
        <f t="shared" si="0"/>
        <v>20.650942019919707</v>
      </c>
      <c r="G7" s="44">
        <f t="shared" si="0"/>
        <v>16.11827757978458</v>
      </c>
      <c r="H7" s="44">
        <f t="shared" si="0"/>
        <v>12.934297446020295</v>
      </c>
      <c r="I7" s="44">
        <f t="shared" si="0"/>
        <v>8.986501102120469</v>
      </c>
      <c r="J7" s="44">
        <f t="shared" si="0"/>
        <v>17.243271626767584</v>
      </c>
      <c r="K7" s="44">
        <f t="shared" si="0"/>
        <v>12.81999868114412</v>
      </c>
      <c r="L7" s="44">
        <f t="shared" si="0"/>
        <v>15.538647615909465</v>
      </c>
      <c r="M7" s="44">
        <f t="shared" si="0"/>
        <v>11.76457893112818</v>
      </c>
      <c r="N7" s="44">
        <f t="shared" si="0"/>
        <v>5.642926502520332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72.14669752321211</v>
      </c>
      <c r="C10" s="43">
        <f aca="true" t="shared" si="1" ref="C10:M10">0.94*C5</f>
        <v>111.54618071799997</v>
      </c>
      <c r="D10" s="43">
        <f t="shared" si="1"/>
        <v>129.69146386169697</v>
      </c>
      <c r="E10" s="43">
        <f t="shared" si="1"/>
        <v>143.85968160009094</v>
      </c>
      <c r="F10" s="43">
        <f t="shared" si="1"/>
        <v>139.43555867651517</v>
      </c>
      <c r="G10" s="43">
        <f t="shared" si="1"/>
        <v>141.79726987730302</v>
      </c>
      <c r="H10" s="43">
        <f t="shared" si="1"/>
        <v>133.2578446157576</v>
      </c>
      <c r="I10" s="43">
        <f t="shared" si="1"/>
        <v>133.37254881790912</v>
      </c>
      <c r="J10" s="43">
        <f t="shared" si="1"/>
        <v>80.69957937042423</v>
      </c>
      <c r="K10" s="43">
        <f t="shared" si="1"/>
        <v>47.67628790793938</v>
      </c>
      <c r="L10" s="43">
        <f t="shared" si="1"/>
        <v>33.766888633</v>
      </c>
      <c r="M10" s="43">
        <f t="shared" si="1"/>
        <v>36.3892447699394</v>
      </c>
      <c r="N10" s="43">
        <f>SUM(B10:M10)</f>
        <v>1203.639246371788</v>
      </c>
    </row>
    <row r="11" spans="1:14" ht="12.75">
      <c r="A11" s="13" t="s">
        <v>111</v>
      </c>
      <c r="B11" s="43">
        <f>0.94*B6</f>
        <v>78.32563156384616</v>
      </c>
      <c r="C11" s="43">
        <f aca="true" t="shared" si="2" ref="C11:M11">0.94*C6</f>
        <v>123.29772349661538</v>
      </c>
      <c r="D11" s="43">
        <f t="shared" si="2"/>
        <v>149.45809310876925</v>
      </c>
      <c r="E11" s="43">
        <f t="shared" si="2"/>
        <v>148.66892941700002</v>
      </c>
      <c r="F11" s="43">
        <f t="shared" si="2"/>
        <v>110.6408022990769</v>
      </c>
      <c r="G11" s="43">
        <f t="shared" si="2"/>
        <v>118.94199231792307</v>
      </c>
      <c r="H11" s="43">
        <f t="shared" si="2"/>
        <v>116.02187862299996</v>
      </c>
      <c r="I11" s="43">
        <f t="shared" si="2"/>
        <v>121.38702324846156</v>
      </c>
      <c r="J11" s="43">
        <f t="shared" si="2"/>
        <v>66.78433169792308</v>
      </c>
      <c r="K11" s="43">
        <f t="shared" si="2"/>
        <v>41.56418842692308</v>
      </c>
      <c r="L11" s="43">
        <f t="shared" si="2"/>
        <v>28.51997079746154</v>
      </c>
      <c r="M11" s="43">
        <f t="shared" si="2"/>
        <v>32.10820334653845</v>
      </c>
      <c r="N11" s="43">
        <f>SUM(B11:M11)</f>
        <v>1135.7187683435384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8.870066</v>
      </c>
      <c r="C14" s="43">
        <f>'ANUAL (Acum. S.LARGA)'!C4</f>
        <v>22.052000000000007</v>
      </c>
      <c r="D14" s="43">
        <f>'ANUAL (Acum. S.LARGA)'!D4</f>
        <v>26.144000000000005</v>
      </c>
      <c r="E14" s="43">
        <f>'ANUAL (Acum. S.LARGA)'!E4</f>
        <v>27.141000000000002</v>
      </c>
      <c r="F14" s="43">
        <f>'ANUAL (Acum. S.LARGA)'!F4</f>
        <v>19.968828000000006</v>
      </c>
      <c r="G14" s="43">
        <f>'ANUAL (Acum. S.LARGA)'!G4</f>
        <v>29.419296499999998</v>
      </c>
      <c r="H14" s="43">
        <f>'ANUAL (Acum. S.LARGA)'!H4</f>
        <v>27.12779570000001</v>
      </c>
      <c r="I14" s="43">
        <f>'ANUAL (Acum. S.LARGA)'!I4</f>
        <v>21.4663205</v>
      </c>
      <c r="J14" s="43">
        <f>'ANUAL (Acum. S.LARGA)'!J4</f>
        <v>16.363000000000003</v>
      </c>
      <c r="K14" s="43">
        <f>'ANUAL (Acum. S.LARGA)'!K4</f>
        <v>12.889916199999996</v>
      </c>
      <c r="L14" s="43">
        <f>'ANUAL (Acum. S.LARGA)'!L4</f>
        <v>10.562157400000002</v>
      </c>
      <c r="M14" s="43">
        <f>'ANUAL (Acum. S.LARGA)'!M4</f>
        <v>8.824956800000002</v>
      </c>
      <c r="N14" s="43">
        <f>'ANUAL (Acum. S.LARGA)'!N4</f>
        <v>439.8097231</v>
      </c>
    </row>
    <row r="15" spans="1:14" ht="12.75">
      <c r="A15" s="13" t="s">
        <v>111</v>
      </c>
      <c r="B15" s="43">
        <f>'ANUAL (Acum. S.CORTA)'!B4</f>
        <v>8.870066</v>
      </c>
      <c r="C15" s="43">
        <f>'ANUAL (Acum. S.CORTA)'!C4</f>
        <v>22.052000000000007</v>
      </c>
      <c r="D15" s="43">
        <f>'ANUAL (Acum. S.CORTA)'!D4</f>
        <v>26.144000000000005</v>
      </c>
      <c r="E15" s="43">
        <f>'ANUAL (Acum. S.CORTA)'!E4</f>
        <v>27.141000000000002</v>
      </c>
      <c r="F15" s="43">
        <f>'ANUAL (Acum. S.CORTA)'!F4</f>
        <v>19.968828000000006</v>
      </c>
      <c r="G15" s="43">
        <f>'ANUAL (Acum. S.CORTA)'!G4</f>
        <v>29.419296499999998</v>
      </c>
      <c r="H15" s="43">
        <f>'ANUAL (Acum. S.CORTA)'!H4</f>
        <v>27.12779570000001</v>
      </c>
      <c r="I15" s="43">
        <f>'ANUAL (Acum. S.CORTA)'!I4</f>
        <v>21.4663205</v>
      </c>
      <c r="J15" s="43">
        <f>'ANUAL (Acum. S.CORTA)'!J4</f>
        <v>16.363000000000003</v>
      </c>
      <c r="K15" s="43">
        <f>'ANUAL (Acum. S.CORTA)'!K4</f>
        <v>12.889916199999996</v>
      </c>
      <c r="L15" s="43">
        <f>'ANUAL (Acum. S.CORTA)'!L4</f>
        <v>10.562157400000002</v>
      </c>
      <c r="M15" s="43">
        <f>'ANUAL (Acum. S.CORTA)'!M4</f>
        <v>8.824956800000002</v>
      </c>
      <c r="N15" s="43">
        <f>'ANUAL (Acum. S.CORTA)'!N4</f>
        <v>443.89567989999995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296.7679810000001</v>
      </c>
      <c r="C18" s="43">
        <f>'ANUAL (Acum. S.LARGA)'!C5</f>
        <v>459.3126690999998</v>
      </c>
      <c r="D18" s="43">
        <f>'ANUAL (Acum. S.LARGA)'!D5</f>
        <v>620.5481982</v>
      </c>
      <c r="E18" s="43">
        <f>'ANUAL (Acum. S.LARGA)'!E5</f>
        <v>662.905</v>
      </c>
      <c r="F18" s="43">
        <f>'ANUAL (Acum. S.LARGA)'!F5</f>
        <v>661.6929999999999</v>
      </c>
      <c r="G18" s="43">
        <f>'ANUAL (Acum. S.LARGA)'!G5</f>
        <v>635.9308099000001</v>
      </c>
      <c r="H18" s="43">
        <f>'ANUAL (Acum. S.LARGA)'!H5</f>
        <v>446.51275340000007</v>
      </c>
      <c r="I18" s="43">
        <f>'ANUAL (Acum. S.LARGA)'!I5</f>
        <v>422.75800000000004</v>
      </c>
      <c r="J18" s="43">
        <f>'ANUAL (Acum. S.LARGA)'!J5</f>
        <v>235.64210350000002</v>
      </c>
      <c r="K18" s="43">
        <f>'ANUAL (Acum. S.LARGA)'!K5</f>
        <v>219.735</v>
      </c>
      <c r="L18" s="43">
        <f>'ANUAL (Acum. S.LARGA)'!L5</f>
        <v>72.5542736</v>
      </c>
      <c r="M18" s="43">
        <f>'ANUAL (Acum. S.LARGA)'!M5</f>
        <v>73.1125449</v>
      </c>
      <c r="N18" s="43">
        <f>'ANUAL (Acum. S.LARGA)'!N5</f>
        <v>2700.1554881000006</v>
      </c>
    </row>
    <row r="19" spans="1:14" ht="12.75">
      <c r="A19" s="13" t="s">
        <v>111</v>
      </c>
      <c r="B19" s="43">
        <f>'ANUAL (Acum. S.CORTA)'!B5</f>
        <v>296.7679810000001</v>
      </c>
      <c r="C19" s="43">
        <f>'ANUAL (Acum. S.CORTA)'!C5</f>
        <v>459.3126690999998</v>
      </c>
      <c r="D19" s="43">
        <f>'ANUAL (Acum. S.CORTA)'!D5</f>
        <v>620.5481982</v>
      </c>
      <c r="E19" s="43">
        <f>'ANUAL (Acum. S.CORTA)'!E5</f>
        <v>662.905</v>
      </c>
      <c r="F19" s="43">
        <f>'ANUAL (Acum. S.CORTA)'!F5</f>
        <v>359.3289172</v>
      </c>
      <c r="G19" s="43">
        <f>'ANUAL (Acum. S.CORTA)'!G5</f>
        <v>635.9308099000001</v>
      </c>
      <c r="H19" s="43">
        <f>'ANUAL (Acum. S.CORTA)'!H5</f>
        <v>261.6265539000001</v>
      </c>
      <c r="I19" s="43">
        <f>'ANUAL (Acum. S.CORTA)'!I5</f>
        <v>328.33604560000003</v>
      </c>
      <c r="J19" s="43">
        <f>'ANUAL (Acum. S.CORTA)'!J5</f>
        <v>235.64210350000002</v>
      </c>
      <c r="K19" s="43">
        <f>'ANUAL (Acum. S.CORTA)'!K5</f>
        <v>219.735</v>
      </c>
      <c r="L19" s="43">
        <f>'ANUAL (Acum. S.CORTA)'!L5</f>
        <v>53.70200000000002</v>
      </c>
      <c r="M19" s="43">
        <f>'ANUAL (Acum. S.CORTA)'!M5</f>
        <v>66.93800000000002</v>
      </c>
      <c r="N19" s="43">
        <f>'ANUAL (Acum. S.CORTA)'!N5</f>
        <v>2568.5406981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44.687921149999994</v>
      </c>
      <c r="C22" s="43">
        <f>'ANUAL (Acum. S.LARGA)'!C9</f>
        <v>84.38631305000001</v>
      </c>
      <c r="D22" s="43">
        <f>'ANUAL (Acum. S.LARGA)'!D9</f>
        <v>84.85847944999996</v>
      </c>
      <c r="E22" s="43">
        <f>'ANUAL (Acum. S.LARGA)'!E9</f>
        <v>104.66564770000002</v>
      </c>
      <c r="F22" s="43">
        <f>'ANUAL (Acum. S.LARGA)'!F9</f>
        <v>99.63333490000002</v>
      </c>
      <c r="G22" s="43">
        <f>'ANUAL (Acum. S.LARGA)'!G9</f>
        <v>127.73732164999998</v>
      </c>
      <c r="H22" s="43">
        <f>'ANUAL (Acum. S.LARGA)'!H9</f>
        <v>129.50080435</v>
      </c>
      <c r="I22" s="43">
        <f>'ANUAL (Acum. S.LARGA)'!I9</f>
        <v>126.89288685</v>
      </c>
      <c r="J22" s="43">
        <f>'ANUAL (Acum. S.LARGA)'!J9</f>
        <v>78.06993719999998</v>
      </c>
      <c r="K22" s="43">
        <f>'ANUAL (Acum. S.LARGA)'!K9</f>
        <v>43.602781050000004</v>
      </c>
      <c r="L22" s="43">
        <f>'ANUAL (Acum. S.LARGA)'!L9</f>
        <v>34.63199769999999</v>
      </c>
      <c r="M22" s="43">
        <f>'ANUAL (Acum. S.LARGA)'!M9</f>
        <v>37.59405674999999</v>
      </c>
      <c r="N22" s="43">
        <f>'ANUAL (Acum. S.LARGA)'!N9</f>
        <v>1120.3610493</v>
      </c>
    </row>
    <row r="23" spans="1:14" ht="12.75">
      <c r="A23" s="13" t="s">
        <v>111</v>
      </c>
      <c r="B23" s="43">
        <f>'ANUAL (Acum. S.CORTA)'!B9</f>
        <v>47.3470125</v>
      </c>
      <c r="C23" s="43">
        <f>'ANUAL (Acum. S.CORTA)'!C9</f>
        <v>84.38631305000001</v>
      </c>
      <c r="D23" s="43">
        <f>'ANUAL (Acum. S.CORTA)'!D9</f>
        <v>90.66721314999998</v>
      </c>
      <c r="E23" s="43">
        <f>'ANUAL (Acum. S.CORTA)'!E9</f>
        <v>105.3318391</v>
      </c>
      <c r="F23" s="43">
        <f>'ANUAL (Acum. S.CORTA)'!F9</f>
        <v>82.62446435000001</v>
      </c>
      <c r="G23" s="43">
        <f>'ANUAL (Acum. S.CORTA)'!G9</f>
        <v>98.81920415000002</v>
      </c>
      <c r="H23" s="43">
        <f>'ANUAL (Acum. S.CORTA)'!H9</f>
        <v>108.4606123</v>
      </c>
      <c r="I23" s="43">
        <f>'ANUAL (Acum. S.CORTA)'!I9</f>
        <v>105.50547315</v>
      </c>
      <c r="J23" s="43">
        <f>'ANUAL (Acum. S.CORTA)'!J9</f>
        <v>58.67335025000001</v>
      </c>
      <c r="K23" s="43">
        <f>'ANUAL (Acum. S.CORTA)'!K9</f>
        <v>36.891290549999994</v>
      </c>
      <c r="L23" s="43">
        <f>'ANUAL (Acum. S.CORTA)'!L9</f>
        <v>30.991829049999993</v>
      </c>
      <c r="M23" s="43">
        <f>'ANUAL (Acum. S.CORTA)'!M9</f>
        <v>34.79619645</v>
      </c>
      <c r="N23" s="43">
        <f>'ANUAL (Acum. S.CORTA)'!N9</f>
        <v>1094.7704666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65.33111269877101</v>
      </c>
      <c r="C26" s="43">
        <f>'ANUAL (Acum. S.LARGA)'!C12</f>
        <v>94.7273996707062</v>
      </c>
      <c r="D26" s="43">
        <f>'ANUAL (Acum. S.LARGA)'!D12</f>
        <v>121.62932341067267</v>
      </c>
      <c r="E26" s="43">
        <f>'ANUAL (Acum. S.LARGA)'!E12</f>
        <v>134.26784225479494</v>
      </c>
      <c r="F26" s="43">
        <f>'ANUAL (Acum. S.LARGA)'!F12</f>
        <v>129.7208045600105</v>
      </c>
      <c r="G26" s="43">
        <f>'ANUAL (Acum. S.LARGA)'!G12</f>
        <v>116.66000206564827</v>
      </c>
      <c r="H26" s="43">
        <f>'ANUAL (Acum. S.LARGA)'!H12</f>
        <v>77.24162820251577</v>
      </c>
      <c r="I26" s="43">
        <f>'ANUAL (Acum. S.LARGA)'!I12</f>
        <v>78.61048557998747</v>
      </c>
      <c r="J26" s="43">
        <f>'ANUAL (Acum. S.LARGA)'!J12</f>
        <v>45.960144795264405</v>
      </c>
      <c r="K26" s="43">
        <f>'ANUAL (Acum. S.LARGA)'!K12</f>
        <v>30.352332644294005</v>
      </c>
      <c r="L26" s="43">
        <f>'ANUAL (Acum. S.LARGA)'!L12</f>
        <v>12.906731587970812</v>
      </c>
      <c r="M26" s="43">
        <f>'ANUAL (Acum. S.LARGA)'!M12</f>
        <v>14.477414545789292</v>
      </c>
      <c r="N26" s="43">
        <f>'ANUAL (Acum. S.LARGA)'!N12</f>
        <v>593.3786932841615</v>
      </c>
    </row>
    <row r="27" spans="1:14" ht="12.75">
      <c r="A27" s="13" t="s">
        <v>111</v>
      </c>
      <c r="B27" s="43">
        <f>'ANUAL (Acum. S.CORTA)'!B12</f>
        <v>73.9447593079287</v>
      </c>
      <c r="C27" s="43">
        <f>'ANUAL (Acum. S.CORTA)'!C12</f>
        <v>114.21977042296653</v>
      </c>
      <c r="D27" s="43">
        <f>'ANUAL (Acum. S.CORTA)'!D12</f>
        <v>156.90650937891377</v>
      </c>
      <c r="E27" s="43">
        <f>'ANUAL (Acum. S.CORTA)'!E12</f>
        <v>164.56812437771927</v>
      </c>
      <c r="F27" s="43">
        <f>'ANUAL (Acum. S.CORTA)'!F12</f>
        <v>91.23456926509414</v>
      </c>
      <c r="G27" s="43">
        <f>'ANUAL (Acum. S.CORTA)'!G12</f>
        <v>122.68191293697653</v>
      </c>
      <c r="H27" s="43">
        <f>'ANUAL (Acum. S.CORTA)'!H12</f>
        <v>67.63304469244419</v>
      </c>
      <c r="I27" s="43">
        <f>'ANUAL (Acum. S.CORTA)'!I12</f>
        <v>82.43178854121393</v>
      </c>
      <c r="J27" s="43">
        <f>'ANUAL (Acum. S.CORTA)'!J12</f>
        <v>47.64640714556671</v>
      </c>
      <c r="K27" s="43">
        <f>'ANUAL (Acum. S.CORTA)'!K12</f>
        <v>38.980029487210345</v>
      </c>
      <c r="L27" s="43">
        <f>'ANUAL (Acum. S.CORTA)'!L12</f>
        <v>11.635357448645701</v>
      </c>
      <c r="M27" s="43">
        <f>'ANUAL (Acum. S.CORTA)'!M12</f>
        <v>15.025285344986857</v>
      </c>
      <c r="N27" s="43">
        <f>'ANUAL (Acum. S.CORTA)'!N12</f>
        <v>642.0261255995956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0.85</v>
      </c>
      <c r="C30" s="43">
        <f>'ANUAL (Acum. S.LARGA)'!C13</f>
        <v>0.8</v>
      </c>
      <c r="D30" s="43">
        <f>'ANUAL (Acum. S.LARGA)'!D13</f>
        <v>0.88</v>
      </c>
      <c r="E30" s="43">
        <f>'ANUAL (Acum. S.LARGA)'!E13</f>
        <v>0.88</v>
      </c>
      <c r="F30" s="43">
        <f>'ANUAL (Acum. S.LARGA)'!F13</f>
        <v>0.87</v>
      </c>
      <c r="G30" s="43">
        <f>'ANUAL (Acum. S.LARGA)'!G13</f>
        <v>0.77</v>
      </c>
      <c r="H30" s="43">
        <f>'ANUAL (Acum. S.LARGA)'!H13</f>
        <v>0.54</v>
      </c>
      <c r="I30" s="43">
        <f>'ANUAL (Acum. S.LARGA)'!I13</f>
        <v>0.55</v>
      </c>
      <c r="J30" s="43">
        <f>'ANUAL (Acum. S.LARGA)'!J13</f>
        <v>0.54</v>
      </c>
      <c r="K30" s="43">
        <f>'ANUAL (Acum. S.LARGA)'!K13</f>
        <v>0.6</v>
      </c>
      <c r="L30" s="43">
        <f>'ANUAL (Acum. S.LARGA)'!L13</f>
        <v>0.36</v>
      </c>
      <c r="M30" s="43">
        <f>'ANUAL (Acum. S.LARGA)'!M13</f>
        <v>0.37</v>
      </c>
      <c r="N30" s="43">
        <f>'ANUAL (Acum. S.LARGA)'!N13</f>
        <v>0.46</v>
      </c>
    </row>
    <row r="31" spans="1:14" ht="12.75">
      <c r="A31" s="13" t="s">
        <v>111</v>
      </c>
      <c r="B31" s="43">
        <f>'ANUAL (Acum. S.CORTA)'!B13</f>
        <v>0.89</v>
      </c>
      <c r="C31" s="43">
        <f>'ANUAL (Acum. S.CORTA)'!C13</f>
        <v>0.87</v>
      </c>
      <c r="D31" s="43">
        <f>'ANUAL (Acum. S.CORTA)'!D13</f>
        <v>0.99</v>
      </c>
      <c r="E31" s="43">
        <f>'ANUAL (Acum. S.CORTA)'!E13</f>
        <v>1.04</v>
      </c>
      <c r="F31" s="43">
        <f>'ANUAL (Acum. S.CORTA)'!F13</f>
        <v>0.78</v>
      </c>
      <c r="G31" s="43">
        <f>'ANUAL (Acum. S.CORTA)'!G13</f>
        <v>0.97</v>
      </c>
      <c r="H31" s="43">
        <f>'ANUAL (Acum. S.CORTA)'!H13</f>
        <v>0.55</v>
      </c>
      <c r="I31" s="43">
        <f>'ANUAL (Acum. S.CORTA)'!I13</f>
        <v>0.64</v>
      </c>
      <c r="J31" s="43">
        <f>'ANUAL (Acum. S.CORTA)'!J13</f>
        <v>0.67</v>
      </c>
      <c r="K31" s="43">
        <f>'ANUAL (Acum. S.CORTA)'!K13</f>
        <v>0.88</v>
      </c>
      <c r="L31" s="43">
        <f>'ANUAL (Acum. S.CORTA)'!L13</f>
        <v>0.38</v>
      </c>
      <c r="M31" s="43">
        <f>'ANUAL (Acum. S.CORTA)'!M13</f>
        <v>0.44</v>
      </c>
      <c r="N31" s="43">
        <f>'ANUAL (Acum. S.CORTA)'!N13</f>
        <v>0.53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1.7664397418138063</v>
      </c>
      <c r="C34" s="43">
        <f>'ANUAL (Acum. S.LARGA)'!C14</f>
        <v>1.8243999833182212</v>
      </c>
      <c r="D34" s="43">
        <f>'ANUAL (Acum. S.LARGA)'!D14</f>
        <v>1.7572260237976653</v>
      </c>
      <c r="E34" s="43">
        <f>'ANUAL (Acum. S.LARGA)'!E14</f>
        <v>1.8584802435877266</v>
      </c>
      <c r="F34" s="43">
        <f>'ANUAL (Acum. S.LARGA)'!F14</f>
        <v>1.8518334660730171</v>
      </c>
      <c r="G34" s="43">
        <f>'ANUAL (Acum. S.LARGA)'!G14</f>
        <v>1.9169584030399374</v>
      </c>
      <c r="H34" s="43">
        <f>'ANUAL (Acum. S.LARGA)'!H14</f>
        <v>1.5213505995861056</v>
      </c>
      <c r="I34" s="43">
        <f>'ANUAL (Acum. S.LARGA)'!I14</f>
        <v>1.348170152780099</v>
      </c>
      <c r="J34" s="43">
        <f>'ANUAL (Acum. S.LARGA)'!J14</f>
        <v>1.383959543350422</v>
      </c>
      <c r="K34" s="43">
        <f>'ANUAL (Acum. S.LARGA)'!K14</f>
        <v>3.041027526189071</v>
      </c>
      <c r="L34" s="43">
        <f>'ANUAL (Acum. S.LARGA)'!L14</f>
        <v>0.6036288518632148</v>
      </c>
      <c r="M34" s="43">
        <f>'ANUAL (Acum. S.LARGA)'!M14</f>
        <v>0.3702180104626</v>
      </c>
      <c r="N34" s="43">
        <f>'ANUAL (Acum. S.LARGA)'!N14</f>
        <v>0.7060433166779684</v>
      </c>
    </row>
    <row r="35" spans="1:14" ht="12.75">
      <c r="A35" s="13" t="s">
        <v>111</v>
      </c>
      <c r="B35" s="43">
        <f>'ANUAL (Acum. S.CORTA)'!B14</f>
        <v>1.4397971968195138</v>
      </c>
      <c r="C35" s="43">
        <f>'ANUAL (Acum. S.CORTA)'!C14</f>
        <v>1.6532068419013426</v>
      </c>
      <c r="D35" s="43">
        <f>'ANUAL (Acum. S.CORTA)'!D14</f>
        <v>1.525394800360259</v>
      </c>
      <c r="E35" s="43">
        <f>'ANUAL (Acum. S.CORTA)'!E14</f>
        <v>2.1441001960323174</v>
      </c>
      <c r="F35" s="43">
        <f>'ANUAL (Acum. S.CORTA)'!F14</f>
        <v>1.227553024966278</v>
      </c>
      <c r="G35" s="43">
        <f>'ANUAL (Acum. S.CORTA)'!G14</f>
        <v>3.072893466441481</v>
      </c>
      <c r="H35" s="43">
        <f>'ANUAL (Acum. S.CORTA)'!H14</f>
        <v>0.7968007716104861</v>
      </c>
      <c r="I35" s="43">
        <f>'ANUAL (Acum. S.CORTA)'!I14</f>
        <v>1.0253849686690637</v>
      </c>
      <c r="J35" s="43">
        <f>'ANUAL (Acum. S.CORTA)'!J14</f>
        <v>1.939698216001714</v>
      </c>
      <c r="K35" s="43">
        <f>'ANUAL (Acum. S.CORTA)'!K14</f>
        <v>3.8846608749964493</v>
      </c>
      <c r="L35" s="43">
        <f>'ANUAL (Acum. S.CORTA)'!L14</f>
        <v>0.21013778479352466</v>
      </c>
      <c r="M35" s="43">
        <f>'ANUAL (Acum. S.CORTA)'!M14</f>
        <v>0.5045143316498889</v>
      </c>
      <c r="N35" s="43">
        <f>'ANUAL (Acum. S.CORTA)'!N14</f>
        <v>0.7300654229925886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0.5768176969008306</v>
      </c>
      <c r="C38" s="52">
        <f>'ANUAL (Acum. S.LARGA)'!N15</f>
        <v>-0.14060686342965245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0.5777908109575167</v>
      </c>
      <c r="C39" s="52">
        <f>'ANUAL (Acum. S.CORTA)'!N15</f>
        <v>-0.2936724995553469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412 - Río Tormes desde la presa del embalse de La Almendra hasta el río Duero en el embalse (o albufeira) de Aldeadávila..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0.158</v>
      </c>
      <c r="C4" s="1">
        <f t="shared" si="0"/>
        <v>0.179</v>
      </c>
      <c r="D4" s="1">
        <f t="shared" si="0"/>
        <v>0.23</v>
      </c>
      <c r="E4" s="1">
        <f t="shared" si="0"/>
        <v>0.192</v>
      </c>
      <c r="F4" s="1">
        <f>MIN(F18:F83)</f>
        <v>0.196</v>
      </c>
      <c r="G4" s="1">
        <f t="shared" si="0"/>
        <v>0.184</v>
      </c>
      <c r="H4" s="1">
        <f t="shared" si="0"/>
        <v>0.192</v>
      </c>
      <c r="I4" s="1">
        <f t="shared" si="0"/>
        <v>0.184</v>
      </c>
      <c r="J4" s="1">
        <f t="shared" si="0"/>
        <v>0.171</v>
      </c>
      <c r="K4" s="1">
        <f t="shared" si="0"/>
        <v>0.163</v>
      </c>
      <c r="L4" s="1">
        <f t="shared" si="0"/>
        <v>0.157</v>
      </c>
      <c r="M4" s="1">
        <f t="shared" si="0"/>
        <v>0.152</v>
      </c>
      <c r="N4" s="1">
        <f t="shared" si="0"/>
        <v>2.4550000000000005</v>
      </c>
    </row>
    <row r="5" spans="1:14" ht="12.75">
      <c r="A5" s="13" t="s">
        <v>94</v>
      </c>
      <c r="B5" s="1">
        <f aca="true" t="shared" si="1" ref="B5:N5">MAX(B18:B83)</f>
        <v>6.951</v>
      </c>
      <c r="C5" s="1">
        <f t="shared" si="1"/>
        <v>7.534</v>
      </c>
      <c r="D5" s="1">
        <f t="shared" si="1"/>
        <v>8.285</v>
      </c>
      <c r="E5" s="1">
        <f t="shared" si="1"/>
        <v>11.836</v>
      </c>
      <c r="F5" s="1">
        <f>MAX(F18:F83)</f>
        <v>13.595</v>
      </c>
      <c r="G5" s="1">
        <f t="shared" si="1"/>
        <v>11.003</v>
      </c>
      <c r="H5" s="1">
        <f t="shared" si="1"/>
        <v>5.761</v>
      </c>
      <c r="I5" s="1">
        <f t="shared" si="1"/>
        <v>3.269</v>
      </c>
      <c r="J5" s="1">
        <f t="shared" si="1"/>
        <v>1.417</v>
      </c>
      <c r="K5" s="1">
        <f t="shared" si="1"/>
        <v>1.286</v>
      </c>
      <c r="L5" s="1">
        <f t="shared" si="1"/>
        <v>1.171</v>
      </c>
      <c r="M5" s="1">
        <f t="shared" si="1"/>
        <v>1.136</v>
      </c>
      <c r="N5" s="1">
        <f t="shared" si="1"/>
        <v>45.657000000000004</v>
      </c>
    </row>
    <row r="6" spans="1:14" ht="12.75">
      <c r="A6" s="13" t="s">
        <v>16</v>
      </c>
      <c r="B6" s="1">
        <f aca="true" t="shared" si="2" ref="B6:M6">AVERAGE(B18:B83)</f>
        <v>0.91419696969697</v>
      </c>
      <c r="C6" s="1">
        <f t="shared" si="2"/>
        <v>1.1216515151515152</v>
      </c>
      <c r="D6" s="1">
        <f t="shared" si="2"/>
        <v>1.813030303030303</v>
      </c>
      <c r="E6" s="1">
        <f t="shared" si="2"/>
        <v>2.650227272727272</v>
      </c>
      <c r="F6" s="1">
        <f>AVERAGE(F18:F83)</f>
        <v>2.2230454545454545</v>
      </c>
      <c r="G6" s="1">
        <f t="shared" si="2"/>
        <v>1.9230454545454543</v>
      </c>
      <c r="H6" s="1">
        <f t="shared" si="2"/>
        <v>1.2008939393939393</v>
      </c>
      <c r="I6" s="1">
        <f t="shared" si="2"/>
        <v>1.0353787878787883</v>
      </c>
      <c r="J6" s="1">
        <f t="shared" si="2"/>
        <v>0.6543787878787878</v>
      </c>
      <c r="K6" s="1">
        <f t="shared" si="2"/>
        <v>0.5881666666666667</v>
      </c>
      <c r="L6" s="1">
        <f t="shared" si="2"/>
        <v>0.5418939393939395</v>
      </c>
      <c r="M6" s="1">
        <f t="shared" si="2"/>
        <v>0.5452121212121211</v>
      </c>
      <c r="N6" s="1">
        <f>SUM(B6:M6)</f>
        <v>15.21112121212121</v>
      </c>
    </row>
    <row r="7" spans="1:14" ht="12.75">
      <c r="A7" s="13" t="s">
        <v>17</v>
      </c>
      <c r="B7" s="1">
        <f aca="true" t="shared" si="3" ref="B7:M7">PERCENTILE(B18:B83,0.1)</f>
        <v>0.246</v>
      </c>
      <c r="C7" s="1">
        <f t="shared" si="3"/>
        <v>0.329</v>
      </c>
      <c r="D7" s="1">
        <f t="shared" si="3"/>
        <v>0.36</v>
      </c>
      <c r="E7" s="1">
        <f t="shared" si="3"/>
        <v>0.336</v>
      </c>
      <c r="F7" s="1">
        <f>PERCENTILE(F18:F83,0.1)</f>
        <v>0.323</v>
      </c>
      <c r="G7" s="1">
        <f t="shared" si="3"/>
        <v>0.28800000000000003</v>
      </c>
      <c r="H7" s="1">
        <f t="shared" si="3"/>
        <v>0.32</v>
      </c>
      <c r="I7" s="1">
        <f t="shared" si="3"/>
        <v>0.34850000000000003</v>
      </c>
      <c r="J7" s="1">
        <f t="shared" si="3"/>
        <v>0.27649999999999997</v>
      </c>
      <c r="K7" s="1">
        <f t="shared" si="3"/>
        <v>0.246</v>
      </c>
      <c r="L7" s="1">
        <f t="shared" si="3"/>
        <v>0.23299999999999998</v>
      </c>
      <c r="M7" s="1">
        <f t="shared" si="3"/>
        <v>0.243</v>
      </c>
      <c r="N7" s="1">
        <f>PERCENTILE(N18:N83,0.1)</f>
        <v>4.830500000000001</v>
      </c>
    </row>
    <row r="8" spans="1:14" ht="12.75">
      <c r="A8" s="13" t="s">
        <v>18</v>
      </c>
      <c r="B8" s="1">
        <f aca="true" t="shared" si="4" ref="B8:M8">PERCENTILE(B18:B83,0.25)</f>
        <v>0.4475</v>
      </c>
      <c r="C8" s="1">
        <f t="shared" si="4"/>
        <v>0.4485</v>
      </c>
      <c r="D8" s="1">
        <f t="shared" si="4"/>
        <v>0.496</v>
      </c>
      <c r="E8" s="1">
        <f t="shared" si="4"/>
        <v>0.49724999999999997</v>
      </c>
      <c r="F8" s="1">
        <f>PERCENTILE(F18:F83,0.25)</f>
        <v>0.46900000000000003</v>
      </c>
      <c r="G8" s="1">
        <f t="shared" si="4"/>
        <v>0.448</v>
      </c>
      <c r="H8" s="1">
        <f t="shared" si="4"/>
        <v>0.51325</v>
      </c>
      <c r="I8" s="1">
        <f t="shared" si="4"/>
        <v>0.52675</v>
      </c>
      <c r="J8" s="1">
        <f t="shared" si="4"/>
        <v>0.35524999999999995</v>
      </c>
      <c r="K8" s="1">
        <f t="shared" si="4"/>
        <v>0.326</v>
      </c>
      <c r="L8" s="1">
        <f t="shared" si="4"/>
        <v>0.30825</v>
      </c>
      <c r="M8" s="1">
        <f t="shared" si="4"/>
        <v>0.36024999999999996</v>
      </c>
      <c r="N8" s="1">
        <f>PERCENTILE(N18:N83,0.25)</f>
        <v>6.6114999999999995</v>
      </c>
    </row>
    <row r="9" spans="1:14" ht="12.75">
      <c r="A9" s="13" t="s">
        <v>19</v>
      </c>
      <c r="B9" s="1">
        <f aca="true" t="shared" si="5" ref="B9:M9">PERCENTILE(B18:B83,0.5)</f>
        <v>0.639</v>
      </c>
      <c r="C9" s="1">
        <f t="shared" si="5"/>
        <v>0.6265000000000001</v>
      </c>
      <c r="D9" s="1">
        <f t="shared" si="5"/>
        <v>0.813</v>
      </c>
      <c r="E9" s="1">
        <f t="shared" si="5"/>
        <v>1.101</v>
      </c>
      <c r="F9" s="1">
        <f>PERCENTILE(F18:F83,0.5)</f>
        <v>1.0125</v>
      </c>
      <c r="G9" s="1">
        <f t="shared" si="5"/>
        <v>0.9335</v>
      </c>
      <c r="H9" s="1">
        <f t="shared" si="5"/>
        <v>0.839</v>
      </c>
      <c r="I9" s="1">
        <f t="shared" si="5"/>
        <v>0.891</v>
      </c>
      <c r="J9" s="1">
        <f t="shared" si="5"/>
        <v>0.62</v>
      </c>
      <c r="K9" s="1">
        <f t="shared" si="5"/>
        <v>0.5565</v>
      </c>
      <c r="L9" s="1">
        <f t="shared" si="5"/>
        <v>0.517</v>
      </c>
      <c r="M9" s="1">
        <f t="shared" si="5"/>
        <v>0.4985</v>
      </c>
      <c r="N9" s="1">
        <f>PERCENTILE(N18:N83,0.5)</f>
        <v>11.86</v>
      </c>
    </row>
    <row r="10" spans="1:14" ht="12.75">
      <c r="A10" s="13" t="s">
        <v>20</v>
      </c>
      <c r="B10" s="1">
        <f aca="true" t="shared" si="6" ref="B10:M10">PERCENTILE(B18:B83,0.75)</f>
        <v>0.912</v>
      </c>
      <c r="C10" s="1">
        <f t="shared" si="6"/>
        <v>1.12</v>
      </c>
      <c r="D10" s="1">
        <f t="shared" si="6"/>
        <v>2.69725</v>
      </c>
      <c r="E10" s="1">
        <f t="shared" si="6"/>
        <v>3.61475</v>
      </c>
      <c r="F10" s="1">
        <f>PERCENTILE(F18:F83,0.75)</f>
        <v>2.53525</v>
      </c>
      <c r="G10" s="1">
        <f t="shared" si="6"/>
        <v>1.874</v>
      </c>
      <c r="H10" s="1">
        <f t="shared" si="6"/>
        <v>1.47825</v>
      </c>
      <c r="I10" s="1">
        <f t="shared" si="6"/>
        <v>1.3985</v>
      </c>
      <c r="J10" s="1">
        <f t="shared" si="6"/>
        <v>0.894</v>
      </c>
      <c r="K10" s="1">
        <f t="shared" si="6"/>
        <v>0.80325</v>
      </c>
      <c r="L10" s="1">
        <f t="shared" si="6"/>
        <v>0.73775</v>
      </c>
      <c r="M10" s="1">
        <f t="shared" si="6"/>
        <v>0.726</v>
      </c>
      <c r="N10" s="1">
        <f>PERCENTILE(N18:N83,0.75)</f>
        <v>20.543999999999997</v>
      </c>
    </row>
    <row r="11" spans="1:14" ht="12.75">
      <c r="A11" s="13" t="s">
        <v>21</v>
      </c>
      <c r="B11" s="1">
        <f aca="true" t="shared" si="7" ref="B11:M11">PERCENTILE(B18:B83,0.9)</f>
        <v>1.6135000000000002</v>
      </c>
      <c r="C11" s="1">
        <f t="shared" si="7"/>
        <v>2.918</v>
      </c>
      <c r="D11" s="1">
        <f t="shared" si="7"/>
        <v>5.4719999999999995</v>
      </c>
      <c r="E11" s="1">
        <f t="shared" si="7"/>
        <v>8.311499999999999</v>
      </c>
      <c r="F11" s="1">
        <f>PERCENTILE(F18:F83,0.9)</f>
        <v>5.352</v>
      </c>
      <c r="G11" s="1">
        <f t="shared" si="7"/>
        <v>6.0785</v>
      </c>
      <c r="H11" s="1">
        <f t="shared" si="7"/>
        <v>2.3355</v>
      </c>
      <c r="I11" s="1">
        <f t="shared" si="7"/>
        <v>1.862</v>
      </c>
      <c r="J11" s="1">
        <f t="shared" si="7"/>
        <v>1.1195</v>
      </c>
      <c r="K11" s="1">
        <f t="shared" si="7"/>
        <v>1.0135</v>
      </c>
      <c r="L11" s="1">
        <f t="shared" si="7"/>
        <v>0.9259999999999999</v>
      </c>
      <c r="M11" s="1">
        <f t="shared" si="7"/>
        <v>0.8825000000000001</v>
      </c>
      <c r="N11" s="1">
        <f>PERCENTILE(N18:N83,0.9)</f>
        <v>33.0865</v>
      </c>
    </row>
    <row r="12" spans="1:14" ht="12.75">
      <c r="A12" s="13" t="s">
        <v>25</v>
      </c>
      <c r="B12" s="1">
        <f aca="true" t="shared" si="8" ref="B12:M12">STDEV(B18:B83)</f>
        <v>1.0515040103028535</v>
      </c>
      <c r="C12" s="1">
        <f t="shared" si="8"/>
        <v>1.278935392515368</v>
      </c>
      <c r="D12" s="1">
        <f t="shared" si="8"/>
        <v>2.0037342751027256</v>
      </c>
      <c r="E12" s="1">
        <f t="shared" si="8"/>
        <v>3.1773765075340656</v>
      </c>
      <c r="F12" s="1">
        <f>STDEV(F18:F83)</f>
        <v>2.9987768092587768</v>
      </c>
      <c r="G12" s="1">
        <f t="shared" si="8"/>
        <v>2.377746919519972</v>
      </c>
      <c r="H12" s="1">
        <f t="shared" si="8"/>
        <v>1.0519268054207507</v>
      </c>
      <c r="I12" s="1">
        <f t="shared" si="8"/>
        <v>0.6624703828538349</v>
      </c>
      <c r="J12" s="1">
        <f t="shared" si="8"/>
        <v>0.32073865542149005</v>
      </c>
      <c r="K12" s="1">
        <f t="shared" si="8"/>
        <v>0.2875491440717747</v>
      </c>
      <c r="L12" s="1">
        <f t="shared" si="8"/>
        <v>0.25868484709497364</v>
      </c>
      <c r="M12" s="1">
        <f t="shared" si="8"/>
        <v>0.2473867427050217</v>
      </c>
      <c r="N12" s="1">
        <f>STDEV(N18:N83)</f>
        <v>10.887783801497822</v>
      </c>
    </row>
    <row r="13" spans="1:14" ht="12.75">
      <c r="A13" s="13" t="s">
        <v>127</v>
      </c>
      <c r="B13" s="1">
        <f>ROUND(B12/B6,2)</f>
        <v>1.15</v>
      </c>
      <c r="C13" s="1">
        <f aca="true" t="shared" si="9" ref="C13:N13">ROUND(C12/C6,2)</f>
        <v>1.14</v>
      </c>
      <c r="D13" s="1">
        <f t="shared" si="9"/>
        <v>1.11</v>
      </c>
      <c r="E13" s="1">
        <f t="shared" si="9"/>
        <v>1.2</v>
      </c>
      <c r="F13" s="1">
        <f t="shared" si="9"/>
        <v>1.35</v>
      </c>
      <c r="G13" s="1">
        <f t="shared" si="9"/>
        <v>1.24</v>
      </c>
      <c r="H13" s="1">
        <f t="shared" si="9"/>
        <v>0.88</v>
      </c>
      <c r="I13" s="1">
        <f t="shared" si="9"/>
        <v>0.64</v>
      </c>
      <c r="J13" s="1">
        <f t="shared" si="9"/>
        <v>0.49</v>
      </c>
      <c r="K13" s="1">
        <f t="shared" si="9"/>
        <v>0.49</v>
      </c>
      <c r="L13" s="1">
        <f t="shared" si="9"/>
        <v>0.48</v>
      </c>
      <c r="M13" s="1">
        <f t="shared" si="9"/>
        <v>0.45</v>
      </c>
      <c r="N13" s="1">
        <f t="shared" si="9"/>
        <v>0.72</v>
      </c>
    </row>
    <row r="14" spans="1:14" ht="12.75">
      <c r="A14" s="13" t="s">
        <v>126</v>
      </c>
      <c r="B14" s="53">
        <f aca="true" t="shared" si="10" ref="B14:N14">66*P84/(65*64*B12^3)</f>
        <v>3.817108551068466</v>
      </c>
      <c r="C14" s="53">
        <f t="shared" si="10"/>
        <v>2.8282531806217994</v>
      </c>
      <c r="D14" s="53">
        <f t="shared" si="10"/>
        <v>1.4968200977017831</v>
      </c>
      <c r="E14" s="53">
        <f t="shared" si="10"/>
        <v>1.5802066180584036</v>
      </c>
      <c r="F14" s="53">
        <f t="shared" si="10"/>
        <v>2.4216886636350496</v>
      </c>
      <c r="G14" s="53">
        <f t="shared" si="10"/>
        <v>1.9944246223565907</v>
      </c>
      <c r="H14" s="53">
        <f t="shared" si="10"/>
        <v>2.289783484294394</v>
      </c>
      <c r="I14" s="53">
        <f t="shared" si="10"/>
        <v>1.1102499282909217</v>
      </c>
      <c r="J14" s="53">
        <f t="shared" si="10"/>
        <v>0.45372284394230605</v>
      </c>
      <c r="K14" s="53">
        <f t="shared" si="10"/>
        <v>0.5625852286475741</v>
      </c>
      <c r="L14" s="53">
        <f t="shared" si="10"/>
        <v>0.5354460206824646</v>
      </c>
      <c r="M14" s="53">
        <f t="shared" si="10"/>
        <v>0.48608731491190604</v>
      </c>
      <c r="N14" s="53">
        <f t="shared" si="10"/>
        <v>1.1083569621490186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0.16228481925895796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1.474</v>
      </c>
      <c r="C18" s="1">
        <f>'DATOS MENSUALES'!E7</f>
        <v>3.533</v>
      </c>
      <c r="D18" s="1">
        <f>'DATOS MENSUALES'!E8</f>
        <v>2.778</v>
      </c>
      <c r="E18" s="1">
        <f>'DATOS MENSUALES'!E9</f>
        <v>9.155</v>
      </c>
      <c r="F18" s="1">
        <f>'DATOS MENSUALES'!E10</f>
        <v>8.232</v>
      </c>
      <c r="G18" s="1">
        <f>'DATOS MENSUALES'!E11</f>
        <v>6.293</v>
      </c>
      <c r="H18" s="1">
        <f>'DATOS MENSUALES'!E12</f>
        <v>2.884</v>
      </c>
      <c r="I18" s="1">
        <f>'DATOS MENSUALES'!E13</f>
        <v>3.269</v>
      </c>
      <c r="J18" s="1">
        <f>'DATOS MENSUALES'!E14</f>
        <v>1.351</v>
      </c>
      <c r="K18" s="1">
        <f>'DATOS MENSUALES'!E15</f>
        <v>1.258</v>
      </c>
      <c r="L18" s="1">
        <f>'DATOS MENSUALES'!E16</f>
        <v>1.125</v>
      </c>
      <c r="M18" s="1">
        <f>'DATOS MENSUALES'!E17</f>
        <v>1.031</v>
      </c>
      <c r="N18" s="1">
        <f aca="true" t="shared" si="11" ref="N18:N49">SUM(B18:M18)</f>
        <v>42.382999999999996</v>
      </c>
      <c r="O18" s="1"/>
      <c r="P18" s="60">
        <f aca="true" t="shared" si="12" ref="P18:P49">(B18-B$6)^3</f>
        <v>0.17543075608051215</v>
      </c>
      <c r="Q18" s="60">
        <f aca="true" t="shared" si="13" ref="Q18:Q49">(C18-C$6)^3</f>
        <v>14.021030554111878</v>
      </c>
      <c r="R18" s="60">
        <f aca="true" t="shared" si="14" ref="R18:AB33">(D18-D$6)^3</f>
        <v>0.8985474708401928</v>
      </c>
      <c r="S18" s="60">
        <f t="shared" si="14"/>
        <v>275.2303874795854</v>
      </c>
      <c r="T18" s="60">
        <f t="shared" si="14"/>
        <v>216.96853493701843</v>
      </c>
      <c r="U18" s="60">
        <f t="shared" si="14"/>
        <v>83.4508489043594</v>
      </c>
      <c r="V18" s="60">
        <f t="shared" si="14"/>
        <v>4.767980290296648</v>
      </c>
      <c r="W18" s="60">
        <f t="shared" si="14"/>
        <v>11.143678551913961</v>
      </c>
      <c r="X18" s="60">
        <f t="shared" si="14"/>
        <v>0.338057117281051</v>
      </c>
      <c r="Y18" s="60">
        <f t="shared" si="14"/>
        <v>0.3005386058287036</v>
      </c>
      <c r="Z18" s="60">
        <f t="shared" si="14"/>
        <v>0.1982634531754354</v>
      </c>
      <c r="AA18" s="60">
        <f t="shared" si="14"/>
        <v>0.11464101504830675</v>
      </c>
      <c r="AB18" s="60">
        <f t="shared" si="14"/>
        <v>20061.296914524202</v>
      </c>
    </row>
    <row r="19" spans="1:28" ht="12.75">
      <c r="A19" s="12" t="s">
        <v>29</v>
      </c>
      <c r="B19" s="1">
        <f>'DATOS MENSUALES'!E18</f>
        <v>0.934</v>
      </c>
      <c r="C19" s="1">
        <f>'DATOS MENSUALES'!E19</f>
        <v>3.403</v>
      </c>
      <c r="D19" s="1">
        <f>'DATOS MENSUALES'!E20</f>
        <v>1.147</v>
      </c>
      <c r="E19" s="1">
        <f>'DATOS MENSUALES'!E21</f>
        <v>1.447</v>
      </c>
      <c r="F19" s="1">
        <f>'DATOS MENSUALES'!E22</f>
        <v>1.241</v>
      </c>
      <c r="G19" s="1">
        <f>'DATOS MENSUALES'!E23</f>
        <v>7.308</v>
      </c>
      <c r="H19" s="1">
        <f>'DATOS MENSUALES'!E24</f>
        <v>3.349</v>
      </c>
      <c r="I19" s="1">
        <f>'DATOS MENSUALES'!E25</f>
        <v>1.217</v>
      </c>
      <c r="J19" s="1">
        <f>'DATOS MENSUALES'!E26</f>
        <v>0.837</v>
      </c>
      <c r="K19" s="1">
        <f>'DATOS MENSUALES'!E27</f>
        <v>0.765</v>
      </c>
      <c r="L19" s="1">
        <f>'DATOS MENSUALES'!E28</f>
        <v>0.704</v>
      </c>
      <c r="M19" s="1">
        <f>'DATOS MENSUALES'!E29</f>
        <v>0.65</v>
      </c>
      <c r="N19" s="1">
        <f t="shared" si="11"/>
        <v>23.002</v>
      </c>
      <c r="O19" s="10"/>
      <c r="P19" s="60">
        <f t="shared" si="12"/>
        <v>7.765956545482133E-06</v>
      </c>
      <c r="Q19" s="60">
        <f t="shared" si="13"/>
        <v>11.873394331295076</v>
      </c>
      <c r="R19" s="60">
        <f t="shared" si="14"/>
        <v>-0.2954486211074658</v>
      </c>
      <c r="S19" s="60">
        <f t="shared" si="14"/>
        <v>-1.741979346836116</v>
      </c>
      <c r="T19" s="60">
        <f t="shared" si="14"/>
        <v>-0.9470976728141433</v>
      </c>
      <c r="U19" s="60">
        <f t="shared" si="14"/>
        <v>156.15148735496896</v>
      </c>
      <c r="V19" s="60">
        <f t="shared" si="14"/>
        <v>9.912133924852437</v>
      </c>
      <c r="W19" s="60">
        <f t="shared" si="14"/>
        <v>0.005991005376780856</v>
      </c>
      <c r="X19" s="60">
        <f t="shared" si="14"/>
        <v>0.006090510034494399</v>
      </c>
      <c r="Y19" s="60">
        <f t="shared" si="14"/>
        <v>0.005529583245370367</v>
      </c>
      <c r="Z19" s="60">
        <f t="shared" si="14"/>
        <v>0.004259883831771562</v>
      </c>
      <c r="AA19" s="60">
        <f t="shared" si="14"/>
        <v>0.0011506232549183322</v>
      </c>
      <c r="AB19" s="60">
        <f t="shared" si="14"/>
        <v>472.8891424031306</v>
      </c>
    </row>
    <row r="20" spans="1:28" ht="12.75">
      <c r="A20" s="12" t="s">
        <v>30</v>
      </c>
      <c r="B20" s="1">
        <f>'DATOS MENSUALES'!E30</f>
        <v>0.635</v>
      </c>
      <c r="C20" s="1">
        <f>'DATOS MENSUALES'!E31</f>
        <v>0.557</v>
      </c>
      <c r="D20" s="1">
        <f>'DATOS MENSUALES'!E32</f>
        <v>0.833</v>
      </c>
      <c r="E20" s="1">
        <f>'DATOS MENSUALES'!E33</f>
        <v>3.138</v>
      </c>
      <c r="F20" s="1">
        <f>'DATOS MENSUALES'!E34</f>
        <v>0.707</v>
      </c>
      <c r="G20" s="1">
        <f>'DATOS MENSUALES'!E35</f>
        <v>1.342</v>
      </c>
      <c r="H20" s="1">
        <f>'DATOS MENSUALES'!E36</f>
        <v>0.785</v>
      </c>
      <c r="I20" s="1">
        <f>'DATOS MENSUALES'!E37</f>
        <v>0.695</v>
      </c>
      <c r="J20" s="1">
        <f>'DATOS MENSUALES'!E38</f>
        <v>0.635</v>
      </c>
      <c r="K20" s="1">
        <f>'DATOS MENSUALES'!E39</f>
        <v>0.582</v>
      </c>
      <c r="L20" s="1">
        <f>'DATOS MENSUALES'!E40</f>
        <v>0.537</v>
      </c>
      <c r="M20" s="1">
        <f>'DATOS MENSUALES'!E41</f>
        <v>0.519</v>
      </c>
      <c r="N20" s="1">
        <f t="shared" si="11"/>
        <v>10.965000000000002</v>
      </c>
      <c r="O20" s="10"/>
      <c r="P20" s="60">
        <f t="shared" si="12"/>
        <v>-0.021763668435327854</v>
      </c>
      <c r="Q20" s="60">
        <f t="shared" si="13"/>
        <v>-0.18002859557407058</v>
      </c>
      <c r="R20" s="60">
        <f t="shared" si="14"/>
        <v>-0.9412793117906615</v>
      </c>
      <c r="S20" s="60">
        <f t="shared" si="14"/>
        <v>0.11605197669900497</v>
      </c>
      <c r="T20" s="60">
        <f t="shared" si="14"/>
        <v>-3.4844695039422438</v>
      </c>
      <c r="U20" s="60">
        <f t="shared" si="14"/>
        <v>-0.19616897564678776</v>
      </c>
      <c r="V20" s="60">
        <f t="shared" si="14"/>
        <v>-0.07193624676464709</v>
      </c>
      <c r="W20" s="60">
        <f t="shared" si="14"/>
        <v>-0.039435510040574655</v>
      </c>
      <c r="X20" s="60">
        <f t="shared" si="14"/>
        <v>-7.2774599959650425E-06</v>
      </c>
      <c r="Y20" s="60">
        <f t="shared" si="14"/>
        <v>-2.345046296296408E-07</v>
      </c>
      <c r="Z20" s="60">
        <f t="shared" si="14"/>
        <v>-1.1721299426775038E-07</v>
      </c>
      <c r="AA20" s="60">
        <f t="shared" si="14"/>
        <v>-1.8009701004535547E-05</v>
      </c>
      <c r="AB20" s="60">
        <f t="shared" si="14"/>
        <v>-76.55563494715308</v>
      </c>
    </row>
    <row r="21" spans="1:28" ht="12.75">
      <c r="A21" s="12" t="s">
        <v>31</v>
      </c>
      <c r="B21" s="1">
        <f>'DATOS MENSUALES'!E42</f>
        <v>0.689</v>
      </c>
      <c r="C21" s="1">
        <f>'DATOS MENSUALES'!E43</f>
        <v>0.45</v>
      </c>
      <c r="D21" s="1">
        <f>'DATOS MENSUALES'!E44</f>
        <v>0.538</v>
      </c>
      <c r="E21" s="1">
        <f>'DATOS MENSUALES'!E45</f>
        <v>0.399</v>
      </c>
      <c r="F21" s="1">
        <f>'DATOS MENSUALES'!E46</f>
        <v>0.386</v>
      </c>
      <c r="G21" s="1">
        <f>'DATOS MENSUALES'!E47</f>
        <v>0.347</v>
      </c>
      <c r="H21" s="1">
        <f>'DATOS MENSUALES'!E48</f>
        <v>0.812</v>
      </c>
      <c r="I21" s="1">
        <f>'DATOS MENSUALES'!E49</f>
        <v>0.338</v>
      </c>
      <c r="J21" s="1">
        <f>'DATOS MENSUALES'!E50</f>
        <v>0.314</v>
      </c>
      <c r="K21" s="1">
        <f>'DATOS MENSUALES'!E51</f>
        <v>0.293</v>
      </c>
      <c r="L21" s="1">
        <f>'DATOS MENSUALES'!E52</f>
        <v>0.277</v>
      </c>
      <c r="M21" s="1">
        <f>'DATOS MENSUALES'!E53</f>
        <v>0.261</v>
      </c>
      <c r="N21" s="1">
        <f t="shared" si="11"/>
        <v>5.104000000000001</v>
      </c>
      <c r="O21" s="10"/>
      <c r="P21" s="60">
        <f t="shared" si="12"/>
        <v>-0.011420565968385693</v>
      </c>
      <c r="Q21" s="60">
        <f t="shared" si="13"/>
        <v>-0.30299258223867126</v>
      </c>
      <c r="R21" s="60">
        <f t="shared" si="14"/>
        <v>-2.072819662603333</v>
      </c>
      <c r="S21" s="60">
        <f t="shared" si="14"/>
        <v>-11.409274373232803</v>
      </c>
      <c r="T21" s="60">
        <f t="shared" si="14"/>
        <v>-6.199543432886457</v>
      </c>
      <c r="U21" s="60">
        <f t="shared" si="14"/>
        <v>-3.91476968249596</v>
      </c>
      <c r="V21" s="60">
        <f t="shared" si="14"/>
        <v>-0.05881573453530825</v>
      </c>
      <c r="W21" s="60">
        <f t="shared" si="14"/>
        <v>-0.33916122875338495</v>
      </c>
      <c r="X21" s="60">
        <f t="shared" si="14"/>
        <v>-0.03943551004057445</v>
      </c>
      <c r="Y21" s="60">
        <f t="shared" si="14"/>
        <v>-0.025715912087962985</v>
      </c>
      <c r="Z21" s="60">
        <f t="shared" si="14"/>
        <v>-0.0185872896234626</v>
      </c>
      <c r="AA21" s="60">
        <f t="shared" si="14"/>
        <v>-0.022957668891087163</v>
      </c>
      <c r="AB21" s="60">
        <f t="shared" si="14"/>
        <v>-1032.481841469943</v>
      </c>
    </row>
    <row r="22" spans="1:28" ht="12.75">
      <c r="A22" s="12" t="s">
        <v>32</v>
      </c>
      <c r="B22" s="1">
        <f>'DATOS MENSUALES'!E54</f>
        <v>0.246</v>
      </c>
      <c r="C22" s="1">
        <f>'DATOS MENSUALES'!E55</f>
        <v>0.252</v>
      </c>
      <c r="D22" s="1">
        <f>'DATOS MENSUALES'!E56</f>
        <v>0.23</v>
      </c>
      <c r="E22" s="1">
        <f>'DATOS MENSUALES'!E57</f>
        <v>0.286</v>
      </c>
      <c r="F22" s="1">
        <f>'DATOS MENSUALES'!E58</f>
        <v>0.209</v>
      </c>
      <c r="G22" s="1">
        <f>'DATOS MENSUALES'!E59</f>
        <v>0.201</v>
      </c>
      <c r="H22" s="1">
        <f>'DATOS MENSUALES'!E60</f>
        <v>0.192</v>
      </c>
      <c r="I22" s="1">
        <f>'DATOS MENSUALES'!E61</f>
        <v>0.184</v>
      </c>
      <c r="J22" s="1">
        <f>'DATOS MENSUALES'!E62</f>
        <v>0.175</v>
      </c>
      <c r="K22" s="1">
        <f>'DATOS MENSUALES'!E63</f>
        <v>0.168</v>
      </c>
      <c r="L22" s="1">
        <f>'DATOS MENSUALES'!E64</f>
        <v>0.16</v>
      </c>
      <c r="M22" s="1">
        <f>'DATOS MENSUALES'!E65</f>
        <v>0.152</v>
      </c>
      <c r="N22" s="1">
        <f t="shared" si="11"/>
        <v>2.4550000000000005</v>
      </c>
      <c r="O22" s="10"/>
      <c r="P22" s="60">
        <f t="shared" si="12"/>
        <v>-0.29834138757513534</v>
      </c>
      <c r="Q22" s="60">
        <f t="shared" si="13"/>
        <v>-0.6577120123750348</v>
      </c>
      <c r="R22" s="60">
        <f t="shared" si="14"/>
        <v>-3.9670500994518187</v>
      </c>
      <c r="S22" s="60">
        <f t="shared" si="14"/>
        <v>-13.21501524851586</v>
      </c>
      <c r="T22" s="60">
        <f t="shared" si="14"/>
        <v>-8.169731874119927</v>
      </c>
      <c r="U22" s="60">
        <f t="shared" si="14"/>
        <v>-5.106623415582735</v>
      </c>
      <c r="V22" s="60">
        <f t="shared" si="14"/>
        <v>-1.026919828185446</v>
      </c>
      <c r="W22" s="60">
        <f t="shared" si="14"/>
        <v>-0.6171183730412643</v>
      </c>
      <c r="X22" s="60">
        <f t="shared" si="14"/>
        <v>-0.1101631736445689</v>
      </c>
      <c r="Y22" s="60">
        <f t="shared" si="14"/>
        <v>-0.07417623500462964</v>
      </c>
      <c r="Z22" s="60">
        <f t="shared" si="14"/>
        <v>-0.05569655052635518</v>
      </c>
      <c r="AA22" s="60">
        <f t="shared" si="14"/>
        <v>-0.06079679578640394</v>
      </c>
      <c r="AB22" s="60">
        <f t="shared" si="14"/>
        <v>-2075.6585470640666</v>
      </c>
    </row>
    <row r="23" spans="1:28" ht="12.75">
      <c r="A23" s="12" t="s">
        <v>34</v>
      </c>
      <c r="B23" s="11">
        <f>'DATOS MENSUALES'!E66</f>
        <v>0.158</v>
      </c>
      <c r="C23" s="1">
        <f>'DATOS MENSUALES'!E67</f>
        <v>0.267</v>
      </c>
      <c r="D23" s="1">
        <f>'DATOS MENSUALES'!E68</f>
        <v>3.443</v>
      </c>
      <c r="E23" s="1">
        <f>'DATOS MENSUALES'!E69</f>
        <v>0.479</v>
      </c>
      <c r="F23" s="1">
        <f>'DATOS MENSUALES'!E70</f>
        <v>0.472</v>
      </c>
      <c r="G23" s="1">
        <f>'DATOS MENSUALES'!E71</f>
        <v>1.893</v>
      </c>
      <c r="H23" s="1">
        <f>'DATOS MENSUALES'!E72</f>
        <v>2.618</v>
      </c>
      <c r="I23" s="1">
        <f>'DATOS MENSUALES'!E73</f>
        <v>2.742</v>
      </c>
      <c r="J23" s="1">
        <f>'DATOS MENSUALES'!E74</f>
        <v>0.911</v>
      </c>
      <c r="K23" s="1">
        <f>'DATOS MENSUALES'!E75</f>
        <v>0.816</v>
      </c>
      <c r="L23" s="1">
        <f>'DATOS MENSUALES'!E76</f>
        <v>0.749</v>
      </c>
      <c r="M23" s="1">
        <f>'DATOS MENSUALES'!E77</f>
        <v>0.686</v>
      </c>
      <c r="N23" s="1">
        <f t="shared" si="11"/>
        <v>15.234</v>
      </c>
      <c r="O23" s="10"/>
      <c r="P23" s="60">
        <f t="shared" si="12"/>
        <v>-0.43241902981755953</v>
      </c>
      <c r="Q23" s="60">
        <f t="shared" si="13"/>
        <v>-0.6242624330465224</v>
      </c>
      <c r="R23" s="60">
        <f t="shared" si="14"/>
        <v>4.330505468126695</v>
      </c>
      <c r="S23" s="60">
        <f t="shared" si="14"/>
        <v>-10.235660120836108</v>
      </c>
      <c r="T23" s="60">
        <f t="shared" si="14"/>
        <v>-5.368985852898854</v>
      </c>
      <c r="U23" s="60">
        <f t="shared" si="14"/>
        <v>-2.7122913317054085E-05</v>
      </c>
      <c r="V23" s="60">
        <f t="shared" si="14"/>
        <v>2.8458176345927906</v>
      </c>
      <c r="W23" s="60">
        <f t="shared" si="14"/>
        <v>4.97062978566259</v>
      </c>
      <c r="X23" s="60">
        <f t="shared" si="14"/>
        <v>0.0168996478871115</v>
      </c>
      <c r="Y23" s="60">
        <f t="shared" si="14"/>
        <v>0.011826378995370352</v>
      </c>
      <c r="Z23" s="60">
        <f t="shared" si="14"/>
        <v>0.008883383759457512</v>
      </c>
      <c r="AA23" s="60">
        <f t="shared" si="14"/>
        <v>0.002790588478058832</v>
      </c>
      <c r="AB23" s="60">
        <f t="shared" si="14"/>
        <v>1.197564835685029E-05</v>
      </c>
    </row>
    <row r="24" spans="1:28" ht="12.75">
      <c r="A24" s="12" t="s">
        <v>33</v>
      </c>
      <c r="B24" s="1">
        <f>'DATOS MENSUALES'!E78</f>
        <v>0.64</v>
      </c>
      <c r="C24" s="1">
        <f>'DATOS MENSUALES'!E79</f>
        <v>0.63</v>
      </c>
      <c r="D24" s="1">
        <f>'DATOS MENSUALES'!E80</f>
        <v>0.563</v>
      </c>
      <c r="E24" s="1">
        <f>'DATOS MENSUALES'!E81</f>
        <v>0.648</v>
      </c>
      <c r="F24" s="1">
        <f>'DATOS MENSUALES'!E82</f>
        <v>3.695</v>
      </c>
      <c r="G24" s="1">
        <f>'DATOS MENSUALES'!E83</f>
        <v>7.318</v>
      </c>
      <c r="H24" s="1">
        <f>'DATOS MENSUALES'!E84</f>
        <v>0.963</v>
      </c>
      <c r="I24" s="1">
        <f>'DATOS MENSUALES'!E85</f>
        <v>0.961</v>
      </c>
      <c r="J24" s="1">
        <f>'DATOS MENSUALES'!E86</f>
        <v>0.786</v>
      </c>
      <c r="K24" s="1">
        <f>'DATOS MENSUALES'!E87</f>
        <v>0.718</v>
      </c>
      <c r="L24" s="1">
        <f>'DATOS MENSUALES'!E88</f>
        <v>0.66</v>
      </c>
      <c r="M24" s="1">
        <f>'DATOS MENSUALES'!E89</f>
        <v>0.609</v>
      </c>
      <c r="N24" s="1">
        <f t="shared" si="11"/>
        <v>18.191000000000003</v>
      </c>
      <c r="O24" s="10"/>
      <c r="P24" s="60">
        <f t="shared" si="12"/>
        <v>-0.020615218989735562</v>
      </c>
      <c r="Q24" s="60">
        <f t="shared" si="13"/>
        <v>-0.11884260029652241</v>
      </c>
      <c r="R24" s="60">
        <f t="shared" si="14"/>
        <v>-1.9532670488980994</v>
      </c>
      <c r="S24" s="60">
        <f t="shared" si="14"/>
        <v>-8.026757048239002</v>
      </c>
      <c r="T24" s="60">
        <f t="shared" si="14"/>
        <v>3.189210586578417</v>
      </c>
      <c r="U24" s="60">
        <f t="shared" si="14"/>
        <v>157.02303590503092</v>
      </c>
      <c r="V24" s="60">
        <f t="shared" si="14"/>
        <v>-0.013463256939578278</v>
      </c>
      <c r="W24" s="60">
        <f t="shared" si="14"/>
        <v>-0.00041147863423839765</v>
      </c>
      <c r="X24" s="60">
        <f t="shared" si="14"/>
        <v>0.0022802247638332427</v>
      </c>
      <c r="Y24" s="60">
        <f t="shared" si="14"/>
        <v>0.002188560828703699</v>
      </c>
      <c r="Z24" s="60">
        <f t="shared" si="14"/>
        <v>0.001647466346923085</v>
      </c>
      <c r="AA24" s="60">
        <f t="shared" si="14"/>
        <v>0.00025954608411943184</v>
      </c>
      <c r="AB24" s="60">
        <f t="shared" si="14"/>
        <v>26.460362894984574</v>
      </c>
    </row>
    <row r="25" spans="1:28" ht="12.75">
      <c r="A25" s="12" t="s">
        <v>35</v>
      </c>
      <c r="B25" s="1">
        <f>'DATOS MENSUALES'!E90</f>
        <v>0.645</v>
      </c>
      <c r="C25" s="1">
        <f>'DATOS MENSUALES'!E91</f>
        <v>0.577</v>
      </c>
      <c r="D25" s="1">
        <f>'DATOS MENSUALES'!E92</f>
        <v>0.841</v>
      </c>
      <c r="E25" s="1">
        <f>'DATOS MENSUALES'!E93</f>
        <v>7.553</v>
      </c>
      <c r="F25" s="1">
        <f>'DATOS MENSUALES'!E94</f>
        <v>1.044</v>
      </c>
      <c r="G25" s="1">
        <f>'DATOS MENSUALES'!E95</f>
        <v>0.851</v>
      </c>
      <c r="H25" s="1">
        <f>'DATOS MENSUALES'!E96</f>
        <v>1.428</v>
      </c>
      <c r="I25" s="1">
        <f>'DATOS MENSUALES'!E97</f>
        <v>1.919</v>
      </c>
      <c r="J25" s="1">
        <f>'DATOS MENSUALES'!E98</f>
        <v>0.8</v>
      </c>
      <c r="K25" s="1">
        <f>'DATOS MENSUALES'!E99</f>
        <v>0.729</v>
      </c>
      <c r="L25" s="1">
        <f>'DATOS MENSUALES'!E100</f>
        <v>0.668</v>
      </c>
      <c r="M25" s="1">
        <f>'DATOS MENSUALES'!E101</f>
        <v>0.61</v>
      </c>
      <c r="N25" s="1">
        <f t="shared" si="11"/>
        <v>17.665</v>
      </c>
      <c r="O25" s="10"/>
      <c r="P25" s="60">
        <f t="shared" si="12"/>
        <v>-0.019507899089597817</v>
      </c>
      <c r="Q25" s="60">
        <f t="shared" si="13"/>
        <v>-0.1615682973784784</v>
      </c>
      <c r="R25" s="60">
        <f t="shared" si="14"/>
        <v>-0.9184159401322592</v>
      </c>
      <c r="S25" s="60">
        <f t="shared" si="14"/>
        <v>117.84883258061434</v>
      </c>
      <c r="T25" s="60">
        <f t="shared" si="14"/>
        <v>-1.6390478973533997</v>
      </c>
      <c r="U25" s="60">
        <f t="shared" si="14"/>
        <v>-1.232081961553812</v>
      </c>
      <c r="V25" s="60">
        <f t="shared" si="14"/>
        <v>0.011713486252570477</v>
      </c>
      <c r="W25" s="60">
        <f t="shared" si="14"/>
        <v>0.6899194662734741</v>
      </c>
      <c r="X25" s="60">
        <f t="shared" si="14"/>
        <v>0.0030879760627313168</v>
      </c>
      <c r="Y25" s="60">
        <f t="shared" si="14"/>
        <v>0.0027932922453703657</v>
      </c>
      <c r="Z25" s="60">
        <f t="shared" si="14"/>
        <v>0.002005431707804628</v>
      </c>
      <c r="AA25" s="60">
        <f t="shared" si="14"/>
        <v>0.00027194512819656686</v>
      </c>
      <c r="AB25" s="60">
        <f t="shared" si="14"/>
        <v>14.776082911799897</v>
      </c>
    </row>
    <row r="26" spans="1:28" ht="12.75">
      <c r="A26" s="12" t="s">
        <v>36</v>
      </c>
      <c r="B26" s="1">
        <f>'DATOS MENSUALES'!E102</f>
        <v>0.572</v>
      </c>
      <c r="C26" s="1">
        <f>'DATOS MENSUALES'!E103</f>
        <v>0.51</v>
      </c>
      <c r="D26" s="1">
        <f>'DATOS MENSUALES'!E104</f>
        <v>1.806</v>
      </c>
      <c r="E26" s="1">
        <f>'DATOS MENSUALES'!E105</f>
        <v>0.559</v>
      </c>
      <c r="F26" s="1">
        <f>'DATOS MENSUALES'!E106</f>
        <v>0.465</v>
      </c>
      <c r="G26" s="1">
        <f>'DATOS MENSUALES'!E107</f>
        <v>0.439</v>
      </c>
      <c r="H26" s="1">
        <f>'DATOS MENSUALES'!E108</f>
        <v>0.398</v>
      </c>
      <c r="I26" s="1">
        <f>'DATOS MENSUALES'!E109</f>
        <v>0.354</v>
      </c>
      <c r="J26" s="1">
        <f>'DATOS MENSUALES'!E110</f>
        <v>0.344</v>
      </c>
      <c r="K26" s="1">
        <f>'DATOS MENSUALES'!E111</f>
        <v>0.305</v>
      </c>
      <c r="L26" s="1">
        <f>'DATOS MENSUALES'!E112</f>
        <v>0.287</v>
      </c>
      <c r="M26" s="1">
        <f>'DATOS MENSUALES'!E113</f>
        <v>0.452</v>
      </c>
      <c r="N26" s="1">
        <f t="shared" si="11"/>
        <v>6.491</v>
      </c>
      <c r="O26" s="10"/>
      <c r="P26" s="60">
        <f t="shared" si="12"/>
        <v>-0.040070842904336164</v>
      </c>
      <c r="Q26" s="60">
        <f t="shared" si="13"/>
        <v>-0.22882958219734884</v>
      </c>
      <c r="R26" s="60">
        <f t="shared" si="14"/>
        <v>-3.47473857027563E-07</v>
      </c>
      <c r="S26" s="60">
        <f t="shared" si="14"/>
        <v>-9.14542099571214</v>
      </c>
      <c r="T26" s="60">
        <f t="shared" si="14"/>
        <v>-5.433632963442242</v>
      </c>
      <c r="U26" s="60">
        <f t="shared" si="14"/>
        <v>-3.2684482208348027</v>
      </c>
      <c r="V26" s="60">
        <f t="shared" si="14"/>
        <v>-0.5175764875972916</v>
      </c>
      <c r="W26" s="60">
        <f t="shared" si="14"/>
        <v>-0.3163485353208782</v>
      </c>
      <c r="X26" s="60">
        <f t="shared" si="14"/>
        <v>-0.029900338036442226</v>
      </c>
      <c r="Y26" s="60">
        <f t="shared" si="14"/>
        <v>-0.022705255087962978</v>
      </c>
      <c r="Z26" s="60">
        <f t="shared" si="14"/>
        <v>-0.01656069383145159</v>
      </c>
      <c r="AA26" s="60">
        <f t="shared" si="14"/>
        <v>-0.0008098734723543958</v>
      </c>
      <c r="AB26" s="60">
        <f t="shared" si="14"/>
        <v>-663.0824987116266</v>
      </c>
    </row>
    <row r="27" spans="1:28" ht="12.75">
      <c r="A27" s="12" t="s">
        <v>37</v>
      </c>
      <c r="B27" s="1">
        <f>'DATOS MENSUALES'!E114</f>
        <v>0.294</v>
      </c>
      <c r="C27" s="1">
        <f>'DATOS MENSUALES'!E115</f>
        <v>0.493</v>
      </c>
      <c r="D27" s="1">
        <f>'DATOS MENSUALES'!E116</f>
        <v>0.544</v>
      </c>
      <c r="E27" s="1">
        <f>'DATOS MENSUALES'!E117</f>
        <v>0.292</v>
      </c>
      <c r="F27" s="1">
        <f>'DATOS MENSUALES'!E118</f>
        <v>0.556</v>
      </c>
      <c r="G27" s="1">
        <f>'DATOS MENSUALES'!E119</f>
        <v>0.419</v>
      </c>
      <c r="H27" s="1">
        <f>'DATOS MENSUALES'!E120</f>
        <v>0.248</v>
      </c>
      <c r="I27" s="1">
        <f>'DATOS MENSUALES'!E121</f>
        <v>0.747</v>
      </c>
      <c r="J27" s="1">
        <f>'DATOS MENSUALES'!E122</f>
        <v>0.284</v>
      </c>
      <c r="K27" s="1">
        <f>'DATOS MENSUALES'!E123</f>
        <v>0.241</v>
      </c>
      <c r="L27" s="1">
        <f>'DATOS MENSUALES'!E124</f>
        <v>0.228</v>
      </c>
      <c r="M27" s="1">
        <f>'DATOS MENSUALES'!E125</f>
        <v>0.211</v>
      </c>
      <c r="N27" s="1">
        <f t="shared" si="11"/>
        <v>4.5569999999999995</v>
      </c>
      <c r="O27" s="10"/>
      <c r="P27" s="60">
        <f t="shared" si="12"/>
        <v>-0.2385552176247221</v>
      </c>
      <c r="Q27" s="60">
        <f t="shared" si="13"/>
        <v>-0.24844479343632958</v>
      </c>
      <c r="R27" s="60">
        <f t="shared" si="14"/>
        <v>-2.043694508950441</v>
      </c>
      <c r="S27" s="60">
        <f t="shared" si="14"/>
        <v>-13.114658098313383</v>
      </c>
      <c r="T27" s="60">
        <f t="shared" si="14"/>
        <v>-4.632786912741829</v>
      </c>
      <c r="U27" s="60">
        <f t="shared" si="14"/>
        <v>-3.4023805300496788</v>
      </c>
      <c r="V27" s="60">
        <f t="shared" si="14"/>
        <v>-0.8652342335683659</v>
      </c>
      <c r="W27" s="60">
        <f t="shared" si="14"/>
        <v>-0.02398225056674539</v>
      </c>
      <c r="X27" s="60">
        <f t="shared" si="14"/>
        <v>-0.05080872749925214</v>
      </c>
      <c r="Y27" s="60">
        <f t="shared" si="14"/>
        <v>-0.04184215642129632</v>
      </c>
      <c r="Z27" s="60">
        <f t="shared" si="14"/>
        <v>-0.030927783140680253</v>
      </c>
      <c r="AA27" s="60">
        <f t="shared" si="14"/>
        <v>-0.0373307392767621</v>
      </c>
      <c r="AB27" s="60">
        <f t="shared" si="14"/>
        <v>-1209.3524822666902</v>
      </c>
    </row>
    <row r="28" spans="1:28" ht="12.75">
      <c r="A28" s="12" t="s">
        <v>38</v>
      </c>
      <c r="B28" s="1">
        <f>'DATOS MENSUALES'!E126</f>
        <v>0.199</v>
      </c>
      <c r="C28" s="1">
        <f>'DATOS MENSUALES'!E127</f>
        <v>0.328</v>
      </c>
      <c r="D28" s="1">
        <f>'DATOS MENSUALES'!E128</f>
        <v>0.348</v>
      </c>
      <c r="E28" s="1">
        <f>'DATOS MENSUALES'!E129</f>
        <v>0.66</v>
      </c>
      <c r="F28" s="1">
        <f>'DATOS MENSUALES'!E130</f>
        <v>2.452</v>
      </c>
      <c r="G28" s="1">
        <f>'DATOS MENSUALES'!E131</f>
        <v>4.243</v>
      </c>
      <c r="H28" s="1">
        <f>'DATOS MENSUALES'!E132</f>
        <v>0.796</v>
      </c>
      <c r="I28" s="1">
        <f>'DATOS MENSUALES'!E133</f>
        <v>1.58</v>
      </c>
      <c r="J28" s="1">
        <f>'DATOS MENSUALES'!E134</f>
        <v>0.679</v>
      </c>
      <c r="K28" s="1">
        <f>'DATOS MENSUALES'!E135</f>
        <v>0.608</v>
      </c>
      <c r="L28" s="1">
        <f>'DATOS MENSUALES'!E136</f>
        <v>0.557</v>
      </c>
      <c r="M28" s="1">
        <f>'DATOS MENSUALES'!E137</f>
        <v>0.577</v>
      </c>
      <c r="N28" s="1">
        <f t="shared" si="11"/>
        <v>13.027000000000001</v>
      </c>
      <c r="O28" s="10"/>
      <c r="P28" s="60">
        <f t="shared" si="12"/>
        <v>-0.3658280457273393</v>
      </c>
      <c r="Q28" s="60">
        <f t="shared" si="13"/>
        <v>-0.4999073810499658</v>
      </c>
      <c r="R28" s="60">
        <f t="shared" si="14"/>
        <v>-3.144414740399478</v>
      </c>
      <c r="S28" s="60">
        <f t="shared" si="14"/>
        <v>-7.8832993765613155</v>
      </c>
      <c r="T28" s="60">
        <f t="shared" si="14"/>
        <v>0.01200183937387302</v>
      </c>
      <c r="U28" s="60">
        <f t="shared" si="14"/>
        <v>12.486434050743718</v>
      </c>
      <c r="V28" s="60">
        <f t="shared" si="14"/>
        <v>-0.06637794889343497</v>
      </c>
      <c r="W28" s="60">
        <f t="shared" si="14"/>
        <v>0.16154133112678054</v>
      </c>
      <c r="X28" s="60">
        <f t="shared" si="14"/>
        <v>1.4925479397974496E-05</v>
      </c>
      <c r="Y28" s="60">
        <f t="shared" si="14"/>
        <v>7.801662037036949E-06</v>
      </c>
      <c r="Z28" s="60">
        <f t="shared" si="14"/>
        <v>3.4470983004980674E-06</v>
      </c>
      <c r="AA28" s="60">
        <f t="shared" si="14"/>
        <v>3.212067365111173E-05</v>
      </c>
      <c r="AB28" s="60">
        <f t="shared" si="14"/>
        <v>-10.419100093357105</v>
      </c>
    </row>
    <row r="29" spans="1:28" ht="12.75">
      <c r="A29" s="12" t="s">
        <v>39</v>
      </c>
      <c r="B29" s="1">
        <f>'DATOS MENSUALES'!E138</f>
        <v>0.508</v>
      </c>
      <c r="C29" s="1">
        <f>'DATOS MENSUALES'!E139</f>
        <v>4.023</v>
      </c>
      <c r="D29" s="1">
        <f>'DATOS MENSUALES'!E140</f>
        <v>0.793</v>
      </c>
      <c r="E29" s="1">
        <f>'DATOS MENSUALES'!E141</f>
        <v>0.861</v>
      </c>
      <c r="F29" s="1">
        <f>'DATOS MENSUALES'!E142</f>
        <v>0.617</v>
      </c>
      <c r="G29" s="1">
        <f>'DATOS MENSUALES'!E143</f>
        <v>3.045</v>
      </c>
      <c r="H29" s="1">
        <f>'DATOS MENSUALES'!E144</f>
        <v>0.908</v>
      </c>
      <c r="I29" s="1">
        <f>'DATOS MENSUALES'!E145</f>
        <v>1.239</v>
      </c>
      <c r="J29" s="1">
        <f>'DATOS MENSUALES'!E146</f>
        <v>0.669</v>
      </c>
      <c r="K29" s="1">
        <f>'DATOS MENSUALES'!E147</f>
        <v>0.602</v>
      </c>
      <c r="L29" s="1">
        <f>'DATOS MENSUALES'!E148</f>
        <v>0.555</v>
      </c>
      <c r="M29" s="1">
        <f>'DATOS MENSUALES'!E149</f>
        <v>0.569</v>
      </c>
      <c r="N29" s="1">
        <f t="shared" si="11"/>
        <v>14.389</v>
      </c>
      <c r="O29" s="10"/>
      <c r="P29" s="60">
        <f t="shared" si="12"/>
        <v>-0.067020866353372</v>
      </c>
      <c r="Q29" s="60">
        <f t="shared" si="13"/>
        <v>24.42303809535843</v>
      </c>
      <c r="R29" s="60">
        <f t="shared" si="14"/>
        <v>-1.0613025846281263</v>
      </c>
      <c r="S29" s="60">
        <f t="shared" si="14"/>
        <v>-5.727914519641898</v>
      </c>
      <c r="T29" s="60">
        <f t="shared" si="14"/>
        <v>-4.142604739954639</v>
      </c>
      <c r="U29" s="60">
        <f t="shared" si="14"/>
        <v>1.4122961889544523</v>
      </c>
      <c r="V29" s="60">
        <f t="shared" si="14"/>
        <v>-0.02512645129563886</v>
      </c>
      <c r="W29" s="60">
        <f t="shared" si="14"/>
        <v>0.008442460846477819</v>
      </c>
      <c r="X29" s="60">
        <f t="shared" si="14"/>
        <v>3.125720444806276E-06</v>
      </c>
      <c r="Y29" s="60">
        <f t="shared" si="14"/>
        <v>2.647162037036991E-06</v>
      </c>
      <c r="Z29" s="60">
        <f t="shared" si="14"/>
        <v>2.2512126255669434E-06</v>
      </c>
      <c r="AA29" s="60">
        <f t="shared" si="14"/>
        <v>1.3460684670395438E-05</v>
      </c>
      <c r="AB29" s="60">
        <f t="shared" si="14"/>
        <v>-0.5556579875059098</v>
      </c>
    </row>
    <row r="30" spans="1:28" ht="12.75">
      <c r="A30" s="12" t="s">
        <v>40</v>
      </c>
      <c r="B30" s="1">
        <f>'DATOS MENSUALES'!E150</f>
        <v>0.556</v>
      </c>
      <c r="C30" s="1">
        <f>'DATOS MENSUALES'!E151</f>
        <v>0.761</v>
      </c>
      <c r="D30" s="1">
        <f>'DATOS MENSUALES'!E152</f>
        <v>1.106</v>
      </c>
      <c r="E30" s="1">
        <f>'DATOS MENSUALES'!E153</f>
        <v>0.635</v>
      </c>
      <c r="F30" s="1">
        <f>'DATOS MENSUALES'!E154</f>
        <v>0.481</v>
      </c>
      <c r="G30" s="1">
        <f>'DATOS MENSUALES'!E155</f>
        <v>0.368</v>
      </c>
      <c r="H30" s="1">
        <f>'DATOS MENSUALES'!E156</f>
        <v>1.136</v>
      </c>
      <c r="I30" s="1">
        <f>'DATOS MENSUALES'!E157</f>
        <v>0.387</v>
      </c>
      <c r="J30" s="1">
        <f>'DATOS MENSUALES'!E158</f>
        <v>0.347</v>
      </c>
      <c r="K30" s="1">
        <f>'DATOS MENSUALES'!E159</f>
        <v>0.323</v>
      </c>
      <c r="L30" s="1">
        <f>'DATOS MENSUALES'!E160</f>
        <v>0.303</v>
      </c>
      <c r="M30" s="1">
        <f>'DATOS MENSUALES'!E161</f>
        <v>0.291</v>
      </c>
      <c r="N30" s="1">
        <f t="shared" si="11"/>
        <v>6.694</v>
      </c>
      <c r="O30" s="10"/>
      <c r="P30" s="60">
        <f t="shared" si="12"/>
        <v>-0.04595848694841328</v>
      </c>
      <c r="Q30" s="60">
        <f t="shared" si="13"/>
        <v>-0.0469097677972111</v>
      </c>
      <c r="R30" s="60">
        <f t="shared" si="14"/>
        <v>-0.35343868576586784</v>
      </c>
      <c r="S30" s="60">
        <f t="shared" si="14"/>
        <v>-8.184122022480741</v>
      </c>
      <c r="T30" s="60">
        <f t="shared" si="14"/>
        <v>-5.286624302979434</v>
      </c>
      <c r="U30" s="60">
        <f t="shared" si="14"/>
        <v>-3.7603586153203405</v>
      </c>
      <c r="V30" s="60">
        <f t="shared" si="14"/>
        <v>-0.0002732828741512925</v>
      </c>
      <c r="W30" s="60">
        <f t="shared" si="14"/>
        <v>-0.2725752346163326</v>
      </c>
      <c r="X30" s="60">
        <f t="shared" si="14"/>
        <v>-0.029041676336029002</v>
      </c>
      <c r="Y30" s="60">
        <f t="shared" si="14"/>
        <v>-0.018644759587962974</v>
      </c>
      <c r="Z30" s="60">
        <f t="shared" si="14"/>
        <v>-0.013633752200597591</v>
      </c>
      <c r="AA30" s="60">
        <f t="shared" si="14"/>
        <v>-0.016428153932409484</v>
      </c>
      <c r="AB30" s="60">
        <f t="shared" si="14"/>
        <v>-617.8435027116792</v>
      </c>
    </row>
    <row r="31" spans="1:28" ht="12.75">
      <c r="A31" s="12" t="s">
        <v>41</v>
      </c>
      <c r="B31" s="1">
        <f>'DATOS MENSUALES'!E162</f>
        <v>1.504</v>
      </c>
      <c r="C31" s="1">
        <f>'DATOS MENSUALES'!E163</f>
        <v>0.345</v>
      </c>
      <c r="D31" s="1">
        <f>'DATOS MENSUALES'!E164</f>
        <v>0.614</v>
      </c>
      <c r="E31" s="1">
        <f>'DATOS MENSUALES'!E165</f>
        <v>0.405</v>
      </c>
      <c r="F31" s="1">
        <f>'DATOS MENSUALES'!E166</f>
        <v>0.413</v>
      </c>
      <c r="G31" s="1">
        <f>'DATOS MENSUALES'!E167</f>
        <v>0.932</v>
      </c>
      <c r="H31" s="1">
        <f>'DATOS MENSUALES'!E168</f>
        <v>0.414</v>
      </c>
      <c r="I31" s="1">
        <f>'DATOS MENSUALES'!E169</f>
        <v>0.437</v>
      </c>
      <c r="J31" s="1">
        <f>'DATOS MENSUALES'!E170</f>
        <v>0.311</v>
      </c>
      <c r="K31" s="1">
        <f>'DATOS MENSUALES'!E171</f>
        <v>0.286</v>
      </c>
      <c r="L31" s="1">
        <f>'DATOS MENSUALES'!E172</f>
        <v>0.266</v>
      </c>
      <c r="M31" s="1">
        <f>'DATOS MENSUALES'!E173</f>
        <v>0.247</v>
      </c>
      <c r="N31" s="1">
        <f t="shared" si="11"/>
        <v>6.1739999999999995</v>
      </c>
      <c r="O31" s="10"/>
      <c r="P31" s="60">
        <f t="shared" si="12"/>
        <v>0.20517337320861134</v>
      </c>
      <c r="Q31" s="60">
        <f t="shared" si="13"/>
        <v>-0.46846654481098526</v>
      </c>
      <c r="R31" s="60">
        <f t="shared" si="14"/>
        <v>-1.7238142933030585</v>
      </c>
      <c r="S31" s="60">
        <f t="shared" si="14"/>
        <v>-11.318292853575773</v>
      </c>
      <c r="T31" s="60">
        <f t="shared" si="14"/>
        <v>-5.930187752128193</v>
      </c>
      <c r="U31" s="60">
        <f t="shared" si="14"/>
        <v>-0.9733761972790186</v>
      </c>
      <c r="V31" s="60">
        <f t="shared" si="14"/>
        <v>-0.4872463576028014</v>
      </c>
      <c r="W31" s="60">
        <f t="shared" si="14"/>
        <v>-0.21425381763974846</v>
      </c>
      <c r="X31" s="60">
        <f t="shared" si="14"/>
        <v>-0.04048744674098767</v>
      </c>
      <c r="Y31" s="60">
        <f t="shared" si="14"/>
        <v>-0.02758923517129632</v>
      </c>
      <c r="Z31" s="60">
        <f t="shared" si="14"/>
        <v>-0.021000347494674724</v>
      </c>
      <c r="AA31" s="60">
        <f t="shared" si="14"/>
        <v>-0.026520143871803417</v>
      </c>
      <c r="AB31" s="60">
        <f t="shared" si="14"/>
        <v>-738.0577112764173</v>
      </c>
    </row>
    <row r="32" spans="1:28" ht="12.75">
      <c r="A32" s="12" t="s">
        <v>42</v>
      </c>
      <c r="B32" s="1">
        <f>'DATOS MENSUALES'!E174</f>
        <v>0.241</v>
      </c>
      <c r="C32" s="1">
        <f>'DATOS MENSUALES'!E175</f>
        <v>0.691</v>
      </c>
      <c r="D32" s="1">
        <f>'DATOS MENSUALES'!E176</f>
        <v>0.287</v>
      </c>
      <c r="E32" s="1">
        <f>'DATOS MENSUALES'!E177</f>
        <v>4.743</v>
      </c>
      <c r="F32" s="1">
        <f>'DATOS MENSUALES'!E178</f>
        <v>3.491</v>
      </c>
      <c r="G32" s="1">
        <f>'DATOS MENSUALES'!E179</f>
        <v>1.244</v>
      </c>
      <c r="H32" s="1">
        <f>'DATOS MENSUALES'!E180</f>
        <v>0.814</v>
      </c>
      <c r="I32" s="1">
        <f>'DATOS MENSUALES'!E181</f>
        <v>0.879</v>
      </c>
      <c r="J32" s="1">
        <f>'DATOS MENSUALES'!E182</f>
        <v>0.812</v>
      </c>
      <c r="K32" s="1">
        <f>'DATOS MENSUALES'!E183</f>
        <v>0.591</v>
      </c>
      <c r="L32" s="1">
        <f>'DATOS MENSUALES'!E184</f>
        <v>0.544</v>
      </c>
      <c r="M32" s="1">
        <f>'DATOS MENSUALES'!E185</f>
        <v>0.5</v>
      </c>
      <c r="N32" s="1">
        <f t="shared" si="11"/>
        <v>14.836999999999998</v>
      </c>
      <c r="O32" s="10"/>
      <c r="P32" s="60">
        <f t="shared" si="12"/>
        <v>-0.3050889352025458</v>
      </c>
      <c r="Q32" s="60">
        <f t="shared" si="13"/>
        <v>-0.07986894329996595</v>
      </c>
      <c r="R32" s="60">
        <f t="shared" si="14"/>
        <v>-3.5537712780220665</v>
      </c>
      <c r="S32" s="60">
        <f t="shared" si="14"/>
        <v>9.165711875180424</v>
      </c>
      <c r="T32" s="60">
        <f t="shared" si="14"/>
        <v>2.038501591132138</v>
      </c>
      <c r="U32" s="60">
        <f t="shared" si="14"/>
        <v>-0.31310971243604396</v>
      </c>
      <c r="V32" s="60">
        <f t="shared" si="14"/>
        <v>-0.057912962285997</v>
      </c>
      <c r="W32" s="60">
        <f t="shared" si="14"/>
        <v>-0.003824137748563492</v>
      </c>
      <c r="X32" s="60">
        <f t="shared" si="14"/>
        <v>0.00391601177347512</v>
      </c>
      <c r="Y32" s="60">
        <f t="shared" si="14"/>
        <v>2.2745370370368205E-08</v>
      </c>
      <c r="Z32" s="60">
        <f t="shared" si="14"/>
        <v>9.34141344575162E-09</v>
      </c>
      <c r="AA32" s="60">
        <f t="shared" si="14"/>
        <v>-9.241972028828188E-05</v>
      </c>
      <c r="AB32" s="60">
        <f t="shared" si="14"/>
        <v>-0.05236450448662927</v>
      </c>
    </row>
    <row r="33" spans="1:28" ht="12.75">
      <c r="A33" s="12" t="s">
        <v>43</v>
      </c>
      <c r="B33" s="1">
        <f>'DATOS MENSUALES'!E186</f>
        <v>0.476</v>
      </c>
      <c r="C33" s="1">
        <f>'DATOS MENSUALES'!E187</f>
        <v>1.235</v>
      </c>
      <c r="D33" s="1">
        <f>'DATOS MENSUALES'!E188</f>
        <v>6.579</v>
      </c>
      <c r="E33" s="1">
        <f>'DATOS MENSUALES'!E189</f>
        <v>4.178</v>
      </c>
      <c r="F33" s="1">
        <f>'DATOS MENSUALES'!E190</f>
        <v>1.256</v>
      </c>
      <c r="G33" s="1">
        <f>'DATOS MENSUALES'!E191</f>
        <v>11.003</v>
      </c>
      <c r="H33" s="1">
        <f>'DATOS MENSUALES'!E192</f>
        <v>5.113</v>
      </c>
      <c r="I33" s="1">
        <f>'DATOS MENSUALES'!E193</f>
        <v>2.12</v>
      </c>
      <c r="J33" s="1">
        <f>'DATOS MENSUALES'!E194</f>
        <v>1.417</v>
      </c>
      <c r="K33" s="1">
        <f>'DATOS MENSUALES'!E195</f>
        <v>1.286</v>
      </c>
      <c r="L33" s="1">
        <f>'DATOS MENSUALES'!E196</f>
        <v>1.171</v>
      </c>
      <c r="M33" s="1">
        <f>'DATOS MENSUALES'!E197</f>
        <v>1.083</v>
      </c>
      <c r="N33" s="1">
        <f t="shared" si="11"/>
        <v>36.917</v>
      </c>
      <c r="O33" s="10"/>
      <c r="P33" s="60">
        <f t="shared" si="12"/>
        <v>-0.0841410853506172</v>
      </c>
      <c r="Q33" s="60">
        <f t="shared" si="13"/>
        <v>0.001456287620144283</v>
      </c>
      <c r="R33" s="60">
        <f t="shared" si="14"/>
        <v>108.25646213131121</v>
      </c>
      <c r="S33" s="60">
        <f t="shared" si="14"/>
        <v>3.5659582905833065</v>
      </c>
      <c r="T33" s="60">
        <f t="shared" si="14"/>
        <v>-0.9043585811302592</v>
      </c>
      <c r="U33" s="60">
        <f t="shared" si="14"/>
        <v>748.602069365372</v>
      </c>
      <c r="V33" s="60">
        <f t="shared" si="14"/>
        <v>59.87311603310866</v>
      </c>
      <c r="W33" s="60">
        <f t="shared" si="14"/>
        <v>1.275951836292069</v>
      </c>
      <c r="X33" s="60">
        <f t="shared" si="14"/>
        <v>0.443533719690142</v>
      </c>
      <c r="Y33" s="60">
        <f t="shared" si="14"/>
        <v>0.339824848162037</v>
      </c>
      <c r="Z33" s="60">
        <f t="shared" si="14"/>
        <v>0.2489840960005043</v>
      </c>
      <c r="AA33" s="60">
        <f t="shared" si="14"/>
        <v>0.15553675297668143</v>
      </c>
      <c r="AB33" s="60">
        <f t="shared" si="14"/>
        <v>10226.620037341469</v>
      </c>
    </row>
    <row r="34" spans="1:28" ht="12.75">
      <c r="A34" s="12" t="s">
        <v>44</v>
      </c>
      <c r="B34" s="1">
        <f>'DATOS MENSUALES'!E198</f>
        <v>1.032</v>
      </c>
      <c r="C34" s="1">
        <f>'DATOS MENSUALES'!E199</f>
        <v>0.883</v>
      </c>
      <c r="D34" s="1">
        <f>'DATOS MENSUALES'!E200</f>
        <v>0.899</v>
      </c>
      <c r="E34" s="1">
        <f>'DATOS MENSUALES'!E201</f>
        <v>0.751</v>
      </c>
      <c r="F34" s="1">
        <f>'DATOS MENSUALES'!E202</f>
        <v>1.012</v>
      </c>
      <c r="G34" s="1">
        <f>'DATOS MENSUALES'!E203</f>
        <v>0.697</v>
      </c>
      <c r="H34" s="1">
        <f>'DATOS MENSUALES'!E204</f>
        <v>0.606</v>
      </c>
      <c r="I34" s="1">
        <f>'DATOS MENSUALES'!E205</f>
        <v>0.563</v>
      </c>
      <c r="J34" s="1">
        <f>'DATOS MENSUALES'!E206</f>
        <v>0.503</v>
      </c>
      <c r="K34" s="1">
        <f>'DATOS MENSUALES'!E207</f>
        <v>0.461</v>
      </c>
      <c r="L34" s="1">
        <f>'DATOS MENSUALES'!E208</f>
        <v>0.427</v>
      </c>
      <c r="M34" s="1">
        <f>'DATOS MENSUALES'!E209</f>
        <v>0.397</v>
      </c>
      <c r="N34" s="1">
        <f t="shared" si="11"/>
        <v>8.231</v>
      </c>
      <c r="O34" s="10"/>
      <c r="P34" s="60">
        <f t="shared" si="12"/>
        <v>0.0016348179083361066</v>
      </c>
      <c r="Q34" s="60">
        <f t="shared" si="13"/>
        <v>-0.013592288622279965</v>
      </c>
      <c r="R34" s="60">
        <f aca="true" t="shared" si="15" ref="R34:R50">(D34-D$6)^3</f>
        <v>-0.7636278916088431</v>
      </c>
      <c r="S34" s="60">
        <f aca="true" t="shared" si="16" ref="S34:S50">(E34-E$6)^3</f>
        <v>-6.850634766687352</v>
      </c>
      <c r="T34" s="60">
        <f aca="true" t="shared" si="17" ref="T34:T50">(F34-F$6)^3</f>
        <v>-1.776156918642656</v>
      </c>
      <c r="U34" s="60">
        <f aca="true" t="shared" si="18" ref="U34:U50">(G34-G$6)^3</f>
        <v>-1.842976148508357</v>
      </c>
      <c r="V34" s="60">
        <f aca="true" t="shared" si="19" ref="V34:V50">(H34-H$6)^3</f>
        <v>-0.21053225075982612</v>
      </c>
      <c r="W34" s="60">
        <f aca="true" t="shared" si="20" ref="W34:W50">(I34-I$6)^3</f>
        <v>-0.10540741485875664</v>
      </c>
      <c r="X34" s="60">
        <f aca="true" t="shared" si="21" ref="X34:X50">(J34-J$6)^3</f>
        <v>-0.0034689262781777766</v>
      </c>
      <c r="Y34" s="60">
        <f aca="true" t="shared" si="22" ref="Y34:Y50">(K34-K$6)^3</f>
        <v>-0.002056458087962965</v>
      </c>
      <c r="Z34" s="60">
        <f aca="true" t="shared" si="23" ref="Z34:Z50">(L34-L$6)^3</f>
        <v>-0.001516670925115484</v>
      </c>
      <c r="AA34" s="60">
        <f aca="true" t="shared" si="24" ref="AA34:AA50">(M34-M$6)^3</f>
        <v>-0.0032557508965968167</v>
      </c>
      <c r="AB34" s="60">
        <f aca="true" t="shared" si="25" ref="AB34:AB50">(N34-N$6)^3</f>
        <v>-340.08610881675077</v>
      </c>
    </row>
    <row r="35" spans="1:28" ht="12.75">
      <c r="A35" s="12" t="s">
        <v>45</v>
      </c>
      <c r="B35" s="1">
        <f>'DATOS MENSUALES'!E210</f>
        <v>0.38</v>
      </c>
      <c r="C35" s="1">
        <f>'DATOS MENSUALES'!E211</f>
        <v>0.448</v>
      </c>
      <c r="D35" s="1">
        <f>'DATOS MENSUALES'!E212</f>
        <v>0.614</v>
      </c>
      <c r="E35" s="1">
        <f>'DATOS MENSUALES'!E213</f>
        <v>1.184</v>
      </c>
      <c r="F35" s="1">
        <f>'DATOS MENSUALES'!E214</f>
        <v>0.764</v>
      </c>
      <c r="G35" s="1">
        <f>'DATOS MENSUALES'!E215</f>
        <v>1.059</v>
      </c>
      <c r="H35" s="1">
        <f>'DATOS MENSUALES'!E216</f>
        <v>0.513</v>
      </c>
      <c r="I35" s="1">
        <f>'DATOS MENSUALES'!E217</f>
        <v>0.745</v>
      </c>
      <c r="J35" s="1">
        <f>'DATOS MENSUALES'!E218</f>
        <v>0.439</v>
      </c>
      <c r="K35" s="1">
        <f>'DATOS MENSUALES'!E219</f>
        <v>0.401</v>
      </c>
      <c r="L35" s="1">
        <f>'DATOS MENSUALES'!E220</f>
        <v>0.372</v>
      </c>
      <c r="M35" s="1">
        <f>'DATOS MENSUALES'!E221</f>
        <v>0.35</v>
      </c>
      <c r="N35" s="1">
        <f t="shared" si="11"/>
        <v>7.269</v>
      </c>
      <c r="O35" s="10"/>
      <c r="P35" s="60">
        <f t="shared" si="12"/>
        <v>-0.15244186743326188</v>
      </c>
      <c r="Q35" s="60">
        <f t="shared" si="13"/>
        <v>-0.30570734460368504</v>
      </c>
      <c r="R35" s="60">
        <f t="shared" si="15"/>
        <v>-1.7238142933030585</v>
      </c>
      <c r="S35" s="60">
        <f t="shared" si="16"/>
        <v>-3.1521282568175195</v>
      </c>
      <c r="T35" s="60">
        <f t="shared" si="17"/>
        <v>-3.106035862725301</v>
      </c>
      <c r="U35" s="60">
        <f t="shared" si="18"/>
        <v>-0.6450743442645562</v>
      </c>
      <c r="V35" s="60">
        <f t="shared" si="19"/>
        <v>-0.32551008576189217</v>
      </c>
      <c r="W35" s="60">
        <f t="shared" si="20"/>
        <v>-0.024484693063990575</v>
      </c>
      <c r="X35" s="60">
        <f t="shared" si="21"/>
        <v>-0.009990996008205319</v>
      </c>
      <c r="Y35" s="60">
        <f t="shared" si="22"/>
        <v>-0.0065567030879629664</v>
      </c>
      <c r="Z35" s="60">
        <f t="shared" si="23"/>
        <v>-0.004903810281176094</v>
      </c>
      <c r="AA35" s="60">
        <f t="shared" si="24"/>
        <v>-0.007439099059131252</v>
      </c>
      <c r="AB35" s="60">
        <f t="shared" si="25"/>
        <v>-500.9674777340619</v>
      </c>
    </row>
    <row r="36" spans="1:28" ht="12.75">
      <c r="A36" s="12" t="s">
        <v>46</v>
      </c>
      <c r="B36" s="1">
        <f>'DATOS MENSUALES'!E222</f>
        <v>0.39</v>
      </c>
      <c r="C36" s="1">
        <f>'DATOS MENSUALES'!E223</f>
        <v>0.301</v>
      </c>
      <c r="D36" s="1">
        <f>'DATOS MENSUALES'!E224</f>
        <v>3.15</v>
      </c>
      <c r="E36" s="1">
        <f>'DATOS MENSUALES'!E225</f>
        <v>1.078</v>
      </c>
      <c r="F36" s="1">
        <f>'DATOS MENSUALES'!E226</f>
        <v>0.636</v>
      </c>
      <c r="G36" s="1">
        <f>'DATOS MENSUALES'!E227</f>
        <v>1.896</v>
      </c>
      <c r="H36" s="1">
        <f>'DATOS MENSUALES'!E228</f>
        <v>0.988</v>
      </c>
      <c r="I36" s="1">
        <f>'DATOS MENSUALES'!E229</f>
        <v>1.674</v>
      </c>
      <c r="J36" s="1">
        <f>'DATOS MENSUALES'!E230</f>
        <v>0.609</v>
      </c>
      <c r="K36" s="1">
        <f>'DATOS MENSUALES'!E231</f>
        <v>0.552</v>
      </c>
      <c r="L36" s="1">
        <f>'DATOS MENSUALES'!E232</f>
        <v>0.536</v>
      </c>
      <c r="M36" s="1">
        <f>'DATOS MENSUALES'!E233</f>
        <v>0.717</v>
      </c>
      <c r="N36" s="1">
        <f t="shared" si="11"/>
        <v>12.527</v>
      </c>
      <c r="O36" s="10"/>
      <c r="P36" s="60">
        <f t="shared" si="12"/>
        <v>-0.1440401344511682</v>
      </c>
      <c r="Q36" s="60">
        <f t="shared" si="13"/>
        <v>-0.5526832808412884</v>
      </c>
      <c r="R36" s="60">
        <f t="shared" si="15"/>
        <v>2.3898172504104402</v>
      </c>
      <c r="S36" s="60">
        <f t="shared" si="16"/>
        <v>-3.886386389788593</v>
      </c>
      <c r="T36" s="60">
        <f t="shared" si="17"/>
        <v>-3.9973124540641427</v>
      </c>
      <c r="U36" s="60">
        <f t="shared" si="18"/>
        <v>-1.978257654019496E-05</v>
      </c>
      <c r="V36" s="60">
        <f t="shared" si="19"/>
        <v>-0.009649168595914366</v>
      </c>
      <c r="W36" s="60">
        <f t="shared" si="20"/>
        <v>0.26045339286094005</v>
      </c>
      <c r="X36" s="60">
        <f t="shared" si="21"/>
        <v>-9.344556054692884E-05</v>
      </c>
      <c r="Y36" s="60">
        <f t="shared" si="22"/>
        <v>-4.730700462962969E-05</v>
      </c>
      <c r="Z36" s="60">
        <f t="shared" si="23"/>
        <v>-2.0474674082422617E-07</v>
      </c>
      <c r="AA36" s="60">
        <f t="shared" si="24"/>
        <v>0.005069645026268195</v>
      </c>
      <c r="AB36" s="60">
        <f t="shared" si="25"/>
        <v>-19.337769206304777</v>
      </c>
    </row>
    <row r="37" spans="1:28" ht="12.75">
      <c r="A37" s="12" t="s">
        <v>47</v>
      </c>
      <c r="B37" s="1">
        <f>'DATOS MENSUALES'!E234</f>
        <v>0.625</v>
      </c>
      <c r="C37" s="1">
        <f>'DATOS MENSUALES'!E235</f>
        <v>2.232</v>
      </c>
      <c r="D37" s="1">
        <f>'DATOS MENSUALES'!E236</f>
        <v>5.951</v>
      </c>
      <c r="E37" s="1">
        <f>'DATOS MENSUALES'!E237</f>
        <v>3.17</v>
      </c>
      <c r="F37" s="1">
        <f>'DATOS MENSUALES'!E238</f>
        <v>8.7</v>
      </c>
      <c r="G37" s="1">
        <f>'DATOS MENSUALES'!E239</f>
        <v>5.864</v>
      </c>
      <c r="H37" s="1">
        <f>'DATOS MENSUALES'!E240</f>
        <v>1.425</v>
      </c>
      <c r="I37" s="1">
        <f>'DATOS MENSUALES'!E241</f>
        <v>2.402</v>
      </c>
      <c r="J37" s="1">
        <f>'DATOS MENSUALES'!E242</f>
        <v>1.153</v>
      </c>
      <c r="K37" s="1">
        <f>'DATOS MENSUALES'!E243</f>
        <v>1.049</v>
      </c>
      <c r="L37" s="1">
        <f>'DATOS MENSUALES'!E244</f>
        <v>0.955</v>
      </c>
      <c r="M37" s="1">
        <f>'DATOS MENSUALES'!E245</f>
        <v>0.931</v>
      </c>
      <c r="N37" s="1">
        <f t="shared" si="11"/>
        <v>34.456999999999994</v>
      </c>
      <c r="O37" s="10"/>
      <c r="P37" s="60">
        <f t="shared" si="12"/>
        <v>-0.024186955962876067</v>
      </c>
      <c r="Q37" s="60">
        <f t="shared" si="13"/>
        <v>1.3689195089886022</v>
      </c>
      <c r="R37" s="60">
        <f t="shared" si="15"/>
        <v>70.85359944303575</v>
      </c>
      <c r="S37" s="60">
        <f t="shared" si="16"/>
        <v>0.14042371693041</v>
      </c>
      <c r="T37" s="60">
        <f t="shared" si="17"/>
        <v>271.714332710101</v>
      </c>
      <c r="U37" s="60">
        <f t="shared" si="18"/>
        <v>61.207448716200325</v>
      </c>
      <c r="V37" s="60">
        <f t="shared" si="19"/>
        <v>0.011255396651330823</v>
      </c>
      <c r="W37" s="60">
        <f t="shared" si="20"/>
        <v>2.5523749411309113</v>
      </c>
      <c r="X37" s="60">
        <f t="shared" si="21"/>
        <v>0.12396875805377823</v>
      </c>
      <c r="Y37" s="60">
        <f t="shared" si="22"/>
        <v>0.09786595891203695</v>
      </c>
      <c r="Z37" s="60">
        <f t="shared" si="23"/>
        <v>0.07049928289306627</v>
      </c>
      <c r="AA37" s="60">
        <f t="shared" si="24"/>
        <v>0.057417692458775135</v>
      </c>
      <c r="AB37" s="60">
        <f t="shared" si="25"/>
        <v>7128.747605778484</v>
      </c>
    </row>
    <row r="38" spans="1:28" ht="12.75">
      <c r="A38" s="12" t="s">
        <v>48</v>
      </c>
      <c r="B38" s="1">
        <f>'DATOS MENSUALES'!E246</f>
        <v>6.951</v>
      </c>
      <c r="C38" s="1">
        <f>'DATOS MENSUALES'!E247</f>
        <v>4.535</v>
      </c>
      <c r="D38" s="1">
        <f>'DATOS MENSUALES'!E248</f>
        <v>5.508</v>
      </c>
      <c r="E38" s="1">
        <f>'DATOS MENSUALES'!E249</f>
        <v>4.679</v>
      </c>
      <c r="F38" s="1">
        <f>'DATOS MENSUALES'!E250</f>
        <v>1.494</v>
      </c>
      <c r="G38" s="1">
        <f>'DATOS MENSUALES'!E251</f>
        <v>1.3</v>
      </c>
      <c r="H38" s="1">
        <f>'DATOS MENSUALES'!E252</f>
        <v>2.188</v>
      </c>
      <c r="I38" s="1">
        <f>'DATOS MENSUALES'!E253</f>
        <v>1.805</v>
      </c>
      <c r="J38" s="1">
        <f>'DATOS MENSUALES'!E254</f>
        <v>1.097</v>
      </c>
      <c r="K38" s="1">
        <f>'DATOS MENSUALES'!E255</f>
        <v>0.995</v>
      </c>
      <c r="L38" s="1">
        <f>'DATOS MENSUALES'!E256</f>
        <v>0.91</v>
      </c>
      <c r="M38" s="1">
        <f>'DATOS MENSUALES'!E257</f>
        <v>0.88</v>
      </c>
      <c r="N38" s="1">
        <f t="shared" si="11"/>
        <v>32.342000000000006</v>
      </c>
      <c r="O38" s="10"/>
      <c r="P38" s="60">
        <f t="shared" si="12"/>
        <v>219.9991574557822</v>
      </c>
      <c r="Q38" s="60">
        <f t="shared" si="13"/>
        <v>39.76874528989288</v>
      </c>
      <c r="R38" s="60">
        <f t="shared" si="15"/>
        <v>50.44668620108813</v>
      </c>
      <c r="S38" s="60">
        <f t="shared" si="16"/>
        <v>8.350263766353976</v>
      </c>
      <c r="T38" s="60">
        <f t="shared" si="17"/>
        <v>-0.3874929627459617</v>
      </c>
      <c r="U38" s="60">
        <f t="shared" si="18"/>
        <v>-0.24185729754348198</v>
      </c>
      <c r="V38" s="60">
        <f t="shared" si="19"/>
        <v>0.9618147991726814</v>
      </c>
      <c r="W38" s="60">
        <f t="shared" si="20"/>
        <v>0.4558595813850444</v>
      </c>
      <c r="X38" s="60">
        <f t="shared" si="21"/>
        <v>0.08671548740364043</v>
      </c>
      <c r="Y38" s="60">
        <f t="shared" si="22"/>
        <v>0.067336352412037</v>
      </c>
      <c r="Z38" s="60">
        <f t="shared" si="23"/>
        <v>0.04987913387447127</v>
      </c>
      <c r="AA38" s="60">
        <f t="shared" si="24"/>
        <v>0.037524004301750305</v>
      </c>
      <c r="AB38" s="60">
        <f t="shared" si="25"/>
        <v>5027.3477430602725</v>
      </c>
    </row>
    <row r="39" spans="1:28" ht="12.75">
      <c r="A39" s="12" t="s">
        <v>49</v>
      </c>
      <c r="B39" s="1">
        <f>'DATOS MENSUALES'!E258</f>
        <v>1.266</v>
      </c>
      <c r="C39" s="1">
        <f>'DATOS MENSUALES'!E259</f>
        <v>1.493</v>
      </c>
      <c r="D39" s="1">
        <f>'DATOS MENSUALES'!E260</f>
        <v>6.237</v>
      </c>
      <c r="E39" s="1">
        <f>'DATOS MENSUALES'!E261</f>
        <v>8.295</v>
      </c>
      <c r="F39" s="1">
        <f>'DATOS MENSUALES'!E262</f>
        <v>1.408</v>
      </c>
      <c r="G39" s="1">
        <f>'DATOS MENSUALES'!E263</f>
        <v>3.93</v>
      </c>
      <c r="H39" s="1">
        <f>'DATOS MENSUALES'!E264</f>
        <v>1.476</v>
      </c>
      <c r="I39" s="1">
        <f>'DATOS MENSUALES'!E265</f>
        <v>1.122</v>
      </c>
      <c r="J39" s="1">
        <f>'DATOS MENSUALES'!E266</f>
        <v>1.015</v>
      </c>
      <c r="K39" s="1">
        <f>'DATOS MENSUALES'!E267</f>
        <v>0.921</v>
      </c>
      <c r="L39" s="1">
        <f>'DATOS MENSUALES'!E268</f>
        <v>0.845</v>
      </c>
      <c r="M39" s="1">
        <f>'DATOS MENSUALES'!E269</f>
        <v>0.813</v>
      </c>
      <c r="N39" s="1">
        <f t="shared" si="11"/>
        <v>28.820999999999998</v>
      </c>
      <c r="O39" s="10"/>
      <c r="P39" s="60">
        <f t="shared" si="12"/>
        <v>0.04354103296205504</v>
      </c>
      <c r="Q39" s="60">
        <f t="shared" si="13"/>
        <v>0.051208843616012086</v>
      </c>
      <c r="R39" s="60">
        <f t="shared" si="15"/>
        <v>86.5837577838237</v>
      </c>
      <c r="S39" s="60">
        <f t="shared" si="16"/>
        <v>179.86198516450278</v>
      </c>
      <c r="T39" s="60">
        <f t="shared" si="17"/>
        <v>-0.5414339561881106</v>
      </c>
      <c r="U39" s="60">
        <f t="shared" si="18"/>
        <v>8.083745076030903</v>
      </c>
      <c r="V39" s="60">
        <f t="shared" si="19"/>
        <v>0.020820946781496107</v>
      </c>
      <c r="W39" s="60">
        <f t="shared" si="20"/>
        <v>0.0006499392576348809</v>
      </c>
      <c r="X39" s="60">
        <f t="shared" si="21"/>
        <v>0.046897944289315326</v>
      </c>
      <c r="Y39" s="60">
        <f t="shared" si="22"/>
        <v>0.03687062024537036</v>
      </c>
      <c r="Z39" s="60">
        <f t="shared" si="23"/>
        <v>0.027847349180945096</v>
      </c>
      <c r="AA39" s="60">
        <f t="shared" si="24"/>
        <v>0.019203161984945878</v>
      </c>
      <c r="AB39" s="60">
        <f t="shared" si="25"/>
        <v>2520.9415244726156</v>
      </c>
    </row>
    <row r="40" spans="1:28" ht="12.75">
      <c r="A40" s="12" t="s">
        <v>50</v>
      </c>
      <c r="B40" s="1">
        <f>'DATOS MENSUALES'!E270</f>
        <v>0.724</v>
      </c>
      <c r="C40" s="1">
        <f>'DATOS MENSUALES'!E271</f>
        <v>0.721</v>
      </c>
      <c r="D40" s="1">
        <f>'DATOS MENSUALES'!E272</f>
        <v>0.685</v>
      </c>
      <c r="E40" s="1">
        <f>'DATOS MENSUALES'!E273</f>
        <v>5.759</v>
      </c>
      <c r="F40" s="1">
        <f>'DATOS MENSUALES'!E274</f>
        <v>4.733</v>
      </c>
      <c r="G40" s="1">
        <f>'DATOS MENSUALES'!E275</f>
        <v>3.426</v>
      </c>
      <c r="H40" s="1">
        <f>'DATOS MENSUALES'!E276</f>
        <v>2.295</v>
      </c>
      <c r="I40" s="1">
        <f>'DATOS MENSUALES'!E277</f>
        <v>1.113</v>
      </c>
      <c r="J40" s="1">
        <f>'DATOS MENSUALES'!E278</f>
        <v>0.954</v>
      </c>
      <c r="K40" s="1">
        <f>'DATOS MENSUALES'!E279</f>
        <v>0.864</v>
      </c>
      <c r="L40" s="1">
        <f>'DATOS MENSUALES'!E280</f>
        <v>0.789</v>
      </c>
      <c r="M40" s="1">
        <f>'DATOS MENSUALES'!E281</f>
        <v>0.729</v>
      </c>
      <c r="N40" s="1">
        <f t="shared" si="11"/>
        <v>22.792000000000005</v>
      </c>
      <c r="O40" s="10"/>
      <c r="P40" s="60">
        <f t="shared" si="12"/>
        <v>-0.006880353940148763</v>
      </c>
      <c r="Q40" s="60">
        <f t="shared" si="13"/>
        <v>-0.06431323691566841</v>
      </c>
      <c r="R40" s="60">
        <f t="shared" si="15"/>
        <v>-1.4353648263801928</v>
      </c>
      <c r="S40" s="60">
        <f t="shared" si="16"/>
        <v>30.04463413734573</v>
      </c>
      <c r="T40" s="60">
        <f t="shared" si="17"/>
        <v>15.812391911012297</v>
      </c>
      <c r="U40" s="60">
        <f t="shared" si="18"/>
        <v>3.3949824896342062</v>
      </c>
      <c r="V40" s="60">
        <f t="shared" si="19"/>
        <v>1.3097194323744714</v>
      </c>
      <c r="W40" s="60">
        <f t="shared" si="20"/>
        <v>0.0004676718836679381</v>
      </c>
      <c r="X40" s="60">
        <f t="shared" si="21"/>
        <v>0.02689785635061011</v>
      </c>
      <c r="Y40" s="60">
        <f t="shared" si="22"/>
        <v>0.020986510995370355</v>
      </c>
      <c r="Z40" s="60">
        <f t="shared" si="23"/>
        <v>0.015088643291137955</v>
      </c>
      <c r="AA40" s="60">
        <f t="shared" si="24"/>
        <v>0.006207984100648362</v>
      </c>
      <c r="AB40" s="60">
        <f t="shared" si="25"/>
        <v>435.6710055256937</v>
      </c>
    </row>
    <row r="41" spans="1:28" ht="12.75">
      <c r="A41" s="12" t="s">
        <v>51</v>
      </c>
      <c r="B41" s="1">
        <f>'DATOS MENSUALES'!E282</f>
        <v>0.734</v>
      </c>
      <c r="C41" s="1">
        <f>'DATOS MENSUALES'!E283</f>
        <v>7.534</v>
      </c>
      <c r="D41" s="1">
        <f>'DATOS MENSUALES'!E284</f>
        <v>3.571</v>
      </c>
      <c r="E41" s="1">
        <f>'DATOS MENSUALES'!E285</f>
        <v>1.067</v>
      </c>
      <c r="F41" s="1">
        <f>'DATOS MENSUALES'!E286</f>
        <v>7.542</v>
      </c>
      <c r="G41" s="1">
        <f>'DATOS MENSUALES'!E287</f>
        <v>6.666</v>
      </c>
      <c r="H41" s="1">
        <f>'DATOS MENSUALES'!E288</f>
        <v>1.422</v>
      </c>
      <c r="I41" s="1">
        <f>'DATOS MENSUALES'!E289</f>
        <v>1.296</v>
      </c>
      <c r="J41" s="1">
        <f>'DATOS MENSUALES'!E290</f>
        <v>1.165</v>
      </c>
      <c r="K41" s="1">
        <f>'DATOS MENSUALES'!E291</f>
        <v>1.032</v>
      </c>
      <c r="L41" s="1">
        <f>'DATOS MENSUALES'!E292</f>
        <v>0.942</v>
      </c>
      <c r="M41" s="1">
        <f>'DATOS MENSUALES'!E293</f>
        <v>0.86</v>
      </c>
      <c r="N41" s="1">
        <f t="shared" si="11"/>
        <v>33.830999999999996</v>
      </c>
      <c r="O41" s="10"/>
      <c r="P41" s="60">
        <f t="shared" si="12"/>
        <v>-0.005851166412600549</v>
      </c>
      <c r="Q41" s="60">
        <f t="shared" si="13"/>
        <v>263.6643114146401</v>
      </c>
      <c r="R41" s="60">
        <f t="shared" si="15"/>
        <v>5.432930556479312</v>
      </c>
      <c r="S41" s="60">
        <f t="shared" si="16"/>
        <v>-3.968531092993139</v>
      </c>
      <c r="T41" s="60">
        <f t="shared" si="17"/>
        <v>150.4800188245598</v>
      </c>
      <c r="U41" s="60">
        <f t="shared" si="18"/>
        <v>106.69569279335329</v>
      </c>
      <c r="V41" s="60">
        <f t="shared" si="19"/>
        <v>0.010809408777363864</v>
      </c>
      <c r="W41" s="60">
        <f t="shared" si="20"/>
        <v>0.017702283063419925</v>
      </c>
      <c r="X41" s="60">
        <f t="shared" si="21"/>
        <v>0.13313632249179477</v>
      </c>
      <c r="Y41" s="60">
        <f t="shared" si="22"/>
        <v>0.08742985299537034</v>
      </c>
      <c r="Z41" s="60">
        <f t="shared" si="23"/>
        <v>0.06405092259072467</v>
      </c>
      <c r="AA41" s="60">
        <f t="shared" si="24"/>
        <v>0.03119277432929851</v>
      </c>
      <c r="AB41" s="60">
        <f t="shared" si="25"/>
        <v>6455.50985449344</v>
      </c>
    </row>
    <row r="42" spans="1:28" ht="12.75">
      <c r="A42" s="12" t="s">
        <v>52</v>
      </c>
      <c r="B42" s="1">
        <f>'DATOS MENSUALES'!E294</f>
        <v>0.803</v>
      </c>
      <c r="C42" s="1">
        <f>'DATOS MENSUALES'!E295</f>
        <v>0.713</v>
      </c>
      <c r="D42" s="1">
        <f>'DATOS MENSUALES'!E296</f>
        <v>0.713</v>
      </c>
      <c r="E42" s="1">
        <f>'DATOS MENSUALES'!E297</f>
        <v>0.76</v>
      </c>
      <c r="F42" s="1">
        <f>'DATOS MENSUALES'!E298</f>
        <v>0.67</v>
      </c>
      <c r="G42" s="1">
        <f>'DATOS MENSUALES'!E299</f>
        <v>1.572</v>
      </c>
      <c r="H42" s="1">
        <f>'DATOS MENSUALES'!E300</f>
        <v>0.549</v>
      </c>
      <c r="I42" s="1">
        <f>'DATOS MENSUALES'!E301</f>
        <v>0.486</v>
      </c>
      <c r="J42" s="1">
        <f>'DATOS MENSUALES'!E302</f>
        <v>0.445</v>
      </c>
      <c r="K42" s="1">
        <f>'DATOS MENSUALES'!E303</f>
        <v>0.408</v>
      </c>
      <c r="L42" s="1">
        <f>'DATOS MENSUALES'!E304</f>
        <v>0.375</v>
      </c>
      <c r="M42" s="1">
        <f>'DATOS MENSUALES'!E305</f>
        <v>0.534</v>
      </c>
      <c r="N42" s="1">
        <f t="shared" si="11"/>
        <v>8.028</v>
      </c>
      <c r="O42" s="10"/>
      <c r="P42" s="60">
        <f t="shared" si="12"/>
        <v>-0.0013749245179724317</v>
      </c>
      <c r="Q42" s="60">
        <f t="shared" si="13"/>
        <v>-0.06824319328481443</v>
      </c>
      <c r="R42" s="60">
        <f t="shared" si="15"/>
        <v>-1.3311100030303304</v>
      </c>
      <c r="S42" s="60">
        <f t="shared" si="16"/>
        <v>-6.753704815610904</v>
      </c>
      <c r="T42" s="60">
        <f t="shared" si="17"/>
        <v>-3.7458682696715817</v>
      </c>
      <c r="U42" s="60">
        <f t="shared" si="18"/>
        <v>-0.04326035331207726</v>
      </c>
      <c r="V42" s="60">
        <f t="shared" si="19"/>
        <v>-0.2770325696379252</v>
      </c>
      <c r="W42" s="60">
        <f t="shared" si="20"/>
        <v>-0.16581188650269613</v>
      </c>
      <c r="X42" s="60">
        <f t="shared" si="21"/>
        <v>-0.00917905651646978</v>
      </c>
      <c r="Y42" s="60">
        <f t="shared" si="22"/>
        <v>-0.005848215004629638</v>
      </c>
      <c r="Z42" s="60">
        <f t="shared" si="23"/>
        <v>-0.004648594861754606</v>
      </c>
      <c r="AA42" s="60">
        <f t="shared" si="24"/>
        <v>-1.4094943929654316E-06</v>
      </c>
      <c r="AB42" s="60">
        <f t="shared" si="25"/>
        <v>-370.6291597996074</v>
      </c>
    </row>
    <row r="43" spans="1:28" ht="12.75">
      <c r="A43" s="12" t="s">
        <v>53</v>
      </c>
      <c r="B43" s="1">
        <f>'DATOS MENSUALES'!E306</f>
        <v>1.131</v>
      </c>
      <c r="C43" s="1">
        <f>'DATOS MENSUALES'!E307</f>
        <v>2.433</v>
      </c>
      <c r="D43" s="1">
        <f>'DATOS MENSUALES'!E308</f>
        <v>4.178</v>
      </c>
      <c r="E43" s="1">
        <f>'DATOS MENSUALES'!E309</f>
        <v>11.836</v>
      </c>
      <c r="F43" s="1">
        <f>'DATOS MENSUALES'!E310</f>
        <v>13.595</v>
      </c>
      <c r="G43" s="1">
        <f>'DATOS MENSUALES'!E311</f>
        <v>1.267</v>
      </c>
      <c r="H43" s="1">
        <f>'DATOS MENSUALES'!E312</f>
        <v>5.761</v>
      </c>
      <c r="I43" s="1">
        <f>'DATOS MENSUALES'!E313</f>
        <v>1.349</v>
      </c>
      <c r="J43" s="1">
        <f>'DATOS MENSUALES'!E314</f>
        <v>1.188</v>
      </c>
      <c r="K43" s="1">
        <f>'DATOS MENSUALES'!E315</f>
        <v>1.064</v>
      </c>
      <c r="L43" s="1">
        <f>'DATOS MENSUALES'!E316</f>
        <v>0.97</v>
      </c>
      <c r="M43" s="1">
        <f>'DATOS MENSUALES'!E317</f>
        <v>0.885</v>
      </c>
      <c r="N43" s="1">
        <f t="shared" si="11"/>
        <v>45.657000000000004</v>
      </c>
      <c r="O43" s="10"/>
      <c r="P43" s="60">
        <f t="shared" si="12"/>
        <v>0.010190512931063354</v>
      </c>
      <c r="Q43" s="60">
        <f t="shared" si="13"/>
        <v>2.255040553354303</v>
      </c>
      <c r="R43" s="60">
        <f t="shared" si="15"/>
        <v>13.227468656515123</v>
      </c>
      <c r="S43" s="60">
        <f t="shared" si="16"/>
        <v>775.0809946912568</v>
      </c>
      <c r="T43" s="60">
        <f t="shared" si="17"/>
        <v>1470.6365160479422</v>
      </c>
      <c r="U43" s="60">
        <f t="shared" si="18"/>
        <v>-0.28235910224802757</v>
      </c>
      <c r="V43" s="60">
        <f t="shared" si="19"/>
        <v>94.82543229934005</v>
      </c>
      <c r="W43" s="60">
        <f t="shared" si="20"/>
        <v>0.030847238194962566</v>
      </c>
      <c r="X43" s="60">
        <f t="shared" si="21"/>
        <v>0.15194949289193244</v>
      </c>
      <c r="Y43" s="60">
        <f t="shared" si="22"/>
        <v>0.10773692766203703</v>
      </c>
      <c r="Z43" s="60">
        <f t="shared" si="23"/>
        <v>0.07846105226290098</v>
      </c>
      <c r="AA43" s="60">
        <f t="shared" si="24"/>
        <v>0.03923048224940871</v>
      </c>
      <c r="AB43" s="60">
        <f t="shared" si="25"/>
        <v>28221.854081908532</v>
      </c>
    </row>
    <row r="44" spans="1:28" ht="12.75">
      <c r="A44" s="12" t="s">
        <v>54</v>
      </c>
      <c r="B44" s="1">
        <f>'DATOS MENSUALES'!E318</f>
        <v>3.705</v>
      </c>
      <c r="C44" s="1">
        <f>'DATOS MENSUALES'!E319</f>
        <v>1.281</v>
      </c>
      <c r="D44" s="1">
        <f>'DATOS MENSUALES'!E320</f>
        <v>0.9</v>
      </c>
      <c r="E44" s="1">
        <f>'DATOS MENSUALES'!E321</f>
        <v>1.252</v>
      </c>
      <c r="F44" s="1">
        <f>'DATOS MENSUALES'!E322</f>
        <v>2.056</v>
      </c>
      <c r="G44" s="1">
        <f>'DATOS MENSUALES'!E323</f>
        <v>1.354</v>
      </c>
      <c r="H44" s="1">
        <f>'DATOS MENSUALES'!E324</f>
        <v>0.908</v>
      </c>
      <c r="I44" s="1">
        <f>'DATOS MENSUALES'!E325</f>
        <v>1.558</v>
      </c>
      <c r="J44" s="1">
        <f>'DATOS MENSUALES'!E326</f>
        <v>0.734</v>
      </c>
      <c r="K44" s="1">
        <f>'DATOS MENSUALES'!E327</f>
        <v>0.671</v>
      </c>
      <c r="L44" s="1">
        <f>'DATOS MENSUALES'!E328</f>
        <v>0.616</v>
      </c>
      <c r="M44" s="1">
        <f>'DATOS MENSUALES'!E329</f>
        <v>0.562</v>
      </c>
      <c r="N44" s="1">
        <f t="shared" si="11"/>
        <v>15.596999999999996</v>
      </c>
      <c r="O44" s="10"/>
      <c r="P44" s="60">
        <f t="shared" si="12"/>
        <v>21.736397002521972</v>
      </c>
      <c r="Q44" s="60">
        <f t="shared" si="13"/>
        <v>0.004046167106370168</v>
      </c>
      <c r="R44" s="60">
        <f t="shared" si="15"/>
        <v>-0.7611242785151792</v>
      </c>
      <c r="S44" s="60">
        <f t="shared" si="16"/>
        <v>-2.7335895568257844</v>
      </c>
      <c r="T44" s="60">
        <f t="shared" si="17"/>
        <v>-0.004661267080672423</v>
      </c>
      <c r="U44" s="60">
        <f t="shared" si="18"/>
        <v>-0.1842641617542258</v>
      </c>
      <c r="V44" s="60">
        <f t="shared" si="19"/>
        <v>-0.02512645129563886</v>
      </c>
      <c r="W44" s="60">
        <f t="shared" si="20"/>
        <v>0.1427450636570836</v>
      </c>
      <c r="X44" s="60">
        <f t="shared" si="21"/>
        <v>0.0005047616536404</v>
      </c>
      <c r="Y44" s="60">
        <f t="shared" si="22"/>
        <v>0.0005683494120370367</v>
      </c>
      <c r="Z44" s="60">
        <f t="shared" si="23"/>
        <v>0.00040696886207460117</v>
      </c>
      <c r="AA44" s="60">
        <f t="shared" si="24"/>
        <v>4.731376130450612E-06</v>
      </c>
      <c r="AB44" s="60">
        <f t="shared" si="25"/>
        <v>0.05745829264835607</v>
      </c>
    </row>
    <row r="45" spans="1:28" ht="12.75">
      <c r="A45" s="12" t="s">
        <v>55</v>
      </c>
      <c r="B45" s="1">
        <f>'DATOS MENSUALES'!E330</f>
        <v>0.548</v>
      </c>
      <c r="C45" s="1">
        <f>'DATOS MENSUALES'!E331</f>
        <v>1.039</v>
      </c>
      <c r="D45" s="1">
        <f>'DATOS MENSUALES'!E332</f>
        <v>0.496</v>
      </c>
      <c r="E45" s="1">
        <f>'DATOS MENSUALES'!E333</f>
        <v>0.45</v>
      </c>
      <c r="F45" s="1">
        <f>'DATOS MENSUALES'!E334</f>
        <v>2.563</v>
      </c>
      <c r="G45" s="1">
        <f>'DATOS MENSUALES'!E335</f>
        <v>0.856</v>
      </c>
      <c r="H45" s="1">
        <f>'DATOS MENSUALES'!E336</f>
        <v>1.479</v>
      </c>
      <c r="I45" s="1">
        <f>'DATOS MENSUALES'!E337</f>
        <v>1.048</v>
      </c>
      <c r="J45" s="1">
        <f>'DATOS MENSUALES'!E338</f>
        <v>0.582</v>
      </c>
      <c r="K45" s="1">
        <f>'DATOS MENSUALES'!E339</f>
        <v>0.535</v>
      </c>
      <c r="L45" s="1">
        <f>'DATOS MENSUALES'!E340</f>
        <v>0.494</v>
      </c>
      <c r="M45" s="1">
        <f>'DATOS MENSUALES'!E341</f>
        <v>0.453</v>
      </c>
      <c r="N45" s="1">
        <f t="shared" si="11"/>
        <v>10.543</v>
      </c>
      <c r="O45" s="10"/>
      <c r="P45" s="60">
        <f t="shared" si="12"/>
        <v>-0.0491070944249973</v>
      </c>
      <c r="Q45" s="60">
        <f t="shared" si="13"/>
        <v>-0.0005646150602964931</v>
      </c>
      <c r="R45" s="60">
        <f t="shared" si="15"/>
        <v>-2.2844796974463084</v>
      </c>
      <c r="S45" s="60">
        <f t="shared" si="16"/>
        <v>-10.651300340920816</v>
      </c>
      <c r="T45" s="60">
        <f t="shared" si="17"/>
        <v>0.03928823847098052</v>
      </c>
      <c r="U45" s="60">
        <f t="shared" si="18"/>
        <v>-1.2149230181137298</v>
      </c>
      <c r="V45" s="60">
        <f t="shared" si="19"/>
        <v>0.02150955174637217</v>
      </c>
      <c r="W45" s="60">
        <f t="shared" si="20"/>
        <v>2.0104959268996514E-06</v>
      </c>
      <c r="X45" s="60">
        <f t="shared" si="21"/>
        <v>-0.0003791699551750276</v>
      </c>
      <c r="Y45" s="60">
        <f t="shared" si="22"/>
        <v>-0.00015028592129629655</v>
      </c>
      <c r="Z45" s="60">
        <f t="shared" si="23"/>
        <v>-0.00010986052773256042</v>
      </c>
      <c r="AA45" s="60">
        <f t="shared" si="24"/>
        <v>-0.0007840866100954427</v>
      </c>
      <c r="AB45" s="60">
        <f t="shared" si="25"/>
        <v>-101.72468955557193</v>
      </c>
    </row>
    <row r="46" spans="1:28" ht="12.75">
      <c r="A46" s="12" t="s">
        <v>56</v>
      </c>
      <c r="B46" s="1">
        <f>'DATOS MENSUALES'!E342</f>
        <v>0.638</v>
      </c>
      <c r="C46" s="1">
        <f>'DATOS MENSUALES'!E343</f>
        <v>0.782</v>
      </c>
      <c r="D46" s="1">
        <f>'DATOS MENSUALES'!E344</f>
        <v>1.186</v>
      </c>
      <c r="E46" s="1">
        <f>'DATOS MENSUALES'!E345</f>
        <v>3.509</v>
      </c>
      <c r="F46" s="1">
        <f>'DATOS MENSUALES'!E346</f>
        <v>3.186</v>
      </c>
      <c r="G46" s="1">
        <f>'DATOS MENSUALES'!E347</f>
        <v>7.739</v>
      </c>
      <c r="H46" s="1">
        <f>'DATOS MENSUALES'!E348</f>
        <v>1.444</v>
      </c>
      <c r="I46" s="1">
        <f>'DATOS MENSUALES'!E349</f>
        <v>1.337</v>
      </c>
      <c r="J46" s="1">
        <f>'DATOS MENSUALES'!E350</f>
        <v>0.957</v>
      </c>
      <c r="K46" s="1">
        <f>'DATOS MENSUALES'!E351</f>
        <v>0.862</v>
      </c>
      <c r="L46" s="1">
        <f>'DATOS MENSUALES'!E352</f>
        <v>0.789</v>
      </c>
      <c r="M46" s="1">
        <f>'DATOS MENSUALES'!E353</f>
        <v>0.925</v>
      </c>
      <c r="N46" s="1">
        <f t="shared" si="11"/>
        <v>23.354</v>
      </c>
      <c r="O46" s="10"/>
      <c r="P46" s="60">
        <f t="shared" si="12"/>
        <v>-0.021069621222517935</v>
      </c>
      <c r="Q46" s="60">
        <f t="shared" si="13"/>
        <v>-0.03918326928274828</v>
      </c>
      <c r="R46" s="60">
        <f t="shared" si="15"/>
        <v>-0.24652762372730058</v>
      </c>
      <c r="S46" s="60">
        <f t="shared" si="16"/>
        <v>0.6333368114159481</v>
      </c>
      <c r="T46" s="60">
        <f t="shared" si="17"/>
        <v>0.8929298935598233</v>
      </c>
      <c r="U46" s="60">
        <f t="shared" si="18"/>
        <v>196.7265659153222</v>
      </c>
      <c r="V46" s="60">
        <f t="shared" si="19"/>
        <v>0.014367703519788111</v>
      </c>
      <c r="W46" s="60">
        <f t="shared" si="20"/>
        <v>0.02744009702967332</v>
      </c>
      <c r="X46" s="60">
        <f t="shared" si="21"/>
        <v>0.027713928960114244</v>
      </c>
      <c r="Y46" s="60">
        <f t="shared" si="22"/>
        <v>0.020533308828703686</v>
      </c>
      <c r="Z46" s="60">
        <f t="shared" si="23"/>
        <v>0.015088643291137955</v>
      </c>
      <c r="AA46" s="60">
        <f t="shared" si="24"/>
        <v>0.054780160376130496</v>
      </c>
      <c r="AB46" s="60">
        <f t="shared" si="25"/>
        <v>539.9255884026459</v>
      </c>
    </row>
    <row r="47" spans="1:28" ht="12.75">
      <c r="A47" s="12" t="s">
        <v>57</v>
      </c>
      <c r="B47" s="1">
        <f>'DATOS MENSUALES'!E354</f>
        <v>0.751</v>
      </c>
      <c r="C47" s="1">
        <f>'DATOS MENSUALES'!E355</f>
        <v>0.813</v>
      </c>
      <c r="D47" s="1">
        <f>'DATOS MENSUALES'!E356</f>
        <v>0.762</v>
      </c>
      <c r="E47" s="1">
        <f>'DATOS MENSUALES'!E357</f>
        <v>10.493</v>
      </c>
      <c r="F47" s="1">
        <f>'DATOS MENSUALES'!E358</f>
        <v>0.905</v>
      </c>
      <c r="G47" s="1">
        <f>'DATOS MENSUALES'!E359</f>
        <v>0.865</v>
      </c>
      <c r="H47" s="1">
        <f>'DATOS MENSUALES'!E360</f>
        <v>0.732</v>
      </c>
      <c r="I47" s="1">
        <f>'DATOS MENSUALES'!E361</f>
        <v>0.949</v>
      </c>
      <c r="J47" s="1">
        <f>'DATOS MENSUALES'!E362</f>
        <v>0.644</v>
      </c>
      <c r="K47" s="1">
        <f>'DATOS MENSUALES'!E363</f>
        <v>0.592</v>
      </c>
      <c r="L47" s="1">
        <f>'DATOS MENSUALES'!E364</f>
        <v>0.543</v>
      </c>
      <c r="M47" s="1">
        <f>'DATOS MENSUALES'!E365</f>
        <v>0.497</v>
      </c>
      <c r="N47" s="1">
        <f t="shared" si="11"/>
        <v>18.545999999999996</v>
      </c>
      <c r="O47" s="10"/>
      <c r="P47" s="60">
        <f t="shared" si="12"/>
        <v>-0.004346465843041315</v>
      </c>
      <c r="Q47" s="60">
        <f t="shared" si="13"/>
        <v>-0.02940392048867117</v>
      </c>
      <c r="R47" s="60">
        <f t="shared" si="15"/>
        <v>-1.161036072168072</v>
      </c>
      <c r="S47" s="60">
        <f t="shared" si="16"/>
        <v>482.4017668798294</v>
      </c>
      <c r="T47" s="60">
        <f t="shared" si="17"/>
        <v>-2.28976632071497</v>
      </c>
      <c r="U47" s="60">
        <f t="shared" si="18"/>
        <v>-1.1844397591033988</v>
      </c>
      <c r="V47" s="60">
        <f t="shared" si="19"/>
        <v>-0.10309173723503279</v>
      </c>
      <c r="W47" s="60">
        <f t="shared" si="20"/>
        <v>-0.0006444976177094752</v>
      </c>
      <c r="X47" s="60">
        <f t="shared" si="21"/>
        <v>-1.1179951199320667E-06</v>
      </c>
      <c r="Y47" s="60">
        <f t="shared" si="22"/>
        <v>5.6328703703699775E-08</v>
      </c>
      <c r="Z47" s="60">
        <f t="shared" si="23"/>
        <v>1.3531214347328172E-09</v>
      </c>
      <c r="AA47" s="60">
        <f t="shared" si="24"/>
        <v>-0.00011206467070150498</v>
      </c>
      <c r="AB47" s="60">
        <f t="shared" si="25"/>
        <v>37.08857607654085</v>
      </c>
    </row>
    <row r="48" spans="1:28" ht="12.75">
      <c r="A48" s="12" t="s">
        <v>58</v>
      </c>
      <c r="B48" s="1">
        <f>'DATOS MENSUALES'!E366</f>
        <v>0.452</v>
      </c>
      <c r="C48" s="1">
        <f>'DATOS MENSUALES'!E367</f>
        <v>0.586</v>
      </c>
      <c r="D48" s="1">
        <f>'DATOS MENSUALES'!E368</f>
        <v>0.383</v>
      </c>
      <c r="E48" s="1">
        <f>'DATOS MENSUALES'!E369</f>
        <v>2.265</v>
      </c>
      <c r="F48" s="1">
        <f>'DATOS MENSUALES'!E370</f>
        <v>0.442</v>
      </c>
      <c r="G48" s="1">
        <f>'DATOS MENSUALES'!E371</f>
        <v>0.703</v>
      </c>
      <c r="H48" s="1">
        <f>'DATOS MENSUALES'!E372</f>
        <v>2.49</v>
      </c>
      <c r="I48" s="1">
        <f>'DATOS MENSUALES'!E373</f>
        <v>1.684</v>
      </c>
      <c r="J48" s="1">
        <f>'DATOS MENSUALES'!E374</f>
        <v>0.742</v>
      </c>
      <c r="K48" s="1">
        <f>'DATOS MENSUALES'!E375</f>
        <v>0.634</v>
      </c>
      <c r="L48" s="1">
        <f>'DATOS MENSUALES'!E376</f>
        <v>0.594</v>
      </c>
      <c r="M48" s="1">
        <f>'DATOS MENSUALES'!E377</f>
        <v>0.543</v>
      </c>
      <c r="N48" s="1">
        <f t="shared" si="11"/>
        <v>11.517999999999999</v>
      </c>
      <c r="O48" s="10"/>
      <c r="P48" s="60">
        <f t="shared" si="12"/>
        <v>-0.09873730778036927</v>
      </c>
      <c r="Q48" s="60">
        <f t="shared" si="13"/>
        <v>-0.15369049632682547</v>
      </c>
      <c r="R48" s="60">
        <f t="shared" si="15"/>
        <v>-2.924392903939421</v>
      </c>
      <c r="S48" s="60">
        <f t="shared" si="16"/>
        <v>-0.057167747170829813</v>
      </c>
      <c r="T48" s="60">
        <f t="shared" si="17"/>
        <v>-5.649695092175714</v>
      </c>
      <c r="U48" s="60">
        <f t="shared" si="18"/>
        <v>-1.8160509711984405</v>
      </c>
      <c r="V48" s="60">
        <f t="shared" si="19"/>
        <v>2.1422292782732333</v>
      </c>
      <c r="W48" s="60">
        <f t="shared" si="20"/>
        <v>0.27288109080171136</v>
      </c>
      <c r="X48" s="60">
        <f t="shared" si="21"/>
        <v>0.0006727098244392986</v>
      </c>
      <c r="Y48" s="60">
        <f t="shared" si="22"/>
        <v>9.628182870370338E-05</v>
      </c>
      <c r="Z48" s="60">
        <f t="shared" si="23"/>
        <v>0.0001414701196503594</v>
      </c>
      <c r="AA48" s="60">
        <f t="shared" si="24"/>
        <v>-1.0824971477862538E-08</v>
      </c>
      <c r="AB48" s="60">
        <f t="shared" si="25"/>
        <v>-50.37101308305132</v>
      </c>
    </row>
    <row r="49" spans="1:28" ht="12.75">
      <c r="A49" s="12" t="s">
        <v>59</v>
      </c>
      <c r="B49" s="1">
        <f>'DATOS MENSUALES'!E378</f>
        <v>0.495</v>
      </c>
      <c r="C49" s="1">
        <f>'DATOS MENSUALES'!E379</f>
        <v>0.453</v>
      </c>
      <c r="D49" s="1">
        <f>'DATOS MENSUALES'!E380</f>
        <v>0.417</v>
      </c>
      <c r="E49" s="1">
        <f>'DATOS MENSUALES'!E381</f>
        <v>1.478</v>
      </c>
      <c r="F49" s="1">
        <f>'DATOS MENSUALES'!E382</f>
        <v>2.259</v>
      </c>
      <c r="G49" s="1">
        <f>'DATOS MENSUALES'!E383</f>
        <v>0.677</v>
      </c>
      <c r="H49" s="1">
        <f>'DATOS MENSUALES'!E384</f>
        <v>0.559</v>
      </c>
      <c r="I49" s="1">
        <f>'DATOS MENSUALES'!E385</f>
        <v>0.526</v>
      </c>
      <c r="J49" s="1">
        <f>'DATOS MENSUALES'!E386</f>
        <v>0.475</v>
      </c>
      <c r="K49" s="1">
        <f>'DATOS MENSUALES'!E387</f>
        <v>0.437</v>
      </c>
      <c r="L49" s="1">
        <f>'DATOS MENSUALES'!E388</f>
        <v>0.404</v>
      </c>
      <c r="M49" s="1">
        <f>'DATOS MENSUALES'!E389</f>
        <v>0.391</v>
      </c>
      <c r="N49" s="1">
        <f t="shared" si="11"/>
        <v>8.571</v>
      </c>
      <c r="O49" s="10"/>
      <c r="P49" s="60">
        <f t="shared" si="12"/>
        <v>-0.07366384836645741</v>
      </c>
      <c r="Q49" s="60">
        <f t="shared" si="13"/>
        <v>-0.29895064800933224</v>
      </c>
      <c r="R49" s="60">
        <f t="shared" si="15"/>
        <v>-2.7207243049366663</v>
      </c>
      <c r="S49" s="60">
        <f t="shared" si="16"/>
        <v>-1.6107771641687612</v>
      </c>
      <c r="T49" s="60">
        <f t="shared" si="17"/>
        <v>4.6479495773853835E-05</v>
      </c>
      <c r="U49" s="60">
        <f t="shared" si="18"/>
        <v>-1.9346466504505058</v>
      </c>
      <c r="V49" s="60">
        <f t="shared" si="19"/>
        <v>-0.2644781665731869</v>
      </c>
      <c r="W49" s="60">
        <f t="shared" si="20"/>
        <v>-0.13216685837597428</v>
      </c>
      <c r="X49" s="60">
        <f t="shared" si="21"/>
        <v>-0.005771826330519374</v>
      </c>
      <c r="Y49" s="60">
        <f t="shared" si="22"/>
        <v>-0.003454364087962967</v>
      </c>
      <c r="Z49" s="60">
        <f t="shared" si="23"/>
        <v>-0.0026220172012862827</v>
      </c>
      <c r="AA49" s="60">
        <f t="shared" si="24"/>
        <v>-0.0036673767974232632</v>
      </c>
      <c r="AB49" s="60">
        <f t="shared" si="25"/>
        <v>-292.77097687449185</v>
      </c>
    </row>
    <row r="50" spans="1:28" ht="12.75">
      <c r="A50" s="12" t="s">
        <v>60</v>
      </c>
      <c r="B50" s="1">
        <f>'DATOS MENSUALES'!E390</f>
        <v>0.816</v>
      </c>
      <c r="C50" s="1">
        <f>'DATOS MENSUALES'!E391</f>
        <v>0.376</v>
      </c>
      <c r="D50" s="1">
        <f>'DATOS MENSUALES'!E392</f>
        <v>0.73</v>
      </c>
      <c r="E50" s="1">
        <f>'DATOS MENSUALES'!E393</f>
        <v>1.306</v>
      </c>
      <c r="F50" s="1">
        <f>'DATOS MENSUALES'!E394</f>
        <v>0.391</v>
      </c>
      <c r="G50" s="1">
        <f>'DATOS MENSUALES'!E395</f>
        <v>0.359</v>
      </c>
      <c r="H50" s="1">
        <f>'DATOS MENSUALES'!E396</f>
        <v>0.334</v>
      </c>
      <c r="I50" s="1">
        <f>'DATOS MENSUALES'!E397</f>
        <v>0.98</v>
      </c>
      <c r="J50" s="1">
        <f>'DATOS MENSUALES'!E398</f>
        <v>0.368</v>
      </c>
      <c r="K50" s="1">
        <f>'DATOS MENSUALES'!E399</f>
        <v>0.326</v>
      </c>
      <c r="L50" s="1">
        <f>'DATOS MENSUALES'!E400</f>
        <v>0.308</v>
      </c>
      <c r="M50" s="1">
        <f>'DATOS MENSUALES'!E401</f>
        <v>0.29</v>
      </c>
      <c r="N50" s="1">
        <f aca="true" t="shared" si="26" ref="N50:N81">SUM(B50:M50)</f>
        <v>6.584</v>
      </c>
      <c r="O50" s="10"/>
      <c r="P50" s="60">
        <f aca="true" t="shared" si="27" ref="P50:P83">(B50-B$6)^3</f>
        <v>-0.0009468785048870335</v>
      </c>
      <c r="Q50" s="60">
        <f aca="true" t="shared" si="28" ref="Q50:Q83">(C50-C$6)^3</f>
        <v>-0.4145793955623626</v>
      </c>
      <c r="R50" s="60">
        <f t="shared" si="15"/>
        <v>-1.270345416256226</v>
      </c>
      <c r="S50" s="60">
        <f t="shared" si="16"/>
        <v>-2.4289473850034704</v>
      </c>
      <c r="T50" s="60">
        <f t="shared" si="17"/>
        <v>-6.149060046264556</v>
      </c>
      <c r="U50" s="60">
        <f t="shared" si="18"/>
        <v>-3.8260277122397617</v>
      </c>
      <c r="V50" s="60">
        <f t="shared" si="19"/>
        <v>-0.6514752184843438</v>
      </c>
      <c r="W50" s="60">
        <f t="shared" si="20"/>
        <v>-0.0001698362285910109</v>
      </c>
      <c r="X50" s="60">
        <f t="shared" si="21"/>
        <v>-0.023486729160409166</v>
      </c>
      <c r="Y50" s="60">
        <f t="shared" si="22"/>
        <v>-0.018019071837962974</v>
      </c>
      <c r="Z50" s="60">
        <f t="shared" si="23"/>
        <v>-0.012795489531864808</v>
      </c>
      <c r="AA50" s="60">
        <f t="shared" si="24"/>
        <v>-0.016622788976486624</v>
      </c>
      <c r="AB50" s="60">
        <f t="shared" si="25"/>
        <v>-642.0926519465276</v>
      </c>
    </row>
    <row r="51" spans="1:28" ht="12.75">
      <c r="A51" s="12" t="s">
        <v>61</v>
      </c>
      <c r="B51" s="1">
        <f>'DATOS MENSUALES'!E402</f>
        <v>0.446</v>
      </c>
      <c r="C51" s="1">
        <f>'DATOS MENSUALES'!E403</f>
        <v>0.623</v>
      </c>
      <c r="D51" s="1">
        <f>'DATOS MENSUALES'!E404</f>
        <v>0.496</v>
      </c>
      <c r="E51" s="1">
        <f>'DATOS MENSUALES'!E405</f>
        <v>5.578</v>
      </c>
      <c r="F51" s="1">
        <f>'DATOS MENSUALES'!E406</f>
        <v>1.519</v>
      </c>
      <c r="G51" s="1">
        <f>'DATOS MENSUALES'!E407</f>
        <v>1.129</v>
      </c>
      <c r="H51" s="1">
        <f>'DATOS MENSUALES'!E408</f>
        <v>0.833</v>
      </c>
      <c r="I51" s="1">
        <f>'DATOS MENSUALES'!E409</f>
        <v>0.771</v>
      </c>
      <c r="J51" s="1">
        <f>'DATOS MENSUALES'!E410</f>
        <v>0.843</v>
      </c>
      <c r="K51" s="1">
        <f>'DATOS MENSUALES'!E411</f>
        <v>0.654</v>
      </c>
      <c r="L51" s="1">
        <f>'DATOS MENSUALES'!E412</f>
        <v>0.6</v>
      </c>
      <c r="M51" s="1">
        <f>'DATOS MENSUALES'!E413</f>
        <v>0.549</v>
      </c>
      <c r="N51" s="1">
        <f t="shared" si="26"/>
        <v>14.041</v>
      </c>
      <c r="O51" s="10"/>
      <c r="P51" s="60">
        <f t="shared" si="27"/>
        <v>-0.10263270975144366</v>
      </c>
      <c r="Q51" s="60">
        <f t="shared" si="28"/>
        <v>-0.12399136152861608</v>
      </c>
      <c r="R51" s="60">
        <f aca="true" t="shared" si="29" ref="R51:R83">(D51-D$6)^3</f>
        <v>-2.2844796974463084</v>
      </c>
      <c r="S51" s="60">
        <f aca="true" t="shared" si="30" ref="S51:S83">(E51-E$6)^3</f>
        <v>25.096437852980024</v>
      </c>
      <c r="T51" s="60">
        <f aca="true" t="shared" si="31" ref="T51:AB79">(F51-F$6)^3</f>
        <v>-0.3489812523637304</v>
      </c>
      <c r="U51" s="60">
        <f t="shared" si="31"/>
        <v>-0.5006521574670355</v>
      </c>
      <c r="V51" s="60">
        <f t="shared" si="31"/>
        <v>-0.04979295496299424</v>
      </c>
      <c r="W51" s="60">
        <f t="shared" si="31"/>
        <v>-0.018479057690712314</v>
      </c>
      <c r="X51" s="60">
        <f t="shared" si="31"/>
        <v>0.006710758253502665</v>
      </c>
      <c r="Y51" s="60">
        <f t="shared" si="31"/>
        <v>0.0002853234953703699</v>
      </c>
      <c r="Z51" s="60">
        <f t="shared" si="31"/>
        <v>0.00019618432212969807</v>
      </c>
      <c r="AA51" s="60">
        <f t="shared" si="31"/>
        <v>5.434858224114886E-08</v>
      </c>
      <c r="AB51" s="60">
        <f t="shared" si="31"/>
        <v>-1.6021108333901997</v>
      </c>
    </row>
    <row r="52" spans="1:28" ht="12.75">
      <c r="A52" s="12" t="s">
        <v>62</v>
      </c>
      <c r="B52" s="1">
        <f>'DATOS MENSUALES'!E414</f>
        <v>0.502</v>
      </c>
      <c r="C52" s="1">
        <f>'DATOS MENSUALES'!E415</f>
        <v>0.955</v>
      </c>
      <c r="D52" s="1">
        <f>'DATOS MENSUALES'!E416</f>
        <v>0.453</v>
      </c>
      <c r="E52" s="1">
        <f>'DATOS MENSUALES'!E417</f>
        <v>0.449</v>
      </c>
      <c r="F52" s="1">
        <f>'DATOS MENSUALES'!E418</f>
        <v>0.494</v>
      </c>
      <c r="G52" s="1">
        <f>'DATOS MENSUALES'!E419</f>
        <v>0.706</v>
      </c>
      <c r="H52" s="1">
        <f>'DATOS MENSUALES'!E420</f>
        <v>0.388</v>
      </c>
      <c r="I52" s="1">
        <f>'DATOS MENSUALES'!E421</f>
        <v>0.529</v>
      </c>
      <c r="J52" s="1">
        <f>'DATOS MENSUALES'!E422</f>
        <v>0.349</v>
      </c>
      <c r="K52" s="1">
        <f>'DATOS MENSUALES'!E423</f>
        <v>0.326</v>
      </c>
      <c r="L52" s="1">
        <f>'DATOS MENSUALES'!E424</f>
        <v>0.309</v>
      </c>
      <c r="M52" s="1">
        <f>'DATOS MENSUALES'!E425</f>
        <v>0.3</v>
      </c>
      <c r="N52" s="1">
        <f t="shared" si="26"/>
        <v>5.76</v>
      </c>
      <c r="O52" s="10"/>
      <c r="P52" s="60">
        <f t="shared" si="27"/>
        <v>-0.0700348792335373</v>
      </c>
      <c r="Q52" s="60">
        <f t="shared" si="28"/>
        <v>-0.004628367118147736</v>
      </c>
      <c r="R52" s="60">
        <f t="shared" si="29"/>
        <v>-2.515624149201129</v>
      </c>
      <c r="S52" s="60">
        <f t="shared" si="30"/>
        <v>-10.665829942757599</v>
      </c>
      <c r="T52" s="60">
        <f t="shared" si="31"/>
        <v>-5.169151150762491</v>
      </c>
      <c r="U52" s="60">
        <f t="shared" si="31"/>
        <v>-1.8026872872252995</v>
      </c>
      <c r="V52" s="60">
        <f t="shared" si="31"/>
        <v>-0.5371575161165754</v>
      </c>
      <c r="W52" s="60">
        <f t="shared" si="31"/>
        <v>-0.12984538385737923</v>
      </c>
      <c r="X52" s="60">
        <f t="shared" si="31"/>
        <v>-0.028478466566056553</v>
      </c>
      <c r="Y52" s="60">
        <f t="shared" si="31"/>
        <v>-0.018019071837962974</v>
      </c>
      <c r="Z52" s="60">
        <f t="shared" si="31"/>
        <v>-0.012632071089027341</v>
      </c>
      <c r="AA52" s="60">
        <f t="shared" si="31"/>
        <v>-0.014744355808442543</v>
      </c>
      <c r="AB52" s="60">
        <f t="shared" si="31"/>
        <v>-844.2090417770288</v>
      </c>
    </row>
    <row r="53" spans="1:28" ht="12.75">
      <c r="A53" s="12" t="s">
        <v>63</v>
      </c>
      <c r="B53" s="1">
        <f>'DATOS MENSUALES'!E426</f>
        <v>0.268</v>
      </c>
      <c r="C53" s="1">
        <f>'DATOS MENSUALES'!E427</f>
        <v>0.252</v>
      </c>
      <c r="D53" s="1">
        <f>'DATOS MENSUALES'!E428</f>
        <v>0.248</v>
      </c>
      <c r="E53" s="1">
        <f>'DATOS MENSUALES'!E429</f>
        <v>0.219</v>
      </c>
      <c r="F53" s="1">
        <f>'DATOS MENSUALES'!E430</f>
        <v>0.209</v>
      </c>
      <c r="G53" s="1">
        <f>'DATOS MENSUALES'!E431</f>
        <v>0.194</v>
      </c>
      <c r="H53" s="1">
        <f>'DATOS MENSUALES'!E432</f>
        <v>0.197</v>
      </c>
      <c r="I53" s="1">
        <f>'DATOS MENSUALES'!E433</f>
        <v>0.193</v>
      </c>
      <c r="J53" s="1">
        <f>'DATOS MENSUALES'!E434</f>
        <v>0.171</v>
      </c>
      <c r="K53" s="1">
        <f>'DATOS MENSUALES'!E435</f>
        <v>0.163</v>
      </c>
      <c r="L53" s="1">
        <f>'DATOS MENSUALES'!E436</f>
        <v>0.157</v>
      </c>
      <c r="M53" s="1">
        <f>'DATOS MENSUALES'!E437</f>
        <v>0.239</v>
      </c>
      <c r="N53" s="1">
        <f t="shared" si="26"/>
        <v>2.51</v>
      </c>
      <c r="O53" s="10"/>
      <c r="P53" s="60">
        <f t="shared" si="27"/>
        <v>-0.2698328070145292</v>
      </c>
      <c r="Q53" s="60">
        <f t="shared" si="28"/>
        <v>-0.6577120123750348</v>
      </c>
      <c r="R53" s="60">
        <f t="shared" si="29"/>
        <v>-3.833259786129504</v>
      </c>
      <c r="S53" s="60">
        <f t="shared" si="30"/>
        <v>-14.370658750216274</v>
      </c>
      <c r="T53" s="60">
        <f t="shared" si="31"/>
        <v>-8.169731874119927</v>
      </c>
      <c r="U53" s="60">
        <f t="shared" si="31"/>
        <v>-5.169151150762488</v>
      </c>
      <c r="V53" s="60">
        <f t="shared" si="31"/>
        <v>-1.0117273655167127</v>
      </c>
      <c r="W53" s="60">
        <f t="shared" si="31"/>
        <v>-0.5977536913945699</v>
      </c>
      <c r="X53" s="60">
        <f t="shared" si="31"/>
        <v>-0.11294389609360468</v>
      </c>
      <c r="Y53" s="60">
        <f t="shared" si="31"/>
        <v>-0.07685597292129631</v>
      </c>
      <c r="Z53" s="60">
        <f t="shared" si="31"/>
        <v>-0.05701947549123121</v>
      </c>
      <c r="AA53" s="60">
        <f t="shared" si="31"/>
        <v>-0.028712243860784133</v>
      </c>
      <c r="AB53" s="60">
        <f t="shared" si="31"/>
        <v>-2048.925568806643</v>
      </c>
    </row>
    <row r="54" spans="1:28" ht="12.75">
      <c r="A54" s="12" t="s">
        <v>64</v>
      </c>
      <c r="B54" s="1">
        <f>'DATOS MENSUALES'!E438</f>
        <v>0.919</v>
      </c>
      <c r="C54" s="1">
        <f>'DATOS MENSUALES'!E439</f>
        <v>0.43</v>
      </c>
      <c r="D54" s="1">
        <f>'DATOS MENSUALES'!E440</f>
        <v>1.782</v>
      </c>
      <c r="E54" s="1">
        <f>'DATOS MENSUALES'!E441</f>
        <v>8.328</v>
      </c>
      <c r="F54" s="1">
        <f>'DATOS MENSUALES'!E442</f>
        <v>4.137</v>
      </c>
      <c r="G54" s="1">
        <f>'DATOS MENSUALES'!E443</f>
        <v>0.891</v>
      </c>
      <c r="H54" s="1">
        <f>'DATOS MENSUALES'!E444</f>
        <v>0.987</v>
      </c>
      <c r="I54" s="1">
        <f>'DATOS MENSUALES'!E445</f>
        <v>0.81</v>
      </c>
      <c r="J54" s="1">
        <f>'DATOS MENSUALES'!E446</f>
        <v>0.781</v>
      </c>
      <c r="K54" s="1">
        <f>'DATOS MENSUALES'!E447</f>
        <v>0.645</v>
      </c>
      <c r="L54" s="1">
        <f>'DATOS MENSUALES'!E448</f>
        <v>0.593</v>
      </c>
      <c r="M54" s="1">
        <f>'DATOS MENSUALES'!E449</f>
        <v>0.544</v>
      </c>
      <c r="N54" s="1">
        <f t="shared" si="26"/>
        <v>20.846999999999998</v>
      </c>
      <c r="O54" s="10"/>
      <c r="P54" s="60">
        <f t="shared" si="27"/>
        <v>1.1080158680467103E-07</v>
      </c>
      <c r="Q54" s="60">
        <f t="shared" si="28"/>
        <v>-0.33087350952517264</v>
      </c>
      <c r="R54" s="60">
        <f t="shared" si="29"/>
        <v>-2.9878449063638953E-05</v>
      </c>
      <c r="S54" s="60">
        <f t="shared" si="30"/>
        <v>183.03494502911636</v>
      </c>
      <c r="T54" s="60">
        <f t="shared" si="31"/>
        <v>7.011240401863538</v>
      </c>
      <c r="U54" s="60">
        <f t="shared" si="31"/>
        <v>-1.0992500049422418</v>
      </c>
      <c r="V54" s="60">
        <f t="shared" si="31"/>
        <v>-0.00978577976602456</v>
      </c>
      <c r="W54" s="60">
        <f t="shared" si="31"/>
        <v>-0.011448250312613107</v>
      </c>
      <c r="X54" s="60">
        <f t="shared" si="31"/>
        <v>0.002030109202538476</v>
      </c>
      <c r="Y54" s="60">
        <f t="shared" si="31"/>
        <v>0.00018357324537036996</v>
      </c>
      <c r="Z54" s="60">
        <f t="shared" si="31"/>
        <v>0.00013348031317653023</v>
      </c>
      <c r="AA54" s="60">
        <f t="shared" si="31"/>
        <v>-1.7808943428773589E-09</v>
      </c>
      <c r="AB54" s="60">
        <f t="shared" si="31"/>
        <v>179.01314897859876</v>
      </c>
    </row>
    <row r="55" spans="1:28" ht="12.75">
      <c r="A55" s="12" t="s">
        <v>65</v>
      </c>
      <c r="B55" s="1">
        <f>'DATOS MENSUALES'!E450</f>
        <v>0.674</v>
      </c>
      <c r="C55" s="1">
        <f>'DATOS MENSUALES'!E451</f>
        <v>0.529</v>
      </c>
      <c r="D55" s="1">
        <f>'DATOS MENSUALES'!E452</f>
        <v>3.287</v>
      </c>
      <c r="E55" s="1">
        <f>'DATOS MENSUALES'!E453</f>
        <v>2.14</v>
      </c>
      <c r="F55" s="1">
        <f>'DATOS MENSUALES'!E454</f>
        <v>11.58</v>
      </c>
      <c r="G55" s="1">
        <f>'DATOS MENSUALES'!E455</f>
        <v>1.172</v>
      </c>
      <c r="H55" s="1">
        <f>'DATOS MENSUALES'!E456</f>
        <v>1.929</v>
      </c>
      <c r="I55" s="1">
        <f>'DATOS MENSUALES'!E457</f>
        <v>1.328</v>
      </c>
      <c r="J55" s="1">
        <f>'DATOS MENSUALES'!E458</f>
        <v>0.94</v>
      </c>
      <c r="K55" s="1">
        <f>'DATOS MENSUALES'!E459</f>
        <v>0.858</v>
      </c>
      <c r="L55" s="1">
        <f>'DATOS MENSUALES'!E460</f>
        <v>0.783</v>
      </c>
      <c r="M55" s="1">
        <f>'DATOS MENSUALES'!E461</f>
        <v>0.714</v>
      </c>
      <c r="N55" s="1">
        <f t="shared" si="26"/>
        <v>25.934</v>
      </c>
      <c r="O55" s="10"/>
      <c r="P55" s="60">
        <f t="shared" si="27"/>
        <v>-0.013858064305162544</v>
      </c>
      <c r="Q55" s="60">
        <f t="shared" si="28"/>
        <v>-0.20816043995699068</v>
      </c>
      <c r="R55" s="60">
        <f t="shared" si="29"/>
        <v>3.202326912060578</v>
      </c>
      <c r="S55" s="60">
        <f t="shared" si="30"/>
        <v>-0.13282841994975514</v>
      </c>
      <c r="T55" s="60">
        <f t="shared" si="31"/>
        <v>819.225683244316</v>
      </c>
      <c r="U55" s="60">
        <f t="shared" si="31"/>
        <v>-0.42364166488232496</v>
      </c>
      <c r="V55" s="60">
        <f t="shared" si="31"/>
        <v>0.38599700784141366</v>
      </c>
      <c r="W55" s="60">
        <f t="shared" si="31"/>
        <v>0.025056327382979138</v>
      </c>
      <c r="X55" s="60">
        <f t="shared" si="31"/>
        <v>0.023300829051712033</v>
      </c>
      <c r="Y55" s="60">
        <f t="shared" si="31"/>
        <v>0.019646572495370353</v>
      </c>
      <c r="Z55" s="60">
        <f t="shared" si="31"/>
        <v>0.014016009452294977</v>
      </c>
      <c r="AA55" s="60">
        <f t="shared" si="31"/>
        <v>0.0048086566213095166</v>
      </c>
      <c r="AB55" s="60">
        <f t="shared" si="31"/>
        <v>1232.917991638184</v>
      </c>
    </row>
    <row r="56" spans="1:28" ht="12.75">
      <c r="A56" s="12" t="s">
        <v>66</v>
      </c>
      <c r="B56" s="1">
        <f>'DATOS MENSUALES'!E462</f>
        <v>0.657</v>
      </c>
      <c r="C56" s="1">
        <f>'DATOS MENSUALES'!E463</f>
        <v>0.622</v>
      </c>
      <c r="D56" s="1">
        <f>'DATOS MENSUALES'!E464</f>
        <v>8.285</v>
      </c>
      <c r="E56" s="1">
        <f>'DATOS MENSUALES'!E465</f>
        <v>3.65</v>
      </c>
      <c r="F56" s="1">
        <f>'DATOS MENSUALES'!E466</f>
        <v>13.054</v>
      </c>
      <c r="G56" s="1">
        <f>'DATOS MENSUALES'!E467</f>
        <v>5.138</v>
      </c>
      <c r="H56" s="1">
        <f>'DATOS MENSUALES'!E468</f>
        <v>1.791</v>
      </c>
      <c r="I56" s="1">
        <f>'DATOS MENSUALES'!E469</f>
        <v>1.496</v>
      </c>
      <c r="J56" s="1">
        <f>'DATOS MENSUALES'!E470</f>
        <v>1.319</v>
      </c>
      <c r="K56" s="1">
        <f>'DATOS MENSUALES'!E471</f>
        <v>1.197</v>
      </c>
      <c r="L56" s="1">
        <f>'DATOS MENSUALES'!E472</f>
        <v>1.087</v>
      </c>
      <c r="M56" s="1">
        <f>'DATOS MENSUALES'!E473</f>
        <v>0.986</v>
      </c>
      <c r="N56" s="1">
        <f t="shared" si="26"/>
        <v>39.282000000000004</v>
      </c>
      <c r="O56" s="10"/>
      <c r="P56" s="60">
        <f t="shared" si="27"/>
        <v>-0.01701365187472178</v>
      </c>
      <c r="Q56" s="60">
        <f t="shared" si="28"/>
        <v>-0.12473881848385023</v>
      </c>
      <c r="R56" s="60">
        <f t="shared" si="29"/>
        <v>271.08745817637475</v>
      </c>
      <c r="S56" s="60">
        <f t="shared" si="30"/>
        <v>0.9993183367651222</v>
      </c>
      <c r="T56" s="60">
        <f t="shared" si="31"/>
        <v>1270.5746893634525</v>
      </c>
      <c r="U56" s="60">
        <f t="shared" si="31"/>
        <v>33.22955390970032</v>
      </c>
      <c r="V56" s="60">
        <f t="shared" si="31"/>
        <v>0.2054897790025705</v>
      </c>
      <c r="W56" s="60">
        <f t="shared" si="31"/>
        <v>0.09773087824248308</v>
      </c>
      <c r="X56" s="60">
        <f t="shared" si="31"/>
        <v>0.29357738277967355</v>
      </c>
      <c r="Y56" s="60">
        <f t="shared" si="31"/>
        <v>0.2256811392453704</v>
      </c>
      <c r="Z56" s="60">
        <f t="shared" si="31"/>
        <v>0.16197315134761167</v>
      </c>
      <c r="AA56" s="60">
        <f t="shared" si="31"/>
        <v>0.08564241988301753</v>
      </c>
      <c r="AB56" s="60">
        <f t="shared" si="31"/>
        <v>13946.840615320718</v>
      </c>
    </row>
    <row r="57" spans="1:28" ht="12.75">
      <c r="A57" s="12" t="s">
        <v>67</v>
      </c>
      <c r="B57" s="1">
        <f>'DATOS MENSUALES'!E474</f>
        <v>1.815</v>
      </c>
      <c r="C57" s="1">
        <f>'DATOS MENSUALES'!E475</f>
        <v>0.919</v>
      </c>
      <c r="D57" s="1">
        <f>'DATOS MENSUALES'!E476</f>
        <v>1.311</v>
      </c>
      <c r="E57" s="1">
        <f>'DATOS MENSUALES'!E477</f>
        <v>0.889</v>
      </c>
      <c r="F57" s="1">
        <f>'DATOS MENSUALES'!E478</f>
        <v>1.013</v>
      </c>
      <c r="G57" s="1">
        <f>'DATOS MENSUALES'!E479</f>
        <v>0.82</v>
      </c>
      <c r="H57" s="1">
        <f>'DATOS MENSUALES'!E480</f>
        <v>0.811</v>
      </c>
      <c r="I57" s="1">
        <f>'DATOS MENSUALES'!E481</f>
        <v>0.994</v>
      </c>
      <c r="J57" s="1">
        <f>'DATOS MENSUALES'!E482</f>
        <v>0.61</v>
      </c>
      <c r="K57" s="1">
        <f>'DATOS MENSUALES'!E483</f>
        <v>0.559</v>
      </c>
      <c r="L57" s="1">
        <f>'DATOS MENSUALES'!E484</f>
        <v>0.517</v>
      </c>
      <c r="M57" s="1">
        <f>'DATOS MENSUALES'!E485</f>
        <v>0.48</v>
      </c>
      <c r="N57" s="1">
        <f t="shared" si="26"/>
        <v>10.738</v>
      </c>
      <c r="O57" s="10"/>
      <c r="P57" s="60">
        <f t="shared" si="27"/>
        <v>0.7309531052699056</v>
      </c>
      <c r="Q57" s="60">
        <f t="shared" si="28"/>
        <v>-0.008322418779304754</v>
      </c>
      <c r="R57" s="60">
        <f t="shared" si="29"/>
        <v>-0.1265289188374934</v>
      </c>
      <c r="S57" s="60">
        <f t="shared" si="30"/>
        <v>-5.463188754575782</v>
      </c>
      <c r="T57" s="60">
        <f t="shared" si="31"/>
        <v>-1.7717606575000944</v>
      </c>
      <c r="U57" s="60">
        <f t="shared" si="31"/>
        <v>-1.3420856350641432</v>
      </c>
      <c r="V57" s="60">
        <f t="shared" si="31"/>
        <v>-0.059270617705418444</v>
      </c>
      <c r="W57" s="60">
        <f t="shared" si="31"/>
        <v>-7.084892969293727E-05</v>
      </c>
      <c r="X57" s="60">
        <f t="shared" si="31"/>
        <v>-8.740299374252113E-05</v>
      </c>
      <c r="Y57" s="60">
        <f t="shared" si="31"/>
        <v>-2.4811921296296312E-05</v>
      </c>
      <c r="Z57" s="60">
        <f t="shared" si="31"/>
        <v>-1.542697883448827E-05</v>
      </c>
      <c r="AA57" s="60">
        <f t="shared" si="31"/>
        <v>-0.0002773224200127996</v>
      </c>
      <c r="AB57" s="60">
        <f t="shared" si="31"/>
        <v>-89.50184755197688</v>
      </c>
    </row>
    <row r="58" spans="1:28" ht="12.75">
      <c r="A58" s="12" t="s">
        <v>68</v>
      </c>
      <c r="B58" s="1">
        <f>'DATOS MENSUALES'!E486</f>
        <v>0.445</v>
      </c>
      <c r="C58" s="1">
        <f>'DATOS MENSUALES'!E487</f>
        <v>0.581</v>
      </c>
      <c r="D58" s="1">
        <f>'DATOS MENSUALES'!E488</f>
        <v>0.378</v>
      </c>
      <c r="E58" s="1">
        <f>'DATOS MENSUALES'!E489</f>
        <v>0.349</v>
      </c>
      <c r="F58" s="1">
        <f>'DATOS MENSUALES'!E490</f>
        <v>0.325</v>
      </c>
      <c r="G58" s="1">
        <f>'DATOS MENSUALES'!E491</f>
        <v>0.338</v>
      </c>
      <c r="H58" s="1">
        <f>'DATOS MENSUALES'!E492</f>
        <v>0.306</v>
      </c>
      <c r="I58" s="1">
        <f>'DATOS MENSUALES'!E493</f>
        <v>0.343</v>
      </c>
      <c r="J58" s="1">
        <f>'DATOS MENSUALES'!E494</f>
        <v>0.252</v>
      </c>
      <c r="K58" s="1">
        <f>'DATOS MENSUALES'!E495</f>
        <v>0.234</v>
      </c>
      <c r="L58" s="1">
        <f>'DATOS MENSUALES'!E496</f>
        <v>0.219</v>
      </c>
      <c r="M58" s="1">
        <f>'DATOS MENSUALES'!E497</f>
        <v>0.21</v>
      </c>
      <c r="N58" s="1">
        <f t="shared" si="26"/>
        <v>3.98</v>
      </c>
      <c r="O58" s="10"/>
      <c r="P58" s="60">
        <f t="shared" si="27"/>
        <v>-0.10329174054965302</v>
      </c>
      <c r="Q58" s="60">
        <f t="shared" si="28"/>
        <v>-0.15803463337572354</v>
      </c>
      <c r="R58" s="60">
        <f t="shared" si="29"/>
        <v>-2.955175081225922</v>
      </c>
      <c r="S58" s="60">
        <f t="shared" si="30"/>
        <v>-12.186487212798914</v>
      </c>
      <c r="T58" s="60">
        <f t="shared" si="31"/>
        <v>-6.837854040673648</v>
      </c>
      <c r="U58" s="60">
        <f t="shared" si="31"/>
        <v>-3.9822192109608348</v>
      </c>
      <c r="V58" s="60">
        <f t="shared" si="31"/>
        <v>-0.7166625336110655</v>
      </c>
      <c r="W58" s="60">
        <f t="shared" si="31"/>
        <v>-0.3319183495557267</v>
      </c>
      <c r="X58" s="60">
        <f t="shared" si="31"/>
        <v>-0.06514862200062953</v>
      </c>
      <c r="Y58" s="60">
        <f t="shared" si="31"/>
        <v>-0.04442455150462965</v>
      </c>
      <c r="Z58" s="60">
        <f t="shared" si="31"/>
        <v>-0.033665082308035624</v>
      </c>
      <c r="AA58" s="60">
        <f t="shared" si="31"/>
        <v>-0.037666836139021054</v>
      </c>
      <c r="AB58" s="60">
        <f t="shared" si="31"/>
        <v>-1416.672107290031</v>
      </c>
    </row>
    <row r="59" spans="1:28" ht="12.75">
      <c r="A59" s="12" t="s">
        <v>69</v>
      </c>
      <c r="B59" s="1">
        <f>'DATOS MENSUALES'!E498</f>
        <v>0.195</v>
      </c>
      <c r="C59" s="1">
        <f>'DATOS MENSUALES'!E499</f>
        <v>0.179</v>
      </c>
      <c r="D59" s="1">
        <f>'DATOS MENSUALES'!E500</f>
        <v>2.455</v>
      </c>
      <c r="E59" s="1">
        <f>'DATOS MENSUALES'!E501</f>
        <v>0.427</v>
      </c>
      <c r="F59" s="1">
        <f>'DATOS MENSUALES'!E502</f>
        <v>0.323</v>
      </c>
      <c r="G59" s="1">
        <f>'DATOS MENSUALES'!E503</f>
        <v>0.277</v>
      </c>
      <c r="H59" s="1">
        <f>'DATOS MENSUALES'!E504</f>
        <v>0.258</v>
      </c>
      <c r="I59" s="1">
        <f>'DATOS MENSUALES'!E505</f>
        <v>0.246</v>
      </c>
      <c r="J59" s="1">
        <f>'DATOS MENSUALES'!E506</f>
        <v>0.228</v>
      </c>
      <c r="K59" s="1">
        <f>'DATOS MENSUALES'!E507</f>
        <v>0.215</v>
      </c>
      <c r="L59" s="1">
        <f>'DATOS MENSUALES'!E508</f>
        <v>0.202</v>
      </c>
      <c r="M59" s="1">
        <f>'DATOS MENSUALES'!E509</f>
        <v>0.345</v>
      </c>
      <c r="N59" s="1">
        <f t="shared" si="26"/>
        <v>5.3500000000000005</v>
      </c>
      <c r="O59" s="10"/>
      <c r="P59" s="60">
        <f t="shared" si="27"/>
        <v>-0.37200051964744946</v>
      </c>
      <c r="Q59" s="60">
        <f t="shared" si="28"/>
        <v>-0.8376324811071284</v>
      </c>
      <c r="R59" s="60">
        <f t="shared" si="29"/>
        <v>0.2645718203140219</v>
      </c>
      <c r="S59" s="60">
        <f t="shared" si="30"/>
        <v>-10.988833272166685</v>
      </c>
      <c r="T59" s="60">
        <f t="shared" si="31"/>
        <v>-6.859492284504227</v>
      </c>
      <c r="U59" s="60">
        <f t="shared" si="31"/>
        <v>-4.459903598384388</v>
      </c>
      <c r="V59" s="60">
        <f t="shared" si="31"/>
        <v>-0.8382788959581731</v>
      </c>
      <c r="W59" s="60">
        <f t="shared" si="31"/>
        <v>-0.4918768188993908</v>
      </c>
      <c r="X59" s="60">
        <f t="shared" si="31"/>
        <v>-0.07751518214938986</v>
      </c>
      <c r="Y59" s="60">
        <f t="shared" si="31"/>
        <v>-0.051964712587962994</v>
      </c>
      <c r="Z59" s="60">
        <f t="shared" si="31"/>
        <v>-0.03926722965445435</v>
      </c>
      <c r="AA59" s="60">
        <f t="shared" si="31"/>
        <v>-0.008025481552244201</v>
      </c>
      <c r="AB59" s="60">
        <f t="shared" si="31"/>
        <v>-958.9123045687363</v>
      </c>
    </row>
    <row r="60" spans="1:28" ht="12.75">
      <c r="A60" s="12" t="s">
        <v>70</v>
      </c>
      <c r="B60" s="1">
        <f>'DATOS MENSUALES'!E510</f>
        <v>0.197</v>
      </c>
      <c r="C60" s="1">
        <f>'DATOS MENSUALES'!E511</f>
        <v>0.379</v>
      </c>
      <c r="D60" s="1">
        <f>'DATOS MENSUALES'!E512</f>
        <v>0.342</v>
      </c>
      <c r="E60" s="1">
        <f>'DATOS MENSUALES'!E513</f>
        <v>0.192</v>
      </c>
      <c r="F60" s="1">
        <f>'DATOS MENSUALES'!E514</f>
        <v>0.423</v>
      </c>
      <c r="G60" s="1">
        <f>'DATOS MENSUALES'!E515</f>
        <v>0.19</v>
      </c>
      <c r="H60" s="1">
        <f>'DATOS MENSUALES'!E516</f>
        <v>2.309</v>
      </c>
      <c r="I60" s="1">
        <f>'DATOS MENSUALES'!E517</f>
        <v>0.736</v>
      </c>
      <c r="J60" s="1">
        <f>'DATOS MENSUALES'!E518</f>
        <v>0.325</v>
      </c>
      <c r="K60" s="1">
        <f>'DATOS MENSUALES'!E519</f>
        <v>0.304</v>
      </c>
      <c r="L60" s="1">
        <f>'DATOS MENSUALES'!E520</f>
        <v>0.299</v>
      </c>
      <c r="M60" s="1">
        <f>'DATOS MENSUALES'!E521</f>
        <v>0.268</v>
      </c>
      <c r="N60" s="1">
        <f t="shared" si="26"/>
        <v>5.964</v>
      </c>
      <c r="O60" s="10"/>
      <c r="P60" s="60">
        <f t="shared" si="27"/>
        <v>-0.36890567632375804</v>
      </c>
      <c r="Q60" s="60">
        <f t="shared" si="28"/>
        <v>-0.40959553551484196</v>
      </c>
      <c r="R60" s="60">
        <f t="shared" si="29"/>
        <v>-3.18320682787055</v>
      </c>
      <c r="S60" s="60">
        <f t="shared" si="30"/>
        <v>-14.854775677445605</v>
      </c>
      <c r="T60" s="60">
        <f t="shared" si="31"/>
        <v>-5.832441829338936</v>
      </c>
      <c r="U60" s="60">
        <f t="shared" si="31"/>
        <v>-5.205109387150918</v>
      </c>
      <c r="V60" s="60">
        <f t="shared" si="31"/>
        <v>1.360642369756015</v>
      </c>
      <c r="W60" s="60">
        <f t="shared" si="31"/>
        <v>-0.026832619801593887</v>
      </c>
      <c r="X60" s="60">
        <f t="shared" si="31"/>
        <v>-0.035734431805725955</v>
      </c>
      <c r="Y60" s="60">
        <f t="shared" si="31"/>
        <v>-0.02294665567129631</v>
      </c>
      <c r="Z60" s="60">
        <f t="shared" si="31"/>
        <v>-0.014330126881038362</v>
      </c>
      <c r="AA60" s="60">
        <f t="shared" si="31"/>
        <v>-0.02130279794618358</v>
      </c>
      <c r="AB60" s="60">
        <f t="shared" si="31"/>
        <v>-790.7144060884004</v>
      </c>
    </row>
    <row r="61" spans="1:28" ht="12.75">
      <c r="A61" s="12" t="s">
        <v>71</v>
      </c>
      <c r="B61" s="1">
        <f>'DATOS MENSUALES'!E522</f>
        <v>0.246</v>
      </c>
      <c r="C61" s="1">
        <f>'DATOS MENSUALES'!E523</f>
        <v>0.828</v>
      </c>
      <c r="D61" s="1">
        <f>'DATOS MENSUALES'!E524</f>
        <v>1.839</v>
      </c>
      <c r="E61" s="1">
        <f>'DATOS MENSUALES'!E525</f>
        <v>0.871</v>
      </c>
      <c r="F61" s="1">
        <f>'DATOS MENSUALES'!E526</f>
        <v>0.377</v>
      </c>
      <c r="G61" s="1">
        <f>'DATOS MENSUALES'!E527</f>
        <v>3.165</v>
      </c>
      <c r="H61" s="1">
        <f>'DATOS MENSUALES'!E528</f>
        <v>0.665</v>
      </c>
      <c r="I61" s="1">
        <f>'DATOS MENSUALES'!E529</f>
        <v>1.254</v>
      </c>
      <c r="J61" s="1">
        <f>'DATOS MENSUALES'!E530</f>
        <v>0.63</v>
      </c>
      <c r="K61" s="1">
        <f>'DATOS MENSUALES'!E531</f>
        <v>0.567</v>
      </c>
      <c r="L61" s="1">
        <f>'DATOS MENSUALES'!E532</f>
        <v>0.517</v>
      </c>
      <c r="M61" s="1">
        <f>'DATOS MENSUALES'!E533</f>
        <v>0.471</v>
      </c>
      <c r="N61" s="1">
        <f t="shared" si="26"/>
        <v>11.43</v>
      </c>
      <c r="O61" s="10"/>
      <c r="P61" s="60">
        <f t="shared" si="27"/>
        <v>-0.29834138757513534</v>
      </c>
      <c r="Q61" s="60">
        <f t="shared" si="28"/>
        <v>-0.025321926160158766</v>
      </c>
      <c r="R61" s="60">
        <f t="shared" si="29"/>
        <v>1.7514617052063344E-05</v>
      </c>
      <c r="S61" s="60">
        <f t="shared" si="30"/>
        <v>-5.632410260819583</v>
      </c>
      <c r="T61" s="60">
        <f t="shared" si="31"/>
        <v>-6.291108435987698</v>
      </c>
      <c r="U61" s="60">
        <f t="shared" si="31"/>
        <v>1.915654146061891</v>
      </c>
      <c r="V61" s="60">
        <f t="shared" si="31"/>
        <v>-0.15389926172332472</v>
      </c>
      <c r="W61" s="60">
        <f t="shared" si="31"/>
        <v>0.010449052075816641</v>
      </c>
      <c r="X61" s="60">
        <f t="shared" si="31"/>
        <v>-1.4488930381639912E-05</v>
      </c>
      <c r="Y61" s="60">
        <f t="shared" si="31"/>
        <v>-9.48325462962978E-06</v>
      </c>
      <c r="Z61" s="60">
        <f t="shared" si="31"/>
        <v>-1.542697883448827E-05</v>
      </c>
      <c r="AA61" s="60">
        <f t="shared" si="31"/>
        <v>-0.00040871872579792347</v>
      </c>
      <c r="AB61" s="60">
        <f t="shared" si="31"/>
        <v>-54.05822723893007</v>
      </c>
    </row>
    <row r="62" spans="1:28" ht="12.75">
      <c r="A62" s="12" t="s">
        <v>72</v>
      </c>
      <c r="B62" s="1">
        <f>'DATOS MENSUALES'!E534</f>
        <v>0.772</v>
      </c>
      <c r="C62" s="1">
        <f>'DATOS MENSUALES'!E535</f>
        <v>3.47</v>
      </c>
      <c r="D62" s="1">
        <f>'DATOS MENSUALES'!E536</f>
        <v>0.781</v>
      </c>
      <c r="E62" s="1">
        <f>'DATOS MENSUALES'!E537</f>
        <v>4.193</v>
      </c>
      <c r="F62" s="1">
        <f>'DATOS MENSUALES'!E538</f>
        <v>5.761</v>
      </c>
      <c r="G62" s="1">
        <f>'DATOS MENSUALES'!E539</f>
        <v>1.009</v>
      </c>
      <c r="H62" s="1">
        <f>'DATOS MENSUALES'!E540</f>
        <v>1.932</v>
      </c>
      <c r="I62" s="1">
        <f>'DATOS MENSUALES'!E541</f>
        <v>1.709</v>
      </c>
      <c r="J62" s="1">
        <f>'DATOS MENSUALES'!E542</f>
        <v>0.971</v>
      </c>
      <c r="K62" s="1">
        <f>'DATOS MENSUALES'!E543</f>
        <v>0.885</v>
      </c>
      <c r="L62" s="1">
        <f>'DATOS MENSUALES'!E544</f>
        <v>0.81</v>
      </c>
      <c r="M62" s="1">
        <f>'DATOS MENSUALES'!E545</f>
        <v>0.742</v>
      </c>
      <c r="N62" s="1">
        <f t="shared" si="26"/>
        <v>23.035</v>
      </c>
      <c r="O62" s="10"/>
      <c r="P62" s="60">
        <f t="shared" si="27"/>
        <v>-0.00287521962609916</v>
      </c>
      <c r="Q62" s="60">
        <f t="shared" si="28"/>
        <v>12.950532747113948</v>
      </c>
      <c r="R62" s="60">
        <f t="shared" si="29"/>
        <v>-1.0992015912066389</v>
      </c>
      <c r="S62" s="60">
        <f t="shared" si="30"/>
        <v>3.672026939953139</v>
      </c>
      <c r="T62" s="60">
        <f t="shared" si="31"/>
        <v>44.28500996974785</v>
      </c>
      <c r="U62" s="60">
        <f t="shared" si="31"/>
        <v>-0.7636658673017463</v>
      </c>
      <c r="V62" s="60">
        <f t="shared" si="31"/>
        <v>0.39078793962447134</v>
      </c>
      <c r="W62" s="60">
        <f t="shared" si="31"/>
        <v>0.3056660913354581</v>
      </c>
      <c r="X62" s="60">
        <f t="shared" si="31"/>
        <v>0.03174095734992141</v>
      </c>
      <c r="Y62" s="60">
        <f t="shared" si="31"/>
        <v>0.02615399324537036</v>
      </c>
      <c r="Z62" s="60">
        <f t="shared" si="31"/>
        <v>0.01927169413617928</v>
      </c>
      <c r="AA62" s="60">
        <f t="shared" si="31"/>
        <v>0.0076207029463783915</v>
      </c>
      <c r="AB62" s="60">
        <f t="shared" si="31"/>
        <v>478.92371257758543</v>
      </c>
    </row>
    <row r="63" spans="1:28" ht="12.75">
      <c r="A63" s="12" t="s">
        <v>73</v>
      </c>
      <c r="B63" s="1">
        <f>'DATOS MENSUALES'!E546</f>
        <v>0.675</v>
      </c>
      <c r="C63" s="1">
        <f>'DATOS MENSUALES'!E547</f>
        <v>1.147</v>
      </c>
      <c r="D63" s="1">
        <f>'DATOS MENSUALES'!E548</f>
        <v>1.404</v>
      </c>
      <c r="E63" s="1">
        <f>'DATOS MENSUALES'!E549</f>
        <v>1.048</v>
      </c>
      <c r="F63" s="1">
        <f>'DATOS MENSUALES'!E550</f>
        <v>2.736</v>
      </c>
      <c r="G63" s="1">
        <f>'DATOS MENSUALES'!E551</f>
        <v>0.966</v>
      </c>
      <c r="H63" s="1">
        <f>'DATOS MENSUALES'!E552</f>
        <v>0.999</v>
      </c>
      <c r="I63" s="1">
        <f>'DATOS MENSUALES'!E553</f>
        <v>0.794</v>
      </c>
      <c r="J63" s="1">
        <f>'DATOS MENSUALES'!E554</f>
        <v>0.724</v>
      </c>
      <c r="K63" s="1">
        <f>'DATOS MENSUALES'!E555</f>
        <v>0.661</v>
      </c>
      <c r="L63" s="1">
        <f>'DATOS MENSUALES'!E556</f>
        <v>0.606</v>
      </c>
      <c r="M63" s="1">
        <f>'DATOS MENSUALES'!E557</f>
        <v>1.136</v>
      </c>
      <c r="N63" s="1">
        <f t="shared" si="26"/>
        <v>12.895999999999999</v>
      </c>
      <c r="O63" s="10"/>
      <c r="P63" s="60">
        <f t="shared" si="27"/>
        <v>-0.013685700143316814</v>
      </c>
      <c r="Q63" s="60">
        <f t="shared" si="28"/>
        <v>1.628755953821965E-05</v>
      </c>
      <c r="R63" s="60">
        <f t="shared" si="29"/>
        <v>-0.06843313749038597</v>
      </c>
      <c r="S63" s="60">
        <f t="shared" si="30"/>
        <v>-4.113129277164625</v>
      </c>
      <c r="T63" s="60">
        <f t="shared" si="31"/>
        <v>0.13496981349784012</v>
      </c>
      <c r="U63" s="60">
        <f t="shared" si="31"/>
        <v>-0.8765923874319115</v>
      </c>
      <c r="V63" s="60">
        <f t="shared" si="31"/>
        <v>-0.008229431724702245</v>
      </c>
      <c r="W63" s="60">
        <f t="shared" si="31"/>
        <v>-0.014063625926938187</v>
      </c>
      <c r="X63" s="60">
        <f t="shared" si="31"/>
        <v>0.0003374618946872315</v>
      </c>
      <c r="Y63" s="60">
        <f t="shared" si="31"/>
        <v>0.00038635857870370323</v>
      </c>
      <c r="Z63" s="60">
        <f t="shared" si="31"/>
        <v>0.0002634494336999458</v>
      </c>
      <c r="AA63" s="60">
        <f t="shared" si="31"/>
        <v>0.20620288104004228</v>
      </c>
      <c r="AB63" s="60">
        <f t="shared" si="31"/>
        <v>-12.408554786131237</v>
      </c>
    </row>
    <row r="64" spans="1:28" ht="12.75">
      <c r="A64" s="12" t="s">
        <v>74</v>
      </c>
      <c r="B64" s="1">
        <f>'DATOS MENSUALES'!E558</f>
        <v>0.577</v>
      </c>
      <c r="C64" s="1">
        <f>'DATOS MENSUALES'!E559</f>
        <v>0.514</v>
      </c>
      <c r="D64" s="1">
        <f>'DATOS MENSUALES'!E560</f>
        <v>0.52</v>
      </c>
      <c r="E64" s="1">
        <f>'DATOS MENSUALES'!E561</f>
        <v>2.187</v>
      </c>
      <c r="F64" s="1">
        <f>'DATOS MENSUALES'!E562</f>
        <v>1.566</v>
      </c>
      <c r="G64" s="1">
        <f>'DATOS MENSUALES'!E563</f>
        <v>0.626</v>
      </c>
      <c r="H64" s="1">
        <f>'DATOS MENSUALES'!E564</f>
        <v>0.857</v>
      </c>
      <c r="I64" s="1">
        <f>'DATOS MENSUALES'!E565</f>
        <v>0.628</v>
      </c>
      <c r="J64" s="1">
        <f>'DATOS MENSUALES'!E566</f>
        <v>0.571</v>
      </c>
      <c r="K64" s="1">
        <f>'DATOS MENSUALES'!E567</f>
        <v>0.523</v>
      </c>
      <c r="L64" s="1">
        <f>'DATOS MENSUALES'!E568</f>
        <v>0.485</v>
      </c>
      <c r="M64" s="1">
        <f>'DATOS MENSUALES'!E569</f>
        <v>0.469</v>
      </c>
      <c r="N64" s="1">
        <f t="shared" si="26"/>
        <v>9.523</v>
      </c>
      <c r="O64" s="10"/>
      <c r="P64" s="60">
        <f t="shared" si="27"/>
        <v>-0.0383399011860166</v>
      </c>
      <c r="Q64" s="60">
        <f t="shared" si="28"/>
        <v>-0.2243694665582304</v>
      </c>
      <c r="R64" s="60">
        <f t="shared" si="29"/>
        <v>-2.161852746834738</v>
      </c>
      <c r="S64" s="60">
        <f t="shared" si="30"/>
        <v>-0.09939907943942487</v>
      </c>
      <c r="T64" s="60">
        <f t="shared" si="31"/>
        <v>-0.2836522582996806</v>
      </c>
      <c r="U64" s="60">
        <f t="shared" si="31"/>
        <v>-2.182054473175713</v>
      </c>
      <c r="V64" s="60">
        <f t="shared" si="31"/>
        <v>-0.04066994324398597</v>
      </c>
      <c r="W64" s="60">
        <f t="shared" si="31"/>
        <v>-0.06760755574374275</v>
      </c>
      <c r="X64" s="60">
        <f t="shared" si="31"/>
        <v>-0.0005796511900235124</v>
      </c>
      <c r="Y64" s="60">
        <f t="shared" si="31"/>
        <v>-0.0002767429212962968</v>
      </c>
      <c r="Z64" s="60">
        <f t="shared" si="31"/>
        <v>-0.0001841611496333872</v>
      </c>
      <c r="AA64" s="60">
        <f t="shared" si="31"/>
        <v>-0.0004426619048612844</v>
      </c>
      <c r="AB64" s="60">
        <f t="shared" si="31"/>
        <v>-184.03758577507597</v>
      </c>
    </row>
    <row r="65" spans="1:28" ht="12.75">
      <c r="A65" s="12" t="s">
        <v>75</v>
      </c>
      <c r="B65" s="1">
        <f>'DATOS MENSUALES'!E570</f>
        <v>1.465</v>
      </c>
      <c r="C65" s="1">
        <f>'DATOS MENSUALES'!E571</f>
        <v>0.422</v>
      </c>
      <c r="D65" s="1">
        <f>'DATOS MENSUALES'!E572</f>
        <v>0.93</v>
      </c>
      <c r="E65" s="1">
        <f>'DATOS MENSUALES'!E573</f>
        <v>1.634</v>
      </c>
      <c r="F65" s="1">
        <f>'DATOS MENSUALES'!E574</f>
        <v>0.641</v>
      </c>
      <c r="G65" s="1">
        <f>'DATOS MENSUALES'!E575</f>
        <v>0.475</v>
      </c>
      <c r="H65" s="1">
        <f>'DATOS MENSUALES'!E576</f>
        <v>1.694</v>
      </c>
      <c r="I65" s="1">
        <f>'DATOS MENSUALES'!E577</f>
        <v>0.621</v>
      </c>
      <c r="J65" s="1">
        <f>'DATOS MENSUALES'!E578</f>
        <v>0.73</v>
      </c>
      <c r="K65" s="1">
        <f>'DATOS MENSUALES'!E579</f>
        <v>0.547</v>
      </c>
      <c r="L65" s="1">
        <f>'DATOS MENSUALES'!E580</f>
        <v>0.504</v>
      </c>
      <c r="M65" s="1">
        <f>'DATOS MENSUALES'!E581</f>
        <v>0.464</v>
      </c>
      <c r="N65" s="1">
        <f t="shared" si="26"/>
        <v>10.127</v>
      </c>
      <c r="O65" s="10"/>
      <c r="P65" s="60">
        <f t="shared" si="27"/>
        <v>0.16710481453299159</v>
      </c>
      <c r="Q65" s="60">
        <f t="shared" si="28"/>
        <v>-0.34248798225795507</v>
      </c>
      <c r="R65" s="60">
        <f t="shared" si="29"/>
        <v>-0.6885362702507163</v>
      </c>
      <c r="S65" s="60">
        <f t="shared" si="30"/>
        <v>-1.0494760643588448</v>
      </c>
      <c r="T65" s="60">
        <f t="shared" si="31"/>
        <v>-3.9596506583513333</v>
      </c>
      <c r="U65" s="60">
        <f t="shared" si="31"/>
        <v>-3.036313315157116</v>
      </c>
      <c r="V65" s="60">
        <f t="shared" si="31"/>
        <v>0.11990050741097272</v>
      </c>
      <c r="W65" s="60">
        <f t="shared" si="31"/>
        <v>-0.07115289043864635</v>
      </c>
      <c r="X65" s="60">
        <f t="shared" si="31"/>
        <v>0.00043244502278640536</v>
      </c>
      <c r="Y65" s="60">
        <f t="shared" si="31"/>
        <v>-6.976492129629639E-05</v>
      </c>
      <c r="Z65" s="60">
        <f t="shared" si="31"/>
        <v>-5.441382663063175E-05</v>
      </c>
      <c r="AA65" s="60">
        <f t="shared" si="31"/>
        <v>-0.0005356271252469582</v>
      </c>
      <c r="AB65" s="60">
        <f t="shared" si="31"/>
        <v>-131.41583185754425</v>
      </c>
    </row>
    <row r="66" spans="1:28" ht="12.75">
      <c r="A66" s="12" t="s">
        <v>76</v>
      </c>
      <c r="B66" s="1">
        <f>'DATOS MENSUALES'!E582</f>
        <v>0.601</v>
      </c>
      <c r="C66" s="1">
        <f>'DATOS MENSUALES'!E583</f>
        <v>0.427</v>
      </c>
      <c r="D66" s="1">
        <f>'DATOS MENSUALES'!E584</f>
        <v>0.371</v>
      </c>
      <c r="E66" s="1">
        <f>'DATOS MENSUALES'!E585</f>
        <v>0.339</v>
      </c>
      <c r="F66" s="1">
        <f>'DATOS MENSUALES'!E586</f>
        <v>0.323</v>
      </c>
      <c r="G66" s="1">
        <f>'DATOS MENSUALES'!E587</f>
        <v>0.299</v>
      </c>
      <c r="H66" s="1">
        <f>'DATOS MENSUALES'!E588</f>
        <v>0.406</v>
      </c>
      <c r="I66" s="1">
        <f>'DATOS MENSUALES'!E589</f>
        <v>0.476</v>
      </c>
      <c r="J66" s="1">
        <f>'DATOS MENSUALES'!E590</f>
        <v>0.269</v>
      </c>
      <c r="K66" s="1">
        <f>'DATOS MENSUALES'!E591</f>
        <v>0.251</v>
      </c>
      <c r="L66" s="1">
        <f>'DATOS MENSUALES'!E592</f>
        <v>0.238</v>
      </c>
      <c r="M66" s="1">
        <f>'DATOS MENSUALES'!E593</f>
        <v>0.225</v>
      </c>
      <c r="N66" s="1">
        <f t="shared" si="26"/>
        <v>4.225</v>
      </c>
      <c r="O66" s="10"/>
      <c r="P66" s="60">
        <f t="shared" si="27"/>
        <v>-0.030722224210809973</v>
      </c>
      <c r="Q66" s="60">
        <f t="shared" si="28"/>
        <v>-0.33519764748178404</v>
      </c>
      <c r="R66" s="60">
        <f t="shared" si="29"/>
        <v>-2.9986319250633886</v>
      </c>
      <c r="S66" s="60">
        <f t="shared" si="30"/>
        <v>-12.34604798980305</v>
      </c>
      <c r="T66" s="60">
        <f t="shared" si="31"/>
        <v>-6.859492284504227</v>
      </c>
      <c r="U66" s="60">
        <f t="shared" si="31"/>
        <v>-4.283458276248027</v>
      </c>
      <c r="V66" s="60">
        <f t="shared" si="31"/>
        <v>-0.5022588029636827</v>
      </c>
      <c r="W66" s="60">
        <f t="shared" si="31"/>
        <v>-0.17503221171619476</v>
      </c>
      <c r="X66" s="60">
        <f t="shared" si="31"/>
        <v>-0.0572352282740455</v>
      </c>
      <c r="Y66" s="60">
        <f t="shared" si="31"/>
        <v>-0.03832956558796299</v>
      </c>
      <c r="Z66" s="60">
        <f t="shared" si="31"/>
        <v>-0.028065069166851045</v>
      </c>
      <c r="AA66" s="60">
        <f t="shared" si="31"/>
        <v>-0.03283320684150039</v>
      </c>
      <c r="AB66" s="60">
        <f t="shared" si="31"/>
        <v>-1325.9683538115053</v>
      </c>
    </row>
    <row r="67" spans="1:28" ht="12.75">
      <c r="A67" s="12" t="s">
        <v>77</v>
      </c>
      <c r="B67" s="1">
        <f>'DATOS MENSUALES'!E594</f>
        <v>0.226</v>
      </c>
      <c r="C67" s="1">
        <f>'DATOS MENSUALES'!E595</f>
        <v>1.832</v>
      </c>
      <c r="D67" s="1">
        <f>'DATOS MENSUALES'!E596</f>
        <v>5.951</v>
      </c>
      <c r="E67" s="1">
        <f>'DATOS MENSUALES'!E597</f>
        <v>5.627</v>
      </c>
      <c r="F67" s="1">
        <f>'DATOS MENSUALES'!E598</f>
        <v>0.994</v>
      </c>
      <c r="G67" s="1">
        <f>'DATOS MENSUALES'!E599</f>
        <v>0.784</v>
      </c>
      <c r="H67" s="1">
        <f>'DATOS MENSUALES'!E600</f>
        <v>0.845</v>
      </c>
      <c r="I67" s="1">
        <f>'DATOS MENSUALES'!E601</f>
        <v>0.729</v>
      </c>
      <c r="J67" s="1">
        <f>'DATOS MENSUALES'!E602</f>
        <v>0.606</v>
      </c>
      <c r="K67" s="1">
        <f>'DATOS MENSUALES'!E603</f>
        <v>0.554</v>
      </c>
      <c r="L67" s="1">
        <f>'DATOS MENSUALES'!E604</f>
        <v>0.512</v>
      </c>
      <c r="M67" s="1">
        <f>'DATOS MENSUALES'!E605</f>
        <v>0.468</v>
      </c>
      <c r="N67" s="1">
        <f t="shared" si="26"/>
        <v>19.128</v>
      </c>
      <c r="O67" s="10"/>
      <c r="P67" s="60">
        <f t="shared" si="27"/>
        <v>-0.3259404553575045</v>
      </c>
      <c r="Q67" s="60">
        <f t="shared" si="28"/>
        <v>0.3584382723494832</v>
      </c>
      <c r="R67" s="60">
        <f t="shared" si="29"/>
        <v>70.85359944303575</v>
      </c>
      <c r="S67" s="60">
        <f t="shared" si="30"/>
        <v>26.377706660891167</v>
      </c>
      <c r="T67" s="60">
        <f t="shared" si="31"/>
        <v>-1.8565379658451353</v>
      </c>
      <c r="U67" s="60">
        <f t="shared" si="31"/>
        <v>-1.477825533469101</v>
      </c>
      <c r="V67" s="60">
        <f t="shared" si="31"/>
        <v>-0.045077702921671924</v>
      </c>
      <c r="W67" s="60">
        <f t="shared" si="31"/>
        <v>-0.028759152314679296</v>
      </c>
      <c r="X67" s="60">
        <f t="shared" si="31"/>
        <v>-0.00011323089732378828</v>
      </c>
      <c r="Y67" s="60">
        <f t="shared" si="31"/>
        <v>-3.9884837962963E-05</v>
      </c>
      <c r="Z67" s="60">
        <f t="shared" si="31"/>
        <v>-2.6714647567270713E-05</v>
      </c>
      <c r="AA67" s="60">
        <f t="shared" si="31"/>
        <v>-0.0004603164034838729</v>
      </c>
      <c r="AB67" s="60">
        <f t="shared" si="31"/>
        <v>60.09251715328483</v>
      </c>
    </row>
    <row r="68" spans="1:28" ht="12.75">
      <c r="A68" s="12" t="s">
        <v>78</v>
      </c>
      <c r="B68" s="1">
        <f>'DATOS MENSUALES'!E606</f>
        <v>0.891</v>
      </c>
      <c r="C68" s="1">
        <f>'DATOS MENSUALES'!E607</f>
        <v>0.649</v>
      </c>
      <c r="D68" s="1">
        <f>'DATOS MENSUALES'!E608</f>
        <v>0.42</v>
      </c>
      <c r="E68" s="1">
        <f>'DATOS MENSUALES'!E609</f>
        <v>0.954</v>
      </c>
      <c r="F68" s="1">
        <f>'DATOS MENSUALES'!E610</f>
        <v>1.557</v>
      </c>
      <c r="G68" s="1">
        <f>'DATOS MENSUALES'!E611</f>
        <v>2.209</v>
      </c>
      <c r="H68" s="1">
        <f>'DATOS MENSUALES'!E612</f>
        <v>0.638</v>
      </c>
      <c r="I68" s="1">
        <f>'DATOS MENSUALES'!E613</f>
        <v>0.569</v>
      </c>
      <c r="J68" s="1">
        <f>'DATOS MENSUALES'!E614</f>
        <v>0.519</v>
      </c>
      <c r="K68" s="1">
        <f>'DATOS MENSUALES'!E615</f>
        <v>0.475</v>
      </c>
      <c r="L68" s="1">
        <f>'DATOS MENSUALES'!E616</f>
        <v>0.437</v>
      </c>
      <c r="M68" s="1">
        <f>'DATOS MENSUALES'!E617</f>
        <v>0.403</v>
      </c>
      <c r="N68" s="1">
        <f t="shared" si="26"/>
        <v>9.720999999999998</v>
      </c>
      <c r="O68" s="10"/>
      <c r="P68" s="60">
        <f t="shared" si="27"/>
        <v>-1.2482275548181928E-05</v>
      </c>
      <c r="Q68" s="60">
        <f t="shared" si="28"/>
        <v>-0.105590090783437</v>
      </c>
      <c r="R68" s="60">
        <f t="shared" si="29"/>
        <v>-2.703221865292039</v>
      </c>
      <c r="S68" s="60">
        <f t="shared" si="30"/>
        <v>-4.880362991548923</v>
      </c>
      <c r="T68" s="60">
        <f t="shared" si="31"/>
        <v>-0.2954687850372841</v>
      </c>
      <c r="U68" s="60">
        <f t="shared" si="31"/>
        <v>0.023382503772633442</v>
      </c>
      <c r="V68" s="60">
        <f t="shared" si="31"/>
        <v>-0.17835271222539087</v>
      </c>
      <c r="W68" s="60">
        <f t="shared" si="31"/>
        <v>-0.10144166482156655</v>
      </c>
      <c r="X68" s="60">
        <f t="shared" si="31"/>
        <v>-0.0024811433911254353</v>
      </c>
      <c r="Y68" s="60">
        <f t="shared" si="31"/>
        <v>-0.0014492909212962994</v>
      </c>
      <c r="Z68" s="60">
        <f t="shared" si="31"/>
        <v>-0.0011541205876499181</v>
      </c>
      <c r="AA68" s="60">
        <f t="shared" si="31"/>
        <v>-0.0028761388139521885</v>
      </c>
      <c r="AB68" s="60">
        <f t="shared" si="31"/>
        <v>-165.48010927834883</v>
      </c>
    </row>
    <row r="69" spans="1:28" ht="12.75">
      <c r="A69" s="12" t="s">
        <v>79</v>
      </c>
      <c r="B69" s="1">
        <f>'DATOS MENSUALES'!E618</f>
        <v>0.38</v>
      </c>
      <c r="C69" s="1">
        <f>'DATOS MENSUALES'!E619</f>
        <v>0.359</v>
      </c>
      <c r="D69" s="1">
        <f>'DATOS MENSUALES'!E620</f>
        <v>0.317</v>
      </c>
      <c r="E69" s="1">
        <f>'DATOS MENSUALES'!E621</f>
        <v>0.335</v>
      </c>
      <c r="F69" s="1">
        <f>'DATOS MENSUALES'!E622</f>
        <v>0.269</v>
      </c>
      <c r="G69" s="1">
        <f>'DATOS MENSUALES'!E623</f>
        <v>0.256</v>
      </c>
      <c r="H69" s="1">
        <f>'DATOS MENSUALES'!E624</f>
        <v>0.236</v>
      </c>
      <c r="I69" s="1">
        <f>'DATOS MENSUALES'!E625</f>
        <v>0.223</v>
      </c>
      <c r="J69" s="1">
        <f>'DATOS MENSUALES'!E626</f>
        <v>0.206</v>
      </c>
      <c r="K69" s="1">
        <f>'DATOS MENSUALES'!E627</f>
        <v>0.194</v>
      </c>
      <c r="L69" s="1">
        <f>'DATOS MENSUALES'!E628</f>
        <v>0.184</v>
      </c>
      <c r="M69" s="1">
        <f>'DATOS MENSUALES'!E629</f>
        <v>0.174</v>
      </c>
      <c r="N69" s="1">
        <f t="shared" si="26"/>
        <v>3.133</v>
      </c>
      <c r="O69" s="10"/>
      <c r="P69" s="60">
        <f t="shared" si="27"/>
        <v>-0.15244186743326188</v>
      </c>
      <c r="Q69" s="60">
        <f t="shared" si="28"/>
        <v>-0.4435865937104343</v>
      </c>
      <c r="R69" s="60">
        <f t="shared" si="29"/>
        <v>-3.34827539612124</v>
      </c>
      <c r="S69" s="60">
        <f t="shared" si="30"/>
        <v>-12.410260250786521</v>
      </c>
      <c r="T69" s="60">
        <f t="shared" si="31"/>
        <v>-7.4611193282934805</v>
      </c>
      <c r="U69" s="60">
        <f t="shared" si="31"/>
        <v>-4.632786912741827</v>
      </c>
      <c r="V69" s="60">
        <f t="shared" si="31"/>
        <v>-0.8983358587005973</v>
      </c>
      <c r="W69" s="60">
        <f t="shared" si="31"/>
        <v>-0.5361369321177104</v>
      </c>
      <c r="X69" s="60">
        <f t="shared" si="31"/>
        <v>-0.09014365761908684</v>
      </c>
      <c r="Y69" s="60">
        <f t="shared" si="31"/>
        <v>-0.06124063483796299</v>
      </c>
      <c r="Z69" s="60">
        <f t="shared" si="31"/>
        <v>-0.04584194462552874</v>
      </c>
      <c r="AA69" s="60">
        <f t="shared" si="31"/>
        <v>-0.051152450816706996</v>
      </c>
      <c r="AB69" s="60">
        <f t="shared" si="31"/>
        <v>-1761.9685456603647</v>
      </c>
    </row>
    <row r="70" spans="1:28" ht="12.75">
      <c r="A70" s="12" t="s">
        <v>80</v>
      </c>
      <c r="B70" s="1">
        <f>'DATOS MENSUALES'!E630</f>
        <v>0.876</v>
      </c>
      <c r="C70" s="1">
        <f>'DATOS MENSUALES'!E631</f>
        <v>0.203</v>
      </c>
      <c r="D70" s="1">
        <f>'DATOS MENSUALES'!E632</f>
        <v>1.032</v>
      </c>
      <c r="E70" s="1">
        <f>'DATOS MENSUALES'!E633</f>
        <v>0.209</v>
      </c>
      <c r="F70" s="1">
        <f>'DATOS MENSUALES'!E634</f>
        <v>0.196</v>
      </c>
      <c r="G70" s="1">
        <f>'DATOS MENSUALES'!E635</f>
        <v>0.184</v>
      </c>
      <c r="H70" s="1">
        <f>'DATOS MENSUALES'!E636</f>
        <v>0.5</v>
      </c>
      <c r="I70" s="1">
        <f>'DATOS MENSUALES'!E637</f>
        <v>1.415</v>
      </c>
      <c r="J70" s="1">
        <f>'DATOS MENSUALES'!E638</f>
        <v>0.296</v>
      </c>
      <c r="K70" s="1">
        <f>'DATOS MENSUALES'!E639</f>
        <v>0.281</v>
      </c>
      <c r="L70" s="1">
        <f>'DATOS MENSUALES'!E640</f>
        <v>0.261</v>
      </c>
      <c r="M70" s="1">
        <f>'DATOS MENSUALES'!E641</f>
        <v>0.433</v>
      </c>
      <c r="N70" s="1">
        <f t="shared" si="26"/>
        <v>5.886</v>
      </c>
      <c r="O70" s="10"/>
      <c r="P70" s="60">
        <f t="shared" si="27"/>
        <v>-5.5729703234133064E-05</v>
      </c>
      <c r="Q70" s="60">
        <f t="shared" si="28"/>
        <v>-0.7752689436360539</v>
      </c>
      <c r="R70" s="60">
        <f t="shared" si="29"/>
        <v>-0.47643499415154283</v>
      </c>
      <c r="S70" s="60">
        <f t="shared" si="30"/>
        <v>-14.548715099947675</v>
      </c>
      <c r="T70" s="60">
        <f t="shared" si="31"/>
        <v>-8.328953976791414</v>
      </c>
      <c r="U70" s="60">
        <f t="shared" si="31"/>
        <v>-5.259358809915381</v>
      </c>
      <c r="V70" s="60">
        <f t="shared" si="31"/>
        <v>-0.3443157697915065</v>
      </c>
      <c r="W70" s="60">
        <f t="shared" si="31"/>
        <v>0.054708072604053436</v>
      </c>
      <c r="X70" s="60">
        <f t="shared" si="31"/>
        <v>-0.0460285070612356</v>
      </c>
      <c r="Y70" s="60">
        <f t="shared" si="31"/>
        <v>-0.02898159308796297</v>
      </c>
      <c r="Z70" s="60">
        <f t="shared" si="31"/>
        <v>-0.022162926527043877</v>
      </c>
      <c r="AA70" s="60">
        <f t="shared" si="31"/>
        <v>-0.0014129256734563241</v>
      </c>
      <c r="AB70" s="60">
        <f t="shared" si="31"/>
        <v>-810.8928237632934</v>
      </c>
    </row>
    <row r="71" spans="1:28" ht="12.75">
      <c r="A71" s="12" t="s">
        <v>81</v>
      </c>
      <c r="B71" s="1">
        <f>'DATOS MENSUALES'!E642</f>
        <v>3.198</v>
      </c>
      <c r="C71" s="1">
        <f>'DATOS MENSUALES'!E643</f>
        <v>0.59</v>
      </c>
      <c r="D71" s="1">
        <f>'DATOS MENSUALES'!E644</f>
        <v>0.353</v>
      </c>
      <c r="E71" s="1">
        <f>'DATOS MENSUALES'!E645</f>
        <v>1.494</v>
      </c>
      <c r="F71" s="1">
        <f>'DATOS MENSUALES'!E646</f>
        <v>1.849</v>
      </c>
      <c r="G71" s="1">
        <f>'DATOS MENSUALES'!E647</f>
        <v>0.593</v>
      </c>
      <c r="H71" s="1">
        <f>'DATOS MENSUALES'!E648</f>
        <v>0.514</v>
      </c>
      <c r="I71" s="1">
        <f>'DATOS MENSUALES'!E649</f>
        <v>1.498</v>
      </c>
      <c r="J71" s="1">
        <f>'DATOS MENSUALES'!E650</f>
        <v>0.594</v>
      </c>
      <c r="K71" s="1">
        <f>'DATOS MENSUALES'!E651</f>
        <v>0.547</v>
      </c>
      <c r="L71" s="1">
        <f>'DATOS MENSUALES'!E652</f>
        <v>0.507</v>
      </c>
      <c r="M71" s="1">
        <f>'DATOS MENSUALES'!E653</f>
        <v>0.465</v>
      </c>
      <c r="N71" s="1">
        <f t="shared" si="26"/>
        <v>12.201999999999998</v>
      </c>
      <c r="O71" s="10"/>
      <c r="P71" s="60">
        <f t="shared" si="27"/>
        <v>11.911760000375274</v>
      </c>
      <c r="Q71" s="60">
        <f t="shared" si="28"/>
        <v>-0.15027307305134335</v>
      </c>
      <c r="R71" s="60">
        <f t="shared" si="29"/>
        <v>-3.112329785840248</v>
      </c>
      <c r="S71" s="60">
        <f t="shared" si="30"/>
        <v>-1.5457157333257858</v>
      </c>
      <c r="T71" s="60">
        <f t="shared" si="31"/>
        <v>-0.05233270031827575</v>
      </c>
      <c r="U71" s="60">
        <f t="shared" si="31"/>
        <v>-2.3528782218802577</v>
      </c>
      <c r="V71" s="60">
        <f t="shared" si="31"/>
        <v>-0.3240925542281456</v>
      </c>
      <c r="W71" s="60">
        <f t="shared" si="31"/>
        <v>0.09900944510336462</v>
      </c>
      <c r="X71" s="60">
        <f t="shared" si="31"/>
        <v>-0.00022011678988577155</v>
      </c>
      <c r="Y71" s="60">
        <f t="shared" si="31"/>
        <v>-6.976492129629639E-05</v>
      </c>
      <c r="Z71" s="60">
        <f t="shared" si="31"/>
        <v>-4.248640720914408E-05</v>
      </c>
      <c r="AA71" s="60">
        <f t="shared" si="31"/>
        <v>-0.0005160835357152778</v>
      </c>
      <c r="AB71" s="60">
        <f t="shared" si="31"/>
        <v>-27.24702225472078</v>
      </c>
    </row>
    <row r="72" spans="1:28" ht="12.75">
      <c r="A72" s="12" t="s">
        <v>82</v>
      </c>
      <c r="B72" s="1">
        <f>'DATOS MENSUALES'!E654</f>
        <v>0.468</v>
      </c>
      <c r="C72" s="1">
        <f>'DATOS MENSUALES'!E655</f>
        <v>0.586</v>
      </c>
      <c r="D72" s="1">
        <f>'DATOS MENSUALES'!E656</f>
        <v>0.48</v>
      </c>
      <c r="E72" s="1">
        <f>'DATOS MENSUALES'!E657</f>
        <v>0.924</v>
      </c>
      <c r="F72" s="1">
        <f>'DATOS MENSUALES'!E658</f>
        <v>1.582</v>
      </c>
      <c r="G72" s="1">
        <f>'DATOS MENSUALES'!E659</f>
        <v>0.422</v>
      </c>
      <c r="H72" s="1">
        <f>'DATOS MENSUALES'!E660</f>
        <v>0.388</v>
      </c>
      <c r="I72" s="1">
        <f>'DATOS MENSUALES'!E661</f>
        <v>0.377</v>
      </c>
      <c r="J72" s="1">
        <f>'DATOS MENSUALES'!E662</f>
        <v>0.344</v>
      </c>
      <c r="K72" s="1">
        <f>'DATOS MENSUALES'!E663</f>
        <v>0.313</v>
      </c>
      <c r="L72" s="1">
        <f>'DATOS MENSUALES'!E664</f>
        <v>0.293</v>
      </c>
      <c r="M72" s="1">
        <f>'DATOS MENSUALES'!E665</f>
        <v>0.27</v>
      </c>
      <c r="N72" s="1">
        <f t="shared" si="26"/>
        <v>6.446999999999999</v>
      </c>
      <c r="O72" s="10"/>
      <c r="P72" s="60">
        <f t="shared" si="27"/>
        <v>-0.08883412919083758</v>
      </c>
      <c r="Q72" s="60">
        <f t="shared" si="28"/>
        <v>-0.15369049632682547</v>
      </c>
      <c r="R72" s="60">
        <f t="shared" si="29"/>
        <v>-2.3687545760358404</v>
      </c>
      <c r="S72" s="60">
        <f t="shared" si="30"/>
        <v>-5.143916631652229</v>
      </c>
      <c r="T72" s="60">
        <f t="shared" si="31"/>
        <v>-0.26343075420050704</v>
      </c>
      <c r="U72" s="60">
        <f t="shared" si="31"/>
        <v>-3.3820617377129025</v>
      </c>
      <c r="V72" s="60">
        <f t="shared" si="31"/>
        <v>-0.5371575161165754</v>
      </c>
      <c r="W72" s="60">
        <f t="shared" si="31"/>
        <v>-0.2853825998298313</v>
      </c>
      <c r="X72" s="60">
        <f t="shared" si="31"/>
        <v>-0.029900338036442226</v>
      </c>
      <c r="Y72" s="60">
        <f t="shared" si="31"/>
        <v>-0.02083471042129631</v>
      </c>
      <c r="Z72" s="60">
        <f t="shared" si="31"/>
        <v>-0.015418529810790432</v>
      </c>
      <c r="AA72" s="60">
        <f t="shared" si="31"/>
        <v>-0.020845037130756586</v>
      </c>
      <c r="AB72" s="60">
        <f t="shared" si="31"/>
        <v>-673.1705782015662</v>
      </c>
    </row>
    <row r="73" spans="1:28" ht="12.75">
      <c r="A73" s="12" t="s">
        <v>83</v>
      </c>
      <c r="B73" s="1">
        <f>'DATOS MENSUALES'!E666</f>
        <v>0.25</v>
      </c>
      <c r="C73" s="1">
        <f>'DATOS MENSUALES'!E667</f>
        <v>0.864</v>
      </c>
      <c r="D73" s="1">
        <f>'DATOS MENSUALES'!E668</f>
        <v>5.129</v>
      </c>
      <c r="E73" s="1">
        <f>'DATOS MENSUALES'!E669</f>
        <v>10.748</v>
      </c>
      <c r="F73" s="1">
        <f>'DATOS MENSUALES'!E670</f>
        <v>1.737</v>
      </c>
      <c r="G73" s="1">
        <f>'DATOS MENSUALES'!E671</f>
        <v>1.779</v>
      </c>
      <c r="H73" s="1">
        <f>'DATOS MENSUALES'!E672</f>
        <v>0.995</v>
      </c>
      <c r="I73" s="1">
        <f>'DATOS MENSUALES'!E673</f>
        <v>2.273</v>
      </c>
      <c r="J73" s="1">
        <f>'DATOS MENSUALES'!E674</f>
        <v>1.013</v>
      </c>
      <c r="K73" s="1">
        <f>'DATOS MENSUALES'!E675</f>
        <v>0.922</v>
      </c>
      <c r="L73" s="1">
        <f>'DATOS MENSUALES'!E676</f>
        <v>0.839</v>
      </c>
      <c r="M73" s="1">
        <f>'DATOS MENSUALES'!E677</f>
        <v>0.781</v>
      </c>
      <c r="N73" s="1">
        <f t="shared" si="26"/>
        <v>27.330000000000002</v>
      </c>
      <c r="O73" s="10"/>
      <c r="P73" s="60">
        <f t="shared" si="27"/>
        <v>-0.2930155507459342</v>
      </c>
      <c r="Q73" s="60">
        <f t="shared" si="28"/>
        <v>-0.01710401631718355</v>
      </c>
      <c r="R73" s="60">
        <f t="shared" si="29"/>
        <v>36.46125888186222</v>
      </c>
      <c r="S73" s="60">
        <f t="shared" si="30"/>
        <v>531.0027264441162</v>
      </c>
      <c r="T73" s="60">
        <f t="shared" si="31"/>
        <v>-0.11482346755794509</v>
      </c>
      <c r="U73" s="60">
        <f t="shared" si="31"/>
        <v>-0.0029888125290195226</v>
      </c>
      <c r="V73" s="60">
        <f t="shared" si="31"/>
        <v>-0.008728320586961198</v>
      </c>
      <c r="W73" s="60">
        <f t="shared" si="31"/>
        <v>1.895672163922234</v>
      </c>
      <c r="X73" s="60">
        <f t="shared" si="31"/>
        <v>0.046121977792070154</v>
      </c>
      <c r="Y73" s="60">
        <f t="shared" si="31"/>
        <v>0.0372039538287037</v>
      </c>
      <c r="Z73" s="60">
        <f t="shared" si="31"/>
        <v>0.0262261495239203</v>
      </c>
      <c r="AA73" s="60">
        <f t="shared" si="31"/>
        <v>0.013108844938113937</v>
      </c>
      <c r="AB73" s="60">
        <f t="shared" si="31"/>
        <v>1779.8660743618982</v>
      </c>
    </row>
    <row r="74" spans="1:28" s="24" customFormat="1" ht="12.75">
      <c r="A74" s="21" t="s">
        <v>84</v>
      </c>
      <c r="B74" s="22">
        <f>'DATOS MENSUALES'!E678</f>
        <v>0.701</v>
      </c>
      <c r="C74" s="22">
        <f>'DATOS MENSUALES'!E679</f>
        <v>0.688</v>
      </c>
      <c r="D74" s="22">
        <f>'DATOS MENSUALES'!E680</f>
        <v>3.522</v>
      </c>
      <c r="E74" s="22">
        <f>'DATOS MENSUALES'!E681</f>
        <v>2.327</v>
      </c>
      <c r="F74" s="22">
        <f>'DATOS MENSUALES'!E682</f>
        <v>0.861</v>
      </c>
      <c r="G74" s="22">
        <f>'DATOS MENSUALES'!E683</f>
        <v>0.785</v>
      </c>
      <c r="H74" s="22">
        <f>'DATOS MENSUALES'!E684</f>
        <v>0.775</v>
      </c>
      <c r="I74" s="22">
        <f>'DATOS MENSUALES'!E685</f>
        <v>0.903</v>
      </c>
      <c r="J74" s="22">
        <f>'DATOS MENSUALES'!E686</f>
        <v>0.745</v>
      </c>
      <c r="K74" s="22">
        <f>'DATOS MENSUALES'!E687</f>
        <v>0.603</v>
      </c>
      <c r="L74" s="22">
        <f>'DATOS MENSUALES'!E688</f>
        <v>0.568</v>
      </c>
      <c r="M74" s="22">
        <f>'DATOS MENSUALES'!E689</f>
        <v>0.513</v>
      </c>
      <c r="N74" s="22">
        <f t="shared" si="26"/>
        <v>12.991</v>
      </c>
      <c r="O74" s="23"/>
      <c r="P74" s="60">
        <f t="shared" si="27"/>
        <v>-0.009690430753509656</v>
      </c>
      <c r="Q74" s="60">
        <f t="shared" si="28"/>
        <v>-0.08154974443839572</v>
      </c>
      <c r="R74" s="60">
        <f t="shared" si="29"/>
        <v>4.991178317253414</v>
      </c>
      <c r="S74" s="60">
        <f t="shared" si="30"/>
        <v>-0.03376945047248288</v>
      </c>
      <c r="T74" s="60">
        <f t="shared" si="31"/>
        <v>-2.5268228969876976</v>
      </c>
      <c r="U74" s="60">
        <f t="shared" si="31"/>
        <v>-1.4739366759629022</v>
      </c>
      <c r="V74" s="60">
        <f t="shared" si="31"/>
        <v>-0.07725104801120355</v>
      </c>
      <c r="W74" s="60">
        <f t="shared" si="31"/>
        <v>-0.0023198248725304236</v>
      </c>
      <c r="X74" s="60">
        <f t="shared" si="31"/>
        <v>0.0007441998884888856</v>
      </c>
      <c r="Y74" s="60">
        <f t="shared" si="31"/>
        <v>3.263745370370318E-06</v>
      </c>
      <c r="Z74" s="60">
        <f t="shared" si="31"/>
        <v>1.779196951261902E-05</v>
      </c>
      <c r="AA74" s="60">
        <f t="shared" si="31"/>
        <v>-3.3423965467345395E-05</v>
      </c>
      <c r="AB74" s="60">
        <f t="shared" si="31"/>
        <v>-10.942840243307536</v>
      </c>
    </row>
    <row r="75" spans="1:28" s="24" customFormat="1" ht="12.75">
      <c r="A75" s="21" t="s">
        <v>85</v>
      </c>
      <c r="B75" s="22">
        <f>'DATOS MENSUALES'!E690</f>
        <v>0.499</v>
      </c>
      <c r="C75" s="22">
        <f>'DATOS MENSUALES'!E691</f>
        <v>3.51</v>
      </c>
      <c r="D75" s="22">
        <f>'DATOS MENSUALES'!E692</f>
        <v>4.222</v>
      </c>
      <c r="E75" s="22">
        <f>'DATOS MENSUALES'!E693</f>
        <v>1.566</v>
      </c>
      <c r="F75" s="22">
        <f>'DATOS MENSUALES'!E694</f>
        <v>1.344</v>
      </c>
      <c r="G75" s="22">
        <f>'DATOS MENSUALES'!E695</f>
        <v>0.935</v>
      </c>
      <c r="H75" s="22">
        <f>'DATOS MENSUALES'!E696</f>
        <v>1.776</v>
      </c>
      <c r="I75" s="22">
        <f>'DATOS MENSUALES'!E697</f>
        <v>2.325</v>
      </c>
      <c r="J75" s="22">
        <f>'DATOS MENSUALES'!E698</f>
        <v>0.942</v>
      </c>
      <c r="K75" s="22">
        <f>'DATOS MENSUALES'!E699</f>
        <v>0.858</v>
      </c>
      <c r="L75" s="22">
        <f>'DATOS MENSUALES'!E700</f>
        <v>0.783</v>
      </c>
      <c r="M75" s="22">
        <f>'DATOS MENSUALES'!E701</f>
        <v>0.875</v>
      </c>
      <c r="N75" s="22">
        <f t="shared" si="26"/>
        <v>19.635</v>
      </c>
      <c r="O75" s="23"/>
      <c r="P75" s="60">
        <f t="shared" si="27"/>
        <v>-0.07157519262816539</v>
      </c>
      <c r="Q75" s="60">
        <f t="shared" si="28"/>
        <v>13.623637692596034</v>
      </c>
      <c r="R75" s="60">
        <f t="shared" si="29"/>
        <v>13.979576364636344</v>
      </c>
      <c r="S75" s="60">
        <f t="shared" si="30"/>
        <v>-1.2745620465323975</v>
      </c>
      <c r="T75" s="60">
        <f t="shared" si="31"/>
        <v>-0.6792568045848045</v>
      </c>
      <c r="U75" s="60">
        <f t="shared" si="31"/>
        <v>-0.9645633886695145</v>
      </c>
      <c r="V75" s="60">
        <f t="shared" si="31"/>
        <v>0.1902145932690995</v>
      </c>
      <c r="W75" s="60">
        <f t="shared" si="31"/>
        <v>2.1447985324869725</v>
      </c>
      <c r="X75" s="60">
        <f t="shared" si="31"/>
        <v>0.02379374136713903</v>
      </c>
      <c r="Y75" s="60">
        <f t="shared" si="31"/>
        <v>0.019646572495370353</v>
      </c>
      <c r="Z75" s="60">
        <f t="shared" si="31"/>
        <v>0.014016009452294977</v>
      </c>
      <c r="AA75" s="60">
        <f t="shared" si="31"/>
        <v>0.03586774453591009</v>
      </c>
      <c r="AB75" s="60">
        <f t="shared" si="31"/>
        <v>86.57842020954115</v>
      </c>
    </row>
    <row r="76" spans="1:28" s="24" customFormat="1" ht="12.75">
      <c r="A76" s="21" t="s">
        <v>86</v>
      </c>
      <c r="B76" s="22">
        <f>'DATOS MENSUALES'!E702</f>
        <v>0.667</v>
      </c>
      <c r="C76" s="22">
        <f>'DATOS MENSUALES'!E703</f>
        <v>0.609</v>
      </c>
      <c r="D76" s="22">
        <f>'DATOS MENSUALES'!E704</f>
        <v>0.559</v>
      </c>
      <c r="E76" s="22">
        <f>'DATOS MENSUALES'!E705</f>
        <v>0.552</v>
      </c>
      <c r="F76" s="22">
        <f>'DATOS MENSUALES'!E706</f>
        <v>0.468</v>
      </c>
      <c r="G76" s="22">
        <f>'DATOS MENSUALES'!E707</f>
        <v>0.439</v>
      </c>
      <c r="H76" s="22">
        <f>'DATOS MENSUALES'!E708</f>
        <v>0.413</v>
      </c>
      <c r="I76" s="22">
        <f>'DATOS MENSUALES'!E709</f>
        <v>0.406</v>
      </c>
      <c r="J76" s="22">
        <f>'DATOS MENSUALES'!E710</f>
        <v>0.351</v>
      </c>
      <c r="K76" s="22">
        <f>'DATOS MENSUALES'!E711</f>
        <v>0.325</v>
      </c>
      <c r="L76" s="22">
        <f>'DATOS MENSUALES'!E712</f>
        <v>0.3</v>
      </c>
      <c r="M76" s="22">
        <f>'DATOS MENSUALES'!E713</f>
        <v>0.433</v>
      </c>
      <c r="N76" s="22">
        <f t="shared" si="26"/>
        <v>5.521999999999999</v>
      </c>
      <c r="O76" s="23"/>
      <c r="P76" s="60">
        <f t="shared" si="27"/>
        <v>-0.015105302528991749</v>
      </c>
      <c r="Q76" s="60">
        <f t="shared" si="28"/>
        <v>-0.13473075262916706</v>
      </c>
      <c r="R76" s="60">
        <f t="shared" si="29"/>
        <v>-1.9720780234545725</v>
      </c>
      <c r="S76" s="60">
        <f t="shared" si="30"/>
        <v>-9.237566610751397</v>
      </c>
      <c r="T76" s="60">
        <f t="shared" si="31"/>
        <v>-5.405863889287284</v>
      </c>
      <c r="U76" s="60">
        <f t="shared" si="31"/>
        <v>-3.2684482208348027</v>
      </c>
      <c r="V76" s="60">
        <f t="shared" si="31"/>
        <v>-0.4891063255001841</v>
      </c>
      <c r="W76" s="60">
        <f t="shared" si="31"/>
        <v>-0.24930805184704885</v>
      </c>
      <c r="X76" s="60">
        <f t="shared" si="31"/>
        <v>-0.027922585886993187</v>
      </c>
      <c r="Y76" s="60">
        <f t="shared" si="31"/>
        <v>-0.01822605342129631</v>
      </c>
      <c r="Z76" s="60">
        <f t="shared" si="31"/>
        <v>-0.014153862165473624</v>
      </c>
      <c r="AA76" s="60">
        <f t="shared" si="31"/>
        <v>-0.0014129256734563241</v>
      </c>
      <c r="AB76" s="60">
        <f t="shared" si="31"/>
        <v>-909.6056871855194</v>
      </c>
    </row>
    <row r="77" spans="1:28" s="24" customFormat="1" ht="12.75">
      <c r="A77" s="21" t="s">
        <v>87</v>
      </c>
      <c r="B77" s="22">
        <f>'DATOS MENSUALES'!E714</f>
        <v>1.723</v>
      </c>
      <c r="C77" s="22">
        <f>'DATOS MENSUALES'!E715</f>
        <v>0.33</v>
      </c>
      <c r="D77" s="22">
        <f>'DATOS MENSUALES'!E716</f>
        <v>0.412</v>
      </c>
      <c r="E77" s="22">
        <f>'DATOS MENSUALES'!E717</f>
        <v>0.301</v>
      </c>
      <c r="F77" s="22">
        <f>'DATOS MENSUALES'!E718</f>
        <v>0.276</v>
      </c>
      <c r="G77" s="22">
        <f>'DATOS MENSUALES'!E719</f>
        <v>0.266</v>
      </c>
      <c r="H77" s="22">
        <f>'DATOS MENSUALES'!E720</f>
        <v>1.854</v>
      </c>
      <c r="I77" s="22">
        <f>'DATOS MENSUALES'!E721</f>
        <v>0.66</v>
      </c>
      <c r="J77" s="22">
        <f>'DATOS MENSUALES'!E722</f>
        <v>0.387</v>
      </c>
      <c r="K77" s="22">
        <f>'DATOS MENSUALES'!E723</f>
        <v>0.356</v>
      </c>
      <c r="L77" s="22">
        <f>'DATOS MENSUALES'!E724</f>
        <v>0.328</v>
      </c>
      <c r="M77" s="22">
        <f>'DATOS MENSUALES'!E725</f>
        <v>0.305</v>
      </c>
      <c r="N77" s="22">
        <f t="shared" si="26"/>
        <v>7.1979999999999995</v>
      </c>
      <c r="O77" s="23"/>
      <c r="P77" s="60">
        <f t="shared" si="27"/>
        <v>0.5290884843800989</v>
      </c>
      <c r="Q77" s="60">
        <f t="shared" si="28"/>
        <v>-0.4961376005031339</v>
      </c>
      <c r="R77" s="60">
        <f t="shared" si="29"/>
        <v>-2.7500626413140776</v>
      </c>
      <c r="S77" s="60">
        <f t="shared" si="30"/>
        <v>-12.965077050055113</v>
      </c>
      <c r="T77" s="60">
        <f t="shared" si="31"/>
        <v>-7.381222063568275</v>
      </c>
      <c r="U77" s="60">
        <f t="shared" si="31"/>
        <v>-4.549914809952571</v>
      </c>
      <c r="V77" s="60">
        <f t="shared" si="31"/>
        <v>0.2785807746286038</v>
      </c>
      <c r="W77" s="60">
        <f t="shared" si="31"/>
        <v>-0.05289433760600166</v>
      </c>
      <c r="X77" s="60">
        <f t="shared" si="31"/>
        <v>-0.019115288209307236</v>
      </c>
      <c r="Y77" s="60">
        <f t="shared" si="31"/>
        <v>-0.012514099337962976</v>
      </c>
      <c r="Z77" s="60">
        <f t="shared" si="31"/>
        <v>-0.009785779766024582</v>
      </c>
      <c r="AA77" s="60">
        <f t="shared" si="31"/>
        <v>-0.013860686951693232</v>
      </c>
      <c r="AB77" s="60">
        <f t="shared" si="31"/>
        <v>-514.5234069752823</v>
      </c>
    </row>
    <row r="78" spans="1:28" s="24" customFormat="1" ht="12.75">
      <c r="A78" s="21" t="s">
        <v>88</v>
      </c>
      <c r="B78" s="22">
        <f>'DATOS MENSUALES'!E726</f>
        <v>0.387</v>
      </c>
      <c r="C78" s="22">
        <f>'DATOS MENSUALES'!E727</f>
        <v>1.813</v>
      </c>
      <c r="D78" s="22">
        <f>'DATOS MENSUALES'!E728</f>
        <v>5.563</v>
      </c>
      <c r="E78" s="22">
        <f>'DATOS MENSUALES'!E729</f>
        <v>11.34</v>
      </c>
      <c r="F78" s="22">
        <f>'DATOS MENSUALES'!E730</f>
        <v>3.713</v>
      </c>
      <c r="G78" s="22">
        <f>'DATOS MENSUALES'!E731</f>
        <v>7.997</v>
      </c>
      <c r="H78" s="22">
        <f>'DATOS MENSUALES'!E732</f>
        <v>1.362</v>
      </c>
      <c r="I78" s="22">
        <f>'DATOS MENSUALES'!E733</f>
        <v>1.436</v>
      </c>
      <c r="J78" s="22">
        <f>'DATOS MENSUALES'!E734</f>
        <v>1.142</v>
      </c>
      <c r="K78" s="22">
        <f>'DATOS MENSUALES'!E735</f>
        <v>1.039</v>
      </c>
      <c r="L78" s="22">
        <f>'DATOS MENSUALES'!E736</f>
        <v>0.95</v>
      </c>
      <c r="M78" s="22">
        <f>'DATOS MENSUALES'!E737</f>
        <v>0.864</v>
      </c>
      <c r="N78" s="22">
        <f t="shared" si="26"/>
        <v>37.60600000000001</v>
      </c>
      <c r="O78" s="23"/>
      <c r="P78" s="60">
        <f t="shared" si="27"/>
        <v>-0.1465273569367054</v>
      </c>
      <c r="Q78" s="60">
        <f t="shared" si="28"/>
        <v>0.3304388074727612</v>
      </c>
      <c r="R78" s="60">
        <f t="shared" si="29"/>
        <v>52.73309660123963</v>
      </c>
      <c r="S78" s="60">
        <f t="shared" si="30"/>
        <v>656.1834220965795</v>
      </c>
      <c r="T78" s="60">
        <f t="shared" si="31"/>
        <v>3.307646268326353</v>
      </c>
      <c r="U78" s="60">
        <f t="shared" si="31"/>
        <v>224.0859423331033</v>
      </c>
      <c r="V78" s="60">
        <f t="shared" si="31"/>
        <v>0.004181534025297759</v>
      </c>
      <c r="W78" s="60">
        <f t="shared" si="31"/>
        <v>0.06429864514330957</v>
      </c>
      <c r="X78" s="60">
        <f t="shared" si="31"/>
        <v>0.11594386381892965</v>
      </c>
      <c r="Y78" s="60">
        <f t="shared" si="31"/>
        <v>0.09163218807870362</v>
      </c>
      <c r="Z78" s="60">
        <f t="shared" si="31"/>
        <v>0.06797029158796986</v>
      </c>
      <c r="AA78" s="60">
        <f t="shared" si="31"/>
        <v>0.0323970450510616</v>
      </c>
      <c r="AB78" s="60">
        <f t="shared" si="31"/>
        <v>11231.716904125758</v>
      </c>
    </row>
    <row r="79" spans="1:28" s="24" customFormat="1" ht="12.75">
      <c r="A79" s="21" t="s">
        <v>89</v>
      </c>
      <c r="B79" s="22">
        <f>'DATOS MENSUALES'!E738</f>
        <v>1.024</v>
      </c>
      <c r="C79" s="22">
        <f>'DATOS MENSUALES'!E739</f>
        <v>0.731</v>
      </c>
      <c r="D79" s="22">
        <f>'DATOS MENSUALES'!E740</f>
        <v>0.665</v>
      </c>
      <c r="E79" s="22">
        <f>'DATOS MENSUALES'!E741</f>
        <v>0.763</v>
      </c>
      <c r="F79" s="22">
        <f>'DATOS MENSUALES'!E742</f>
        <v>0.662</v>
      </c>
      <c r="G79" s="22">
        <f>'DATOS MENSUALES'!E743</f>
        <v>0.648</v>
      </c>
      <c r="H79" s="22">
        <f>'DATOS MENSUALES'!E744</f>
        <v>0.505</v>
      </c>
      <c r="I79" s="22">
        <f>'DATOS MENSUALES'!E745</f>
        <v>0.436</v>
      </c>
      <c r="J79" s="22">
        <f>'DATOS MENSUALES'!E746</f>
        <v>0.401</v>
      </c>
      <c r="K79" s="22">
        <f>'DATOS MENSUALES'!E747</f>
        <v>0.372</v>
      </c>
      <c r="L79" s="22">
        <f>'DATOS MENSUALES'!E748</f>
        <v>0.346</v>
      </c>
      <c r="M79" s="22">
        <f>'DATOS MENSUALES'!E749</f>
        <v>0.827</v>
      </c>
      <c r="N79" s="22">
        <f t="shared" si="26"/>
        <v>7.379999999999999</v>
      </c>
      <c r="O79" s="23"/>
      <c r="P79" s="60">
        <f t="shared" si="27"/>
        <v>0.0013238627953884492</v>
      </c>
      <c r="Q79" s="60">
        <f t="shared" si="28"/>
        <v>-0.05961678327241772</v>
      </c>
      <c r="R79" s="60">
        <f t="shared" si="29"/>
        <v>-1.5130736046171074</v>
      </c>
      <c r="S79" s="60">
        <f t="shared" si="30"/>
        <v>-6.721599192464212</v>
      </c>
      <c r="T79" s="60">
        <f t="shared" si="31"/>
        <v>-3.804053770812078</v>
      </c>
      <c r="U79" s="60">
        <f t="shared" si="31"/>
        <v>-2.0728935590393482</v>
      </c>
      <c r="V79" s="60">
        <f t="shared" si="31"/>
        <v>-0.3369994271227737</v>
      </c>
      <c r="W79" s="60">
        <f aca="true" t="shared" si="32" ref="W79:AB82">(I79-I$6)^3</f>
        <v>-0.2153297852974621</v>
      </c>
      <c r="X79" s="60">
        <f t="shared" si="32"/>
        <v>-0.01626712345586371</v>
      </c>
      <c r="Y79" s="60">
        <f t="shared" si="32"/>
        <v>-0.010101042004629638</v>
      </c>
      <c r="Z79" s="60">
        <f t="shared" si="32"/>
        <v>-0.00751731934040475</v>
      </c>
      <c r="AA79" s="60">
        <f t="shared" si="32"/>
        <v>0.022375199874753046</v>
      </c>
      <c r="AB79" s="60">
        <f t="shared" si="32"/>
        <v>-480.25493737653323</v>
      </c>
    </row>
    <row r="80" spans="1:28" s="24" customFormat="1" ht="12.75">
      <c r="A80" s="21" t="s">
        <v>90</v>
      </c>
      <c r="B80" s="22">
        <f>'DATOS MENSUALES'!E750</f>
        <v>0.571</v>
      </c>
      <c r="C80" s="22">
        <f>'DATOS MENSUALES'!E751</f>
        <v>1.973</v>
      </c>
      <c r="D80" s="22">
        <f>'DATOS MENSUALES'!E752</f>
        <v>5.436</v>
      </c>
      <c r="E80" s="22">
        <f>'DATOS MENSUALES'!E753</f>
        <v>8.653</v>
      </c>
      <c r="F80" s="22">
        <f>'DATOS MENSUALES'!E754</f>
        <v>4.943</v>
      </c>
      <c r="G80" s="22">
        <f>'DATOS MENSUALES'!E755</f>
        <v>1.817</v>
      </c>
      <c r="H80" s="22">
        <f>'DATOS MENSUALES'!E756</f>
        <v>2.362</v>
      </c>
      <c r="I80" s="22">
        <f>'DATOS MENSUALES'!E757</f>
        <v>1.089</v>
      </c>
      <c r="J80" s="22">
        <f>'DATOS MENSUALES'!E758</f>
        <v>0.988</v>
      </c>
      <c r="K80" s="22">
        <f>'DATOS MENSUALES'!E759</f>
        <v>0.903</v>
      </c>
      <c r="L80" s="22">
        <f>'DATOS MENSUALES'!E760</f>
        <v>0.824</v>
      </c>
      <c r="M80" s="22">
        <f>'DATOS MENSUALES'!E761</f>
        <v>0.759</v>
      </c>
      <c r="N80" s="22">
        <f t="shared" si="26"/>
        <v>30.318</v>
      </c>
      <c r="O80" s="23"/>
      <c r="P80" s="60">
        <f t="shared" si="27"/>
        <v>-0.040423166793454625</v>
      </c>
      <c r="Q80" s="60">
        <f t="shared" si="28"/>
        <v>0.6170524803102271</v>
      </c>
      <c r="R80" s="60">
        <f t="shared" si="29"/>
        <v>47.55477209252614</v>
      </c>
      <c r="S80" s="60">
        <f t="shared" si="30"/>
        <v>216.29959295106897</v>
      </c>
      <c r="T80" s="60">
        <f aca="true" t="shared" si="33" ref="T80:V83">(F80-F$6)^3</f>
        <v>20.122639144132126</v>
      </c>
      <c r="U80" s="60">
        <f t="shared" si="33"/>
        <v>-0.0011925488389368823</v>
      </c>
      <c r="V80" s="60">
        <f t="shared" si="33"/>
        <v>1.5653652041354915</v>
      </c>
      <c r="W80" s="60">
        <f t="shared" si="32"/>
        <v>0.00015417355308943</v>
      </c>
      <c r="X80" s="60">
        <f t="shared" si="32"/>
        <v>0.0371330795310509</v>
      </c>
      <c r="Y80" s="60">
        <f t="shared" si="32"/>
        <v>0.03120628874537036</v>
      </c>
      <c r="Z80" s="60">
        <f t="shared" si="32"/>
        <v>0.022451080608631043</v>
      </c>
      <c r="AA80" s="60">
        <f t="shared" si="32"/>
        <v>0.00977122996841696</v>
      </c>
      <c r="AB80" s="60">
        <f t="shared" si="32"/>
        <v>3447.658441091056</v>
      </c>
    </row>
    <row r="81" spans="1:28" s="24" customFormat="1" ht="12.75">
      <c r="A81" s="21" t="s">
        <v>91</v>
      </c>
      <c r="B81" s="22">
        <f>'DATOS MENSUALES'!E762</f>
        <v>3.984</v>
      </c>
      <c r="C81" s="22">
        <f>'DATOS MENSUALES'!E763</f>
        <v>1.483</v>
      </c>
      <c r="D81" s="22">
        <f>'DATOS MENSUALES'!E764</f>
        <v>1.006</v>
      </c>
      <c r="E81" s="22">
        <f>'DATOS MENSUALES'!E765</f>
        <v>1.124</v>
      </c>
      <c r="F81" s="22">
        <f>'DATOS MENSUALES'!E766</f>
        <v>0.774</v>
      </c>
      <c r="G81" s="22">
        <f>'DATOS MENSUALES'!E767</f>
        <v>1.228</v>
      </c>
      <c r="H81" s="22">
        <f>'DATOS MENSUALES'!E768</f>
        <v>0.67</v>
      </c>
      <c r="I81" s="22">
        <f>'DATOS MENSUALES'!E769</f>
        <v>0.609</v>
      </c>
      <c r="J81" s="22">
        <f>'DATOS MENSUALES'!E770</f>
        <v>0.558</v>
      </c>
      <c r="K81" s="22">
        <f>'DATOS MENSUALES'!E771</f>
        <v>0.512</v>
      </c>
      <c r="L81" s="22">
        <f>'DATOS MENSUALES'!E772</f>
        <v>0.486</v>
      </c>
      <c r="M81" s="22">
        <f>'DATOS MENSUALES'!E773</f>
        <v>0.434</v>
      </c>
      <c r="N81" s="22">
        <f t="shared" si="26"/>
        <v>12.868000000000002</v>
      </c>
      <c r="O81" s="23"/>
      <c r="P81" s="60">
        <f t="shared" si="27"/>
        <v>28.92887409822238</v>
      </c>
      <c r="Q81" s="60">
        <f t="shared" si="28"/>
        <v>0.04718225724548866</v>
      </c>
      <c r="R81" s="60">
        <f t="shared" si="29"/>
        <v>-0.5256171496777137</v>
      </c>
      <c r="S81" s="60">
        <f t="shared" si="30"/>
        <v>-3.555147546115039</v>
      </c>
      <c r="T81" s="60">
        <f t="shared" si="33"/>
        <v>-3.0426081672087717</v>
      </c>
      <c r="U81" s="60">
        <f t="shared" si="33"/>
        <v>-0.33576824635339936</v>
      </c>
      <c r="V81" s="60">
        <f t="shared" si="33"/>
        <v>-0.14963159405459195</v>
      </c>
      <c r="W81" s="60">
        <f t="shared" si="32"/>
        <v>-0.07751518214939015</v>
      </c>
      <c r="X81" s="60">
        <f t="shared" si="32"/>
        <v>-0.0008952501039353549</v>
      </c>
      <c r="Y81" s="60">
        <f t="shared" si="32"/>
        <v>-0.0004418703379629638</v>
      </c>
      <c r="Z81" s="60">
        <f t="shared" si="32"/>
        <v>-0.00017462007043228523</v>
      </c>
      <c r="AA81" s="60">
        <f t="shared" si="32"/>
        <v>-0.0013754866293791892</v>
      </c>
      <c r="AB81" s="60">
        <f t="shared" si="32"/>
        <v>-12.864243946274437</v>
      </c>
    </row>
    <row r="82" spans="1:28" s="24" customFormat="1" ht="12.75">
      <c r="A82" s="21" t="s">
        <v>92</v>
      </c>
      <c r="B82" s="22">
        <f>'DATOS MENSUALES'!E774</f>
        <v>1.045</v>
      </c>
      <c r="C82" s="22">
        <f>'DATOS MENSUALES'!E775</f>
        <v>0.402</v>
      </c>
      <c r="D82" s="22">
        <f>'DATOS MENSUALES'!E776</f>
        <v>0.367</v>
      </c>
      <c r="E82" s="22">
        <f>'DATOS MENSUALES'!E777</f>
        <v>0.337</v>
      </c>
      <c r="F82" s="22">
        <f>'DATOS MENSUALES'!E778</f>
        <v>0.32</v>
      </c>
      <c r="G82" s="22">
        <f>'DATOS MENSUALES'!E779</f>
        <v>0.317</v>
      </c>
      <c r="H82" s="22">
        <f>'DATOS MENSUALES'!E780</f>
        <v>0.285</v>
      </c>
      <c r="I82" s="22">
        <f>'DATOS MENSUALES'!E781</f>
        <v>0.256</v>
      </c>
      <c r="J82" s="22">
        <f>'DATOS MENSUALES'!E782</f>
        <v>0.239</v>
      </c>
      <c r="K82" s="22">
        <f>'DATOS MENSUALES'!E783</f>
        <v>0.225</v>
      </c>
      <c r="L82" s="22">
        <f>'DATOS MENSUALES'!E784</f>
        <v>0.211</v>
      </c>
      <c r="M82" s="22">
        <f>'DATOS MENSUALES'!E785</f>
        <v>0.197</v>
      </c>
      <c r="N82" s="22">
        <f>SUM(B82:M82)</f>
        <v>4.2010000000000005</v>
      </c>
      <c r="O82" s="23"/>
      <c r="P82" s="60">
        <f t="shared" si="27"/>
        <v>0.0022379656486942257</v>
      </c>
      <c r="Q82" s="60">
        <f t="shared" si="28"/>
        <v>-0.37270629863536536</v>
      </c>
      <c r="R82" s="60">
        <f t="shared" si="29"/>
        <v>-3.0236546232562262</v>
      </c>
      <c r="S82" s="60">
        <f t="shared" si="30"/>
        <v>-12.37812636156751</v>
      </c>
      <c r="T82" s="60">
        <f t="shared" si="33"/>
        <v>-6.892035167295548</v>
      </c>
      <c r="U82" s="60">
        <f t="shared" si="33"/>
        <v>-4.1426047399546375</v>
      </c>
      <c r="V82" s="60">
        <f t="shared" si="33"/>
        <v>-0.7683083545470163</v>
      </c>
      <c r="W82" s="60">
        <f t="shared" si="32"/>
        <v>-0.4734190664131649</v>
      </c>
      <c r="X82" s="60">
        <f t="shared" si="32"/>
        <v>-0.07166926391454137</v>
      </c>
      <c r="Y82" s="60">
        <f t="shared" si="32"/>
        <v>-0.04789806175462966</v>
      </c>
      <c r="Z82" s="60">
        <f t="shared" si="32"/>
        <v>-0.036229841850735356</v>
      </c>
      <c r="AA82" s="60">
        <f t="shared" si="32"/>
        <v>-0.042221305166569245</v>
      </c>
      <c r="AB82" s="60">
        <f t="shared" si="32"/>
        <v>-1334.6773815216536</v>
      </c>
    </row>
    <row r="83" spans="1:28" s="24" customFormat="1" ht="12.75">
      <c r="A83" s="21" t="s">
        <v>93</v>
      </c>
      <c r="B83" s="22">
        <f>'DATOS MENSUALES'!E786</f>
        <v>1.781</v>
      </c>
      <c r="C83" s="22">
        <f>'DATOS MENSUALES'!E787</f>
        <v>0.452</v>
      </c>
      <c r="D83" s="22">
        <f>'DATOS MENSUALES'!E788</f>
        <v>0.514</v>
      </c>
      <c r="E83" s="22">
        <f>'DATOS MENSUALES'!E789</f>
        <v>0.398</v>
      </c>
      <c r="F83" s="22">
        <f>'DATOS MENSUALES'!E790</f>
        <v>2.622</v>
      </c>
      <c r="G83" s="22">
        <f>'DATOS MENSUALES'!E791</f>
        <v>1.391</v>
      </c>
      <c r="H83" s="22">
        <f>'DATOS MENSUALES'!E792</f>
        <v>0.752</v>
      </c>
      <c r="I83" s="22">
        <f>'DATOS MENSUALES'!E793</f>
        <v>0.498</v>
      </c>
      <c r="J83" s="22">
        <f>'DATOS MENSUALES'!E794</f>
        <v>0.403</v>
      </c>
      <c r="K83" s="22">
        <f>'DATOS MENSUALES'!E795</f>
        <v>0.376</v>
      </c>
      <c r="L83" s="22">
        <f>'DATOS MENSUALES'!E796</f>
        <v>0.35</v>
      </c>
      <c r="M83" s="22">
        <f>'DATOS MENSUALES'!E797</f>
        <v>0.436</v>
      </c>
      <c r="N83" s="22">
        <f>SUM(B83:M83)</f>
        <v>9.972999999999999</v>
      </c>
      <c r="O83" s="23"/>
      <c r="P83" s="60">
        <f t="shared" si="27"/>
        <v>0.6512702840398781</v>
      </c>
      <c r="Q83" s="60">
        <f t="shared" si="28"/>
        <v>-0.3002939395100211</v>
      </c>
      <c r="R83" s="60">
        <f t="shared" si="29"/>
        <v>-2.192087302669449</v>
      </c>
      <c r="S83" s="60">
        <f t="shared" si="30"/>
        <v>-11.424485200615031</v>
      </c>
      <c r="T83" s="60">
        <f t="shared" si="33"/>
        <v>0.0634994922457738</v>
      </c>
      <c r="U83" s="60">
        <f t="shared" si="33"/>
        <v>-0.15060736547943254</v>
      </c>
      <c r="V83" s="60">
        <f t="shared" si="33"/>
        <v>-0.09045471837828346</v>
      </c>
      <c r="W83" s="60">
        <f aca="true" t="shared" si="34" ref="W83:AB83">(I83-I$6)^3</f>
        <v>-0.15518207624649774</v>
      </c>
      <c r="X83" s="60">
        <f t="shared" si="34"/>
        <v>-0.015884951140436712</v>
      </c>
      <c r="Y83" s="60">
        <f t="shared" si="34"/>
        <v>-0.009550617671296304</v>
      </c>
      <c r="Z83" s="60">
        <f t="shared" si="34"/>
        <v>-0.0070661650236003406</v>
      </c>
      <c r="AA83" s="60">
        <f t="shared" si="34"/>
        <v>-0.0013026043594067374</v>
      </c>
      <c r="AB83" s="60">
        <f t="shared" si="34"/>
        <v>-143.72311846433226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279.71561142878136</v>
      </c>
      <c r="Q84" s="61">
        <f t="shared" si="35"/>
        <v>372.9181294350955</v>
      </c>
      <c r="R84" s="61">
        <f t="shared" si="35"/>
        <v>758.9958166792763</v>
      </c>
      <c r="S84" s="61">
        <f t="shared" si="35"/>
        <v>3194.9885932945053</v>
      </c>
      <c r="T84" s="61">
        <f t="shared" si="35"/>
        <v>4116.234749655969</v>
      </c>
      <c r="U84" s="61">
        <f t="shared" si="35"/>
        <v>1689.911281917695</v>
      </c>
      <c r="V84" s="61">
        <f t="shared" si="35"/>
        <v>167.99655645106984</v>
      </c>
      <c r="W84" s="61">
        <f t="shared" si="35"/>
        <v>20.34555539831034</v>
      </c>
      <c r="X84" s="61">
        <f t="shared" si="35"/>
        <v>0.9436130824921968</v>
      </c>
      <c r="Y84" s="61">
        <f t="shared" si="35"/>
        <v>0.8430900381111106</v>
      </c>
      <c r="Z84" s="61">
        <f t="shared" si="35"/>
        <v>0.5842222058879689</v>
      </c>
      <c r="AA84" s="61">
        <f t="shared" si="35"/>
        <v>0.4638664365325995</v>
      </c>
      <c r="AB84" s="61">
        <f t="shared" si="35"/>
        <v>90166.97799221284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412 - Río Tormes desde la presa del embalse de La Almendra hasta el río Duero en el embalse (o albufeira) de Aldeadávila..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0.195</v>
      </c>
      <c r="C4" s="1">
        <f t="shared" si="0"/>
        <v>0.179</v>
      </c>
      <c r="D4" s="1">
        <f t="shared" si="0"/>
        <v>0.317</v>
      </c>
      <c r="E4" s="1">
        <f t="shared" si="0"/>
        <v>0.192</v>
      </c>
      <c r="F4" s="1">
        <f t="shared" si="0"/>
        <v>0.196</v>
      </c>
      <c r="G4" s="1">
        <f t="shared" si="0"/>
        <v>0.184</v>
      </c>
      <c r="H4" s="1">
        <f t="shared" si="0"/>
        <v>0.236</v>
      </c>
      <c r="I4" s="1">
        <f t="shared" si="0"/>
        <v>0.223</v>
      </c>
      <c r="J4" s="1">
        <f t="shared" si="0"/>
        <v>0.206</v>
      </c>
      <c r="K4" s="1">
        <f t="shared" si="0"/>
        <v>0.194</v>
      </c>
      <c r="L4" s="1">
        <f t="shared" si="0"/>
        <v>0.184</v>
      </c>
      <c r="M4" s="1">
        <f t="shared" si="0"/>
        <v>0.174</v>
      </c>
      <c r="N4" s="1">
        <f>MIN(N18:N43)</f>
        <v>3.133</v>
      </c>
    </row>
    <row r="5" spans="1:14" ht="12.75">
      <c r="A5" s="13" t="s">
        <v>94</v>
      </c>
      <c r="B5" s="1">
        <f aca="true" t="shared" si="1" ref="B5:M5">MAX(B18:B43)</f>
        <v>3.984</v>
      </c>
      <c r="C5" s="1">
        <f t="shared" si="1"/>
        <v>3.51</v>
      </c>
      <c r="D5" s="1">
        <f t="shared" si="1"/>
        <v>5.951</v>
      </c>
      <c r="E5" s="1">
        <f t="shared" si="1"/>
        <v>11.34</v>
      </c>
      <c r="F5" s="1">
        <f t="shared" si="1"/>
        <v>5.761</v>
      </c>
      <c r="G5" s="1">
        <f t="shared" si="1"/>
        <v>7.997</v>
      </c>
      <c r="H5" s="1">
        <f t="shared" si="1"/>
        <v>2.362</v>
      </c>
      <c r="I5" s="1">
        <f t="shared" si="1"/>
        <v>2.325</v>
      </c>
      <c r="J5" s="1">
        <f t="shared" si="1"/>
        <v>1.142</v>
      </c>
      <c r="K5" s="1">
        <f t="shared" si="1"/>
        <v>1.039</v>
      </c>
      <c r="L5" s="1">
        <f t="shared" si="1"/>
        <v>0.95</v>
      </c>
      <c r="M5" s="1">
        <f t="shared" si="1"/>
        <v>1.136</v>
      </c>
      <c r="N5" s="1">
        <f>MAX(N18:N43)</f>
        <v>37.60600000000001</v>
      </c>
    </row>
    <row r="6" spans="1:14" ht="12.75">
      <c r="A6" s="13" t="s">
        <v>16</v>
      </c>
      <c r="B6" s="1">
        <f aca="true" t="shared" si="2" ref="B6:M6">AVERAGE(B18:B43)</f>
        <v>0.9170769230769231</v>
      </c>
      <c r="C6" s="1">
        <f t="shared" si="2"/>
        <v>0.962346153846154</v>
      </c>
      <c r="D6" s="1">
        <f t="shared" si="2"/>
        <v>1.7295384615384617</v>
      </c>
      <c r="E6" s="1">
        <f t="shared" si="2"/>
        <v>2.2650769230769234</v>
      </c>
      <c r="F6" s="1">
        <f t="shared" si="2"/>
        <v>1.4093076923076924</v>
      </c>
      <c r="G6" s="1">
        <f t="shared" si="2"/>
        <v>1.1305769230769231</v>
      </c>
      <c r="H6" s="1">
        <f t="shared" si="2"/>
        <v>0.9344615384615385</v>
      </c>
      <c r="I6" s="1">
        <f t="shared" si="2"/>
        <v>0.8657307692307694</v>
      </c>
      <c r="J6" s="1">
        <f t="shared" si="2"/>
        <v>0.5551538461538461</v>
      </c>
      <c r="K6" s="1">
        <f t="shared" si="2"/>
        <v>0.5016153846153846</v>
      </c>
      <c r="L6" s="1">
        <f t="shared" si="2"/>
        <v>0.46380769230769225</v>
      </c>
      <c r="M6" s="1">
        <f t="shared" si="2"/>
        <v>0.4987307692307692</v>
      </c>
      <c r="N6" s="1">
        <f>SUM(B6:M6)</f>
        <v>12.23342307692308</v>
      </c>
    </row>
    <row r="7" spans="1:14" ht="12.75">
      <c r="A7" s="13" t="s">
        <v>17</v>
      </c>
      <c r="B7" s="1">
        <f aca="true" t="shared" si="3" ref="B7:M7">PERCENTILE(B18:B43,0.1)</f>
        <v>0.236</v>
      </c>
      <c r="C7" s="1">
        <f t="shared" si="3"/>
        <v>0.34450000000000003</v>
      </c>
      <c r="D7" s="1">
        <f t="shared" si="3"/>
        <v>0.36</v>
      </c>
      <c r="E7" s="1">
        <f t="shared" si="3"/>
        <v>0.318</v>
      </c>
      <c r="F7" s="1">
        <f t="shared" si="3"/>
        <v>0.29800000000000004</v>
      </c>
      <c r="G7" s="1">
        <f t="shared" si="3"/>
        <v>0.261</v>
      </c>
      <c r="H7" s="1">
        <f t="shared" si="3"/>
        <v>0.2955</v>
      </c>
      <c r="I7" s="1">
        <f t="shared" si="3"/>
        <v>0.2995</v>
      </c>
      <c r="J7" s="1">
        <f t="shared" si="3"/>
        <v>0.2455</v>
      </c>
      <c r="K7" s="1">
        <f t="shared" si="3"/>
        <v>0.2295</v>
      </c>
      <c r="L7" s="1">
        <f t="shared" si="3"/>
        <v>0.215</v>
      </c>
      <c r="M7" s="1">
        <f t="shared" si="3"/>
        <v>0.2175</v>
      </c>
      <c r="N7" s="1">
        <f>PERCENTILE(N18:N43,0.1)</f>
        <v>4.213</v>
      </c>
    </row>
    <row r="8" spans="1:14" ht="12.75">
      <c r="A8" s="13" t="s">
        <v>18</v>
      </c>
      <c r="B8" s="1">
        <f aca="true" t="shared" si="4" ref="B8:M8">PERCENTILE(B18:B43,0.25)</f>
        <v>0.4015</v>
      </c>
      <c r="C8" s="1">
        <f t="shared" si="4"/>
        <v>0.42325</v>
      </c>
      <c r="D8" s="1">
        <f t="shared" si="4"/>
        <v>0.414</v>
      </c>
      <c r="E8" s="1">
        <f t="shared" si="4"/>
        <v>0.36124999999999996</v>
      </c>
      <c r="F8" s="1">
        <f t="shared" si="4"/>
        <v>0.338</v>
      </c>
      <c r="G8" s="1">
        <f t="shared" si="4"/>
        <v>0.32225000000000004</v>
      </c>
      <c r="H8" s="1">
        <f t="shared" si="4"/>
        <v>0.43474999999999997</v>
      </c>
      <c r="I8" s="1">
        <f t="shared" si="4"/>
        <v>0.446</v>
      </c>
      <c r="J8" s="1">
        <f t="shared" si="4"/>
        <v>0.32975</v>
      </c>
      <c r="K8" s="1">
        <f t="shared" si="4"/>
        <v>0.30625</v>
      </c>
      <c r="L8" s="1">
        <f t="shared" si="4"/>
        <v>0.2945</v>
      </c>
      <c r="M8" s="1">
        <f t="shared" si="4"/>
        <v>0.315</v>
      </c>
      <c r="N8" s="1">
        <f>PERCENTILE(N18:N43,0.25)</f>
        <v>5.9055</v>
      </c>
    </row>
    <row r="9" spans="1:14" ht="12.75">
      <c r="A9" s="13" t="s">
        <v>19</v>
      </c>
      <c r="B9" s="1">
        <f aca="true" t="shared" si="5" ref="B9:M9">PERCENTILE(B18:B43,0.5)</f>
        <v>0.634</v>
      </c>
      <c r="C9" s="1">
        <f t="shared" si="5"/>
        <v>0.5994999999999999</v>
      </c>
      <c r="D9" s="1">
        <f t="shared" si="5"/>
        <v>0.7230000000000001</v>
      </c>
      <c r="E9" s="1">
        <f t="shared" si="5"/>
        <v>0.9390000000000001</v>
      </c>
      <c r="F9" s="1">
        <f t="shared" si="5"/>
        <v>0.8175</v>
      </c>
      <c r="G9" s="1">
        <f t="shared" si="5"/>
        <v>0.637</v>
      </c>
      <c r="H9" s="1">
        <f t="shared" si="5"/>
        <v>0.7110000000000001</v>
      </c>
      <c r="I9" s="1">
        <f t="shared" si="5"/>
        <v>0.644</v>
      </c>
      <c r="J9" s="1">
        <f t="shared" si="5"/>
        <v>0.5385</v>
      </c>
      <c r="K9" s="1">
        <f t="shared" si="5"/>
        <v>0.4935</v>
      </c>
      <c r="L9" s="1">
        <f t="shared" si="5"/>
        <v>0.46099999999999997</v>
      </c>
      <c r="M9" s="1">
        <f t="shared" si="5"/>
        <v>0.45</v>
      </c>
      <c r="N9" s="1">
        <f>PERCENTILE(N18:N43,0.5)</f>
        <v>9.846999999999998</v>
      </c>
    </row>
    <row r="10" spans="1:14" ht="12.75">
      <c r="A10" s="13" t="s">
        <v>20</v>
      </c>
      <c r="B10" s="1">
        <f aca="true" t="shared" si="6" ref="B10:M10">PERCENTILE(B18:B43,0.75)</f>
        <v>0.99075</v>
      </c>
      <c r="C10" s="1">
        <f t="shared" si="6"/>
        <v>1.07625</v>
      </c>
      <c r="D10" s="1">
        <f t="shared" si="6"/>
        <v>2.301</v>
      </c>
      <c r="E10" s="1">
        <f t="shared" si="6"/>
        <v>2.04875</v>
      </c>
      <c r="F10" s="1">
        <f t="shared" si="6"/>
        <v>1.69825</v>
      </c>
      <c r="G10" s="1">
        <f t="shared" si="6"/>
        <v>1.17325</v>
      </c>
      <c r="H10" s="1">
        <f t="shared" si="6"/>
        <v>1.2712500000000002</v>
      </c>
      <c r="I10" s="1">
        <f t="shared" si="6"/>
        <v>1.21275</v>
      </c>
      <c r="J10" s="1">
        <f t="shared" si="6"/>
        <v>0.7284999999999999</v>
      </c>
      <c r="K10" s="1">
        <f t="shared" si="6"/>
        <v>0.594</v>
      </c>
      <c r="L10" s="1">
        <f t="shared" si="6"/>
        <v>0.55525</v>
      </c>
      <c r="M10" s="1">
        <f t="shared" si="6"/>
        <v>0.68475</v>
      </c>
      <c r="N10" s="1">
        <f>PERCENTILE(N18:N43,0.75)</f>
        <v>12.96725</v>
      </c>
    </row>
    <row r="11" spans="1:14" ht="12.75">
      <c r="A11" s="13" t="s">
        <v>21</v>
      </c>
      <c r="B11" s="1">
        <f aca="true" t="shared" si="7" ref="B11:M11">PERCENTILE(B18:B43,0.9)</f>
        <v>1.752</v>
      </c>
      <c r="C11" s="1">
        <f t="shared" si="7"/>
        <v>1.9025</v>
      </c>
      <c r="D11" s="1">
        <f t="shared" si="7"/>
        <v>5.2825</v>
      </c>
      <c r="E11" s="1">
        <f t="shared" si="7"/>
        <v>7.140000000000001</v>
      </c>
      <c r="F11" s="1">
        <f t="shared" si="7"/>
        <v>3.2245</v>
      </c>
      <c r="G11" s="1">
        <f t="shared" si="7"/>
        <v>2.013</v>
      </c>
      <c r="H11" s="1">
        <f t="shared" si="7"/>
        <v>1.893</v>
      </c>
      <c r="I11" s="1">
        <f t="shared" si="7"/>
        <v>1.6035</v>
      </c>
      <c r="J11" s="1">
        <f t="shared" si="7"/>
        <v>0.9795</v>
      </c>
      <c r="K11" s="1">
        <f t="shared" si="7"/>
        <v>0.894</v>
      </c>
      <c r="L11" s="1">
        <f t="shared" si="7"/>
        <v>0.817</v>
      </c>
      <c r="M11" s="1">
        <f t="shared" si="7"/>
        <v>0.8454999999999999</v>
      </c>
      <c r="N11" s="1">
        <f>PERCENTILE(N18:N43,0.9)</f>
        <v>25.1825</v>
      </c>
    </row>
    <row r="12" spans="1:14" ht="12.75">
      <c r="A12" s="13" t="s">
        <v>25</v>
      </c>
      <c r="B12" s="1">
        <f aca="true" t="shared" si="8" ref="B12:M12">STDEV(B18:B43)</f>
        <v>0.9042270919664784</v>
      </c>
      <c r="C12" s="1">
        <f t="shared" si="8"/>
        <v>0.8953003939374843</v>
      </c>
      <c r="D12" s="1">
        <f t="shared" si="8"/>
        <v>1.9207206404007686</v>
      </c>
      <c r="E12" s="1">
        <f t="shared" si="8"/>
        <v>3.219544737046862</v>
      </c>
      <c r="F12" s="1">
        <f t="shared" si="8"/>
        <v>1.4706784494030163</v>
      </c>
      <c r="G12" s="1">
        <f t="shared" si="8"/>
        <v>1.573888361303353</v>
      </c>
      <c r="H12" s="1">
        <f t="shared" si="8"/>
        <v>0.6544839940453384</v>
      </c>
      <c r="I12" s="1">
        <f t="shared" si="8"/>
        <v>0.5921885887243901</v>
      </c>
      <c r="J12" s="1">
        <f t="shared" si="8"/>
        <v>0.27961354649697384</v>
      </c>
      <c r="K12" s="1">
        <f t="shared" si="8"/>
        <v>0.24857161172154452</v>
      </c>
      <c r="L12" s="1">
        <f t="shared" si="8"/>
        <v>0.22460935318561762</v>
      </c>
      <c r="M12" s="1">
        <f t="shared" si="8"/>
        <v>0.24884124379890216</v>
      </c>
      <c r="N12" s="1">
        <f>STDEV(N18:N43)</f>
        <v>8.892674527601143</v>
      </c>
    </row>
    <row r="13" spans="1:14" ht="12.75">
      <c r="A13" s="13" t="s">
        <v>127</v>
      </c>
      <c r="B13" s="1">
        <f>ROUND(B12/B6,2)</f>
        <v>0.99</v>
      </c>
      <c r="C13" s="1">
        <f aca="true" t="shared" si="9" ref="C13:N13">ROUND(C12/C6,2)</f>
        <v>0.93</v>
      </c>
      <c r="D13" s="1">
        <f t="shared" si="9"/>
        <v>1.11</v>
      </c>
      <c r="E13" s="1">
        <f t="shared" si="9"/>
        <v>1.42</v>
      </c>
      <c r="F13" s="1">
        <f t="shared" si="9"/>
        <v>1.04</v>
      </c>
      <c r="G13" s="1">
        <f t="shared" si="9"/>
        <v>1.39</v>
      </c>
      <c r="H13" s="1">
        <f t="shared" si="9"/>
        <v>0.7</v>
      </c>
      <c r="I13" s="1">
        <f t="shared" si="9"/>
        <v>0.68</v>
      </c>
      <c r="J13" s="1">
        <f t="shared" si="9"/>
        <v>0.5</v>
      </c>
      <c r="K13" s="1">
        <f t="shared" si="9"/>
        <v>0.5</v>
      </c>
      <c r="L13" s="1">
        <f t="shared" si="9"/>
        <v>0.48</v>
      </c>
      <c r="M13" s="1">
        <f t="shared" si="9"/>
        <v>0.5</v>
      </c>
      <c r="N13" s="1">
        <f t="shared" si="9"/>
        <v>0.73</v>
      </c>
    </row>
    <row r="14" spans="1:14" ht="12.75">
      <c r="A14" s="13" t="s">
        <v>126</v>
      </c>
      <c r="B14" s="53">
        <f>26*P44/(25*24*B12^3)</f>
        <v>2.3235874756036456</v>
      </c>
      <c r="C14" s="53">
        <f aca="true" t="shared" si="10" ref="C14:N14">26*Q44/(25*24*C12^3)</f>
        <v>1.9435053339000037</v>
      </c>
      <c r="D14" s="53">
        <f t="shared" si="10"/>
        <v>1.3014549347281263</v>
      </c>
      <c r="E14" s="53">
        <f t="shared" si="10"/>
        <v>2.047785227658056</v>
      </c>
      <c r="F14" s="53">
        <f t="shared" si="10"/>
        <v>1.7559534991986347</v>
      </c>
      <c r="G14" s="53">
        <f t="shared" si="10"/>
        <v>3.6382590145451386</v>
      </c>
      <c r="H14" s="53">
        <f t="shared" si="10"/>
        <v>0.9974491559952399</v>
      </c>
      <c r="I14" s="53">
        <f t="shared" si="10"/>
        <v>1.2118081186991703</v>
      </c>
      <c r="J14" s="53">
        <f t="shared" si="10"/>
        <v>0.6077663842381051</v>
      </c>
      <c r="K14" s="53">
        <f t="shared" si="10"/>
        <v>0.7189181571996974</v>
      </c>
      <c r="L14" s="53">
        <f t="shared" si="10"/>
        <v>0.6994240885306425</v>
      </c>
      <c r="M14" s="53">
        <f t="shared" si="10"/>
        <v>0.8637459212300218</v>
      </c>
      <c r="N14" s="53">
        <f t="shared" si="10"/>
        <v>1.4611695061029542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-0.13841781708641768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0.445</v>
      </c>
      <c r="C18" s="1">
        <f>'DATOS MENSUALES'!E487</f>
        <v>0.581</v>
      </c>
      <c r="D18" s="1">
        <f>'DATOS MENSUALES'!E488</f>
        <v>0.378</v>
      </c>
      <c r="E18" s="1">
        <f>'DATOS MENSUALES'!E489</f>
        <v>0.349</v>
      </c>
      <c r="F18" s="1">
        <f>'DATOS MENSUALES'!E490</f>
        <v>0.325</v>
      </c>
      <c r="G18" s="1">
        <f>'DATOS MENSUALES'!E491</f>
        <v>0.338</v>
      </c>
      <c r="H18" s="1">
        <f>'DATOS MENSUALES'!E492</f>
        <v>0.306</v>
      </c>
      <c r="I18" s="1">
        <f>'DATOS MENSUALES'!E493</f>
        <v>0.343</v>
      </c>
      <c r="J18" s="1">
        <f>'DATOS MENSUALES'!E494</f>
        <v>0.252</v>
      </c>
      <c r="K18" s="1">
        <f>'DATOS MENSUALES'!E495</f>
        <v>0.234</v>
      </c>
      <c r="L18" s="1">
        <f>'DATOS MENSUALES'!E496</f>
        <v>0.219</v>
      </c>
      <c r="M18" s="1">
        <f>'DATOS MENSUALES'!E497</f>
        <v>0.21</v>
      </c>
      <c r="N18" s="1">
        <f aca="true" t="shared" si="11" ref="N18:N41">SUM(B18:M18)</f>
        <v>3.98</v>
      </c>
      <c r="O18" s="10"/>
      <c r="P18" s="60">
        <f aca="true" t="shared" si="12" ref="P18:P43">(B18-B$6)^3</f>
        <v>-0.10520546807146111</v>
      </c>
      <c r="Q18" s="60">
        <f aca="true" t="shared" si="13" ref="Q18:AB33">(C18-C$6)^3</f>
        <v>-0.05545722211396229</v>
      </c>
      <c r="R18" s="60">
        <f t="shared" si="13"/>
        <v>-2.4687961279016855</v>
      </c>
      <c r="S18" s="60">
        <f t="shared" si="13"/>
        <v>-7.034590496781525</v>
      </c>
      <c r="T18" s="60">
        <f t="shared" si="13"/>
        <v>-1.2748456789877107</v>
      </c>
      <c r="U18" s="60">
        <f t="shared" si="13"/>
        <v>-0.49787952825119475</v>
      </c>
      <c r="V18" s="60">
        <f t="shared" si="13"/>
        <v>-0.24821962357760577</v>
      </c>
      <c r="W18" s="60">
        <f t="shared" si="13"/>
        <v>-0.1428348534405441</v>
      </c>
      <c r="X18" s="60">
        <f t="shared" si="13"/>
        <v>-0.027860521903049603</v>
      </c>
      <c r="Y18" s="60">
        <f t="shared" si="13"/>
        <v>-0.019166077031861625</v>
      </c>
      <c r="Z18" s="60">
        <f t="shared" si="13"/>
        <v>-0.014671522367148374</v>
      </c>
      <c r="AA18" s="60">
        <f t="shared" si="13"/>
        <v>-0.02407017255592854</v>
      </c>
      <c r="AB18" s="60">
        <f t="shared" si="13"/>
        <v>-562.2148645663676</v>
      </c>
    </row>
    <row r="19" spans="1:28" ht="12.75">
      <c r="A19" s="12" t="s">
        <v>69</v>
      </c>
      <c r="B19" s="1">
        <f>'DATOS MENSUALES'!E498</f>
        <v>0.195</v>
      </c>
      <c r="C19" s="1">
        <f>'DATOS MENSUALES'!E499</f>
        <v>0.179</v>
      </c>
      <c r="D19" s="1">
        <f>'DATOS MENSUALES'!E500</f>
        <v>2.455</v>
      </c>
      <c r="E19" s="1">
        <f>'DATOS MENSUALES'!E501</f>
        <v>0.427</v>
      </c>
      <c r="F19" s="1">
        <f>'DATOS MENSUALES'!E502</f>
        <v>0.323</v>
      </c>
      <c r="G19" s="1">
        <f>'DATOS MENSUALES'!E503</f>
        <v>0.277</v>
      </c>
      <c r="H19" s="1">
        <f>'DATOS MENSUALES'!E504</f>
        <v>0.258</v>
      </c>
      <c r="I19" s="1">
        <f>'DATOS MENSUALES'!E505</f>
        <v>0.246</v>
      </c>
      <c r="J19" s="1">
        <f>'DATOS MENSUALES'!E506</f>
        <v>0.228</v>
      </c>
      <c r="K19" s="1">
        <f>'DATOS MENSUALES'!E507</f>
        <v>0.215</v>
      </c>
      <c r="L19" s="1">
        <f>'DATOS MENSUALES'!E508</f>
        <v>0.202</v>
      </c>
      <c r="M19" s="1">
        <f>'DATOS MENSUALES'!E509</f>
        <v>0.345</v>
      </c>
      <c r="N19" s="1">
        <f t="shared" si="11"/>
        <v>5.3500000000000005</v>
      </c>
      <c r="O19" s="10"/>
      <c r="P19" s="60">
        <f t="shared" si="12"/>
        <v>-0.3764873571247155</v>
      </c>
      <c r="Q19" s="60">
        <f t="shared" si="13"/>
        <v>-0.4806856378506487</v>
      </c>
      <c r="R19" s="60">
        <f t="shared" si="13"/>
        <v>0.38180637687346364</v>
      </c>
      <c r="S19" s="60">
        <f t="shared" si="13"/>
        <v>-6.209992099396908</v>
      </c>
      <c r="T19" s="60">
        <f t="shared" si="13"/>
        <v>-1.2819130377096042</v>
      </c>
      <c r="U19" s="60">
        <f t="shared" si="13"/>
        <v>-0.6219106521994198</v>
      </c>
      <c r="V19" s="60">
        <f t="shared" si="13"/>
        <v>-0.30954894409831585</v>
      </c>
      <c r="W19" s="60">
        <f t="shared" si="13"/>
        <v>-0.23801765787989324</v>
      </c>
      <c r="X19" s="60">
        <f t="shared" si="13"/>
        <v>-0.03501515806873008</v>
      </c>
      <c r="Y19" s="60">
        <f t="shared" si="13"/>
        <v>-0.023544989156121982</v>
      </c>
      <c r="Z19" s="60">
        <f t="shared" si="13"/>
        <v>-0.017945154753243046</v>
      </c>
      <c r="AA19" s="60">
        <f t="shared" si="13"/>
        <v>-0.0036331422378812015</v>
      </c>
      <c r="AB19" s="60">
        <f t="shared" si="13"/>
        <v>-326.14700176531716</v>
      </c>
    </row>
    <row r="20" spans="1:28" ht="12.75">
      <c r="A20" s="12" t="s">
        <v>70</v>
      </c>
      <c r="B20" s="1">
        <f>'DATOS MENSUALES'!E510</f>
        <v>0.197</v>
      </c>
      <c r="C20" s="1">
        <f>'DATOS MENSUALES'!E511</f>
        <v>0.379</v>
      </c>
      <c r="D20" s="1">
        <f>'DATOS MENSUALES'!E512</f>
        <v>0.342</v>
      </c>
      <c r="E20" s="1">
        <f>'DATOS MENSUALES'!E513</f>
        <v>0.192</v>
      </c>
      <c r="F20" s="1">
        <f>'DATOS MENSUALES'!E514</f>
        <v>0.423</v>
      </c>
      <c r="G20" s="1">
        <f>'DATOS MENSUALES'!E515</f>
        <v>0.19</v>
      </c>
      <c r="H20" s="1">
        <f>'DATOS MENSUALES'!E516</f>
        <v>2.309</v>
      </c>
      <c r="I20" s="1">
        <f>'DATOS MENSUALES'!E517</f>
        <v>0.736</v>
      </c>
      <c r="J20" s="1">
        <f>'DATOS MENSUALES'!E518</f>
        <v>0.325</v>
      </c>
      <c r="K20" s="1">
        <f>'DATOS MENSUALES'!E519</f>
        <v>0.304</v>
      </c>
      <c r="L20" s="1">
        <f>'DATOS MENSUALES'!E520</f>
        <v>0.299</v>
      </c>
      <c r="M20" s="1">
        <f>'DATOS MENSUALES'!E521</f>
        <v>0.268</v>
      </c>
      <c r="N20" s="1">
        <f t="shared" si="11"/>
        <v>5.964</v>
      </c>
      <c r="O20" s="10"/>
      <c r="P20" s="60">
        <f t="shared" si="12"/>
        <v>-0.373367643550751</v>
      </c>
      <c r="Q20" s="60">
        <f t="shared" si="13"/>
        <v>-0.19850845826484992</v>
      </c>
      <c r="R20" s="60">
        <f t="shared" si="13"/>
        <v>-2.6713764364460633</v>
      </c>
      <c r="S20" s="60">
        <f t="shared" si="13"/>
        <v>-8.909354745106967</v>
      </c>
      <c r="T20" s="60">
        <f t="shared" si="13"/>
        <v>-0.9594829477687756</v>
      </c>
      <c r="U20" s="60">
        <f t="shared" si="13"/>
        <v>-0.8321142464937987</v>
      </c>
      <c r="V20" s="60">
        <f t="shared" si="13"/>
        <v>2.596992465138371</v>
      </c>
      <c r="W20" s="60">
        <f t="shared" si="13"/>
        <v>-0.002183378249715531</v>
      </c>
      <c r="X20" s="60">
        <f t="shared" si="13"/>
        <v>-0.012191431719617651</v>
      </c>
      <c r="Y20" s="60">
        <f t="shared" si="13"/>
        <v>-0.00771724442831133</v>
      </c>
      <c r="Z20" s="60">
        <f t="shared" si="13"/>
        <v>-0.0044764365683318125</v>
      </c>
      <c r="AA20" s="60">
        <f t="shared" si="13"/>
        <v>-0.012283341943502496</v>
      </c>
      <c r="AB20" s="60">
        <f t="shared" si="13"/>
        <v>-246.42384770284082</v>
      </c>
    </row>
    <row r="21" spans="1:28" ht="12.75">
      <c r="A21" s="12" t="s">
        <v>71</v>
      </c>
      <c r="B21" s="1">
        <f>'DATOS MENSUALES'!E522</f>
        <v>0.246</v>
      </c>
      <c r="C21" s="1">
        <f>'DATOS MENSUALES'!E523</f>
        <v>0.828</v>
      </c>
      <c r="D21" s="1">
        <f>'DATOS MENSUALES'!E524</f>
        <v>1.839</v>
      </c>
      <c r="E21" s="1">
        <f>'DATOS MENSUALES'!E525</f>
        <v>0.871</v>
      </c>
      <c r="F21" s="1">
        <f>'DATOS MENSUALES'!E526</f>
        <v>0.377</v>
      </c>
      <c r="G21" s="1">
        <f>'DATOS MENSUALES'!E527</f>
        <v>3.165</v>
      </c>
      <c r="H21" s="1">
        <f>'DATOS MENSUALES'!E528</f>
        <v>0.665</v>
      </c>
      <c r="I21" s="1">
        <f>'DATOS MENSUALES'!E529</f>
        <v>1.254</v>
      </c>
      <c r="J21" s="1">
        <f>'DATOS MENSUALES'!E530</f>
        <v>0.63</v>
      </c>
      <c r="K21" s="1">
        <f>'DATOS MENSUALES'!E531</f>
        <v>0.567</v>
      </c>
      <c r="L21" s="1">
        <f>'DATOS MENSUALES'!E532</f>
        <v>0.517</v>
      </c>
      <c r="M21" s="1">
        <f>'DATOS MENSUALES'!E533</f>
        <v>0.471</v>
      </c>
      <c r="N21" s="1">
        <f t="shared" si="11"/>
        <v>11.43</v>
      </c>
      <c r="O21" s="10"/>
      <c r="P21" s="60">
        <f t="shared" si="12"/>
        <v>-0.3022156246809286</v>
      </c>
      <c r="Q21" s="60">
        <f t="shared" si="13"/>
        <v>-0.002424798825500691</v>
      </c>
      <c r="R21" s="60">
        <f t="shared" si="13"/>
        <v>0.0013115493705052278</v>
      </c>
      <c r="S21" s="60">
        <f t="shared" si="13"/>
        <v>-2.7093194478229425</v>
      </c>
      <c r="T21" s="60">
        <f t="shared" si="13"/>
        <v>-1.10008816021848</v>
      </c>
      <c r="U21" s="60">
        <f t="shared" si="13"/>
        <v>8.420227401989932</v>
      </c>
      <c r="V21" s="60">
        <f t="shared" si="13"/>
        <v>-0.019565473157487474</v>
      </c>
      <c r="W21" s="60">
        <f t="shared" si="13"/>
        <v>0.05853274962306546</v>
      </c>
      <c r="X21" s="60">
        <f t="shared" si="13"/>
        <v>0.00041928416795630486</v>
      </c>
      <c r="Y21" s="60">
        <f t="shared" si="13"/>
        <v>0.000279528903049613</v>
      </c>
      <c r="Z21" s="60">
        <f t="shared" si="13"/>
        <v>0.00015050346421256316</v>
      </c>
      <c r="AA21" s="60">
        <f t="shared" si="13"/>
        <v>-2.1324838472917604E-05</v>
      </c>
      <c r="AB21" s="60">
        <f t="shared" si="13"/>
        <v>-0.5186004696955565</v>
      </c>
    </row>
    <row r="22" spans="1:28" ht="12.75">
      <c r="A22" s="12" t="s">
        <v>72</v>
      </c>
      <c r="B22" s="1">
        <f>'DATOS MENSUALES'!E534</f>
        <v>0.772</v>
      </c>
      <c r="C22" s="1">
        <f>'DATOS MENSUALES'!E535</f>
        <v>3.47</v>
      </c>
      <c r="D22" s="1">
        <f>'DATOS MENSUALES'!E536</f>
        <v>0.781</v>
      </c>
      <c r="E22" s="1">
        <f>'DATOS MENSUALES'!E537</f>
        <v>4.193</v>
      </c>
      <c r="F22" s="1">
        <f>'DATOS MENSUALES'!E538</f>
        <v>5.761</v>
      </c>
      <c r="G22" s="1">
        <f>'DATOS MENSUALES'!E539</f>
        <v>1.009</v>
      </c>
      <c r="H22" s="1">
        <f>'DATOS MENSUALES'!E540</f>
        <v>1.932</v>
      </c>
      <c r="I22" s="1">
        <f>'DATOS MENSUALES'!E541</f>
        <v>1.709</v>
      </c>
      <c r="J22" s="1">
        <f>'DATOS MENSUALES'!E542</f>
        <v>0.971</v>
      </c>
      <c r="K22" s="1">
        <f>'DATOS MENSUALES'!E543</f>
        <v>0.885</v>
      </c>
      <c r="L22" s="1">
        <f>'DATOS MENSUALES'!E544</f>
        <v>0.81</v>
      </c>
      <c r="M22" s="1">
        <f>'DATOS MENSUALES'!E545</f>
        <v>0.742</v>
      </c>
      <c r="N22" s="1">
        <f t="shared" si="11"/>
        <v>23.035</v>
      </c>
      <c r="O22" s="10"/>
      <c r="P22" s="60">
        <f t="shared" si="12"/>
        <v>-0.003053479497496588</v>
      </c>
      <c r="Q22" s="60">
        <f t="shared" si="13"/>
        <v>15.768949423964438</v>
      </c>
      <c r="R22" s="60">
        <f t="shared" si="13"/>
        <v>-0.853423969363223</v>
      </c>
      <c r="S22" s="60">
        <f t="shared" si="13"/>
        <v>7.165872974532081</v>
      </c>
      <c r="T22" s="60">
        <f t="shared" si="13"/>
        <v>82.4089804557342</v>
      </c>
      <c r="U22" s="60">
        <f t="shared" si="13"/>
        <v>-0.0017970222053368306</v>
      </c>
      <c r="V22" s="60">
        <f t="shared" si="13"/>
        <v>0.9926335472152935</v>
      </c>
      <c r="W22" s="60">
        <f t="shared" si="13"/>
        <v>0.5996512760653729</v>
      </c>
      <c r="X22" s="60">
        <f t="shared" si="13"/>
        <v>0.07191145353482022</v>
      </c>
      <c r="Y22" s="60">
        <f t="shared" si="13"/>
        <v>0.056351313565771534</v>
      </c>
      <c r="Z22" s="60">
        <f t="shared" si="13"/>
        <v>0.04149084131776289</v>
      </c>
      <c r="AA22" s="60">
        <f t="shared" si="13"/>
        <v>0.014396653284308152</v>
      </c>
      <c r="AB22" s="60">
        <f t="shared" si="13"/>
        <v>1260.2638774956363</v>
      </c>
    </row>
    <row r="23" spans="1:28" ht="12.75">
      <c r="A23" s="12" t="s">
        <v>73</v>
      </c>
      <c r="B23" s="1">
        <f>'DATOS MENSUALES'!E546</f>
        <v>0.675</v>
      </c>
      <c r="C23" s="1">
        <f>'DATOS MENSUALES'!E547</f>
        <v>1.147</v>
      </c>
      <c r="D23" s="1">
        <f>'DATOS MENSUALES'!E548</f>
        <v>1.404</v>
      </c>
      <c r="E23" s="1">
        <f>'DATOS MENSUALES'!E549</f>
        <v>1.048</v>
      </c>
      <c r="F23" s="1">
        <f>'DATOS MENSUALES'!E550</f>
        <v>2.736</v>
      </c>
      <c r="G23" s="1">
        <f>'DATOS MENSUALES'!E551</f>
        <v>0.966</v>
      </c>
      <c r="H23" s="1">
        <f>'DATOS MENSUALES'!E552</f>
        <v>0.999</v>
      </c>
      <c r="I23" s="1">
        <f>'DATOS MENSUALES'!E553</f>
        <v>0.794</v>
      </c>
      <c r="J23" s="1">
        <f>'DATOS MENSUALES'!E554</f>
        <v>0.724</v>
      </c>
      <c r="K23" s="1">
        <f>'DATOS MENSUALES'!E555</f>
        <v>0.661</v>
      </c>
      <c r="L23" s="1">
        <f>'DATOS MENSUALES'!E556</f>
        <v>0.606</v>
      </c>
      <c r="M23" s="1">
        <f>'DATOS MENSUALES'!E557</f>
        <v>1.136</v>
      </c>
      <c r="N23" s="1">
        <f t="shared" si="11"/>
        <v>12.895999999999999</v>
      </c>
      <c r="O23" s="10"/>
      <c r="P23" s="60">
        <f t="shared" si="12"/>
        <v>-0.014186007065543925</v>
      </c>
      <c r="Q23" s="60">
        <f t="shared" si="13"/>
        <v>0.00629615011384842</v>
      </c>
      <c r="R23" s="60">
        <f t="shared" si="13"/>
        <v>-0.03449903284842975</v>
      </c>
      <c r="S23" s="60">
        <f t="shared" si="13"/>
        <v>-1.8028271243732374</v>
      </c>
      <c r="T23" s="60">
        <f t="shared" si="13"/>
        <v>2.3351276869472013</v>
      </c>
      <c r="U23" s="60">
        <f t="shared" si="13"/>
        <v>-0.00445765871865044</v>
      </c>
      <c r="V23" s="60">
        <f t="shared" si="13"/>
        <v>0.0002688164401456532</v>
      </c>
      <c r="W23" s="60">
        <f t="shared" si="13"/>
        <v>-0.00036907656036641096</v>
      </c>
      <c r="X23" s="60">
        <f t="shared" si="13"/>
        <v>0.004813638996358673</v>
      </c>
      <c r="Y23" s="60">
        <f t="shared" si="13"/>
        <v>0.004048920003641335</v>
      </c>
      <c r="Z23" s="60">
        <f t="shared" si="13"/>
        <v>0.00287493683847292</v>
      </c>
      <c r="AA23" s="60">
        <f t="shared" si="13"/>
        <v>0.25880272803874593</v>
      </c>
      <c r="AB23" s="60">
        <f t="shared" si="13"/>
        <v>0.2908766884434977</v>
      </c>
    </row>
    <row r="24" spans="1:28" ht="12.75">
      <c r="A24" s="12" t="s">
        <v>74</v>
      </c>
      <c r="B24" s="1">
        <f>'DATOS MENSUALES'!E558</f>
        <v>0.577</v>
      </c>
      <c r="C24" s="1">
        <f>'DATOS MENSUALES'!E559</f>
        <v>0.514</v>
      </c>
      <c r="D24" s="1">
        <f>'DATOS MENSUALES'!E560</f>
        <v>0.52</v>
      </c>
      <c r="E24" s="1">
        <f>'DATOS MENSUALES'!E561</f>
        <v>2.187</v>
      </c>
      <c r="F24" s="1">
        <f>'DATOS MENSUALES'!E562</f>
        <v>1.566</v>
      </c>
      <c r="G24" s="1">
        <f>'DATOS MENSUALES'!E563</f>
        <v>0.626</v>
      </c>
      <c r="H24" s="1">
        <f>'DATOS MENSUALES'!E564</f>
        <v>0.857</v>
      </c>
      <c r="I24" s="1">
        <f>'DATOS MENSUALES'!E565</f>
        <v>0.628</v>
      </c>
      <c r="J24" s="1">
        <f>'DATOS MENSUALES'!E566</f>
        <v>0.571</v>
      </c>
      <c r="K24" s="1">
        <f>'DATOS MENSUALES'!E567</f>
        <v>0.523</v>
      </c>
      <c r="L24" s="1">
        <f>'DATOS MENSUALES'!E568</f>
        <v>0.485</v>
      </c>
      <c r="M24" s="1">
        <f>'DATOS MENSUALES'!E569</f>
        <v>0.469</v>
      </c>
      <c r="N24" s="1">
        <f t="shared" si="11"/>
        <v>9.523</v>
      </c>
      <c r="O24" s="10"/>
      <c r="P24" s="60">
        <f t="shared" si="12"/>
        <v>-0.03933068295903508</v>
      </c>
      <c r="Q24" s="60">
        <f t="shared" si="13"/>
        <v>-0.09012397646751258</v>
      </c>
      <c r="R24" s="60">
        <f t="shared" si="13"/>
        <v>-1.7695345577715074</v>
      </c>
      <c r="S24" s="60">
        <f t="shared" si="13"/>
        <v>-0.0004759573850705603</v>
      </c>
      <c r="T24" s="60">
        <f t="shared" si="13"/>
        <v>0.00384718463950842</v>
      </c>
      <c r="U24" s="60">
        <f t="shared" si="13"/>
        <v>-0.1284642105233842</v>
      </c>
      <c r="V24" s="60">
        <f t="shared" si="13"/>
        <v>-0.00046479169003186177</v>
      </c>
      <c r="W24" s="60">
        <f t="shared" si="13"/>
        <v>-0.01343557281184573</v>
      </c>
      <c r="X24" s="60">
        <f t="shared" si="13"/>
        <v>3.978978607191622E-06</v>
      </c>
      <c r="Y24" s="60">
        <f t="shared" si="13"/>
        <v>9.779222576240413E-06</v>
      </c>
      <c r="Z24" s="60">
        <f t="shared" si="13"/>
        <v>9.517760070550805E-06</v>
      </c>
      <c r="AA24" s="60">
        <f t="shared" si="13"/>
        <v>-2.62795810764679E-05</v>
      </c>
      <c r="AB24" s="60">
        <f t="shared" si="13"/>
        <v>-19.911833812989997</v>
      </c>
    </row>
    <row r="25" spans="1:28" ht="12.75">
      <c r="A25" s="12" t="s">
        <v>75</v>
      </c>
      <c r="B25" s="1">
        <f>'DATOS MENSUALES'!E570</f>
        <v>1.465</v>
      </c>
      <c r="C25" s="1">
        <f>'DATOS MENSUALES'!E571</f>
        <v>0.422</v>
      </c>
      <c r="D25" s="1">
        <f>'DATOS MENSUALES'!E572</f>
        <v>0.93</v>
      </c>
      <c r="E25" s="1">
        <f>'DATOS MENSUALES'!E573</f>
        <v>1.634</v>
      </c>
      <c r="F25" s="1">
        <f>'DATOS MENSUALES'!E574</f>
        <v>0.641</v>
      </c>
      <c r="G25" s="1">
        <f>'DATOS MENSUALES'!E575</f>
        <v>0.475</v>
      </c>
      <c r="H25" s="1">
        <f>'DATOS MENSUALES'!E576</f>
        <v>1.694</v>
      </c>
      <c r="I25" s="1">
        <f>'DATOS MENSUALES'!E577</f>
        <v>0.621</v>
      </c>
      <c r="J25" s="1">
        <f>'DATOS MENSUALES'!E578</f>
        <v>0.73</v>
      </c>
      <c r="K25" s="1">
        <f>'DATOS MENSUALES'!E579</f>
        <v>0.547</v>
      </c>
      <c r="L25" s="1">
        <f>'DATOS MENSUALES'!E580</f>
        <v>0.504</v>
      </c>
      <c r="M25" s="1">
        <f>'DATOS MENSUALES'!E581</f>
        <v>0.464</v>
      </c>
      <c r="N25" s="1">
        <f t="shared" si="11"/>
        <v>10.127</v>
      </c>
      <c r="O25" s="10"/>
      <c r="P25" s="60">
        <f t="shared" si="12"/>
        <v>0.1644973008042786</v>
      </c>
      <c r="Q25" s="60">
        <f t="shared" si="13"/>
        <v>-0.1577670095385186</v>
      </c>
      <c r="R25" s="60">
        <f t="shared" si="13"/>
        <v>-0.511114357298134</v>
      </c>
      <c r="S25" s="60">
        <f t="shared" si="13"/>
        <v>-0.2513314855093315</v>
      </c>
      <c r="T25" s="60">
        <f t="shared" si="13"/>
        <v>-0.4535295030823852</v>
      </c>
      <c r="U25" s="60">
        <f t="shared" si="13"/>
        <v>-0.2817545724923192</v>
      </c>
      <c r="V25" s="60">
        <f t="shared" si="13"/>
        <v>0.4381767317360035</v>
      </c>
      <c r="W25" s="60">
        <f t="shared" si="13"/>
        <v>-0.014657696526342773</v>
      </c>
      <c r="X25" s="60">
        <f t="shared" si="13"/>
        <v>0.005345252807009561</v>
      </c>
      <c r="Y25" s="60">
        <f t="shared" si="13"/>
        <v>9.34815657715071E-05</v>
      </c>
      <c r="Z25" s="60">
        <f t="shared" si="13"/>
        <v>6.492752190487055E-05</v>
      </c>
      <c r="AA25" s="60">
        <f t="shared" si="13"/>
        <v>-4.189316835457422E-05</v>
      </c>
      <c r="AB25" s="60">
        <f t="shared" si="13"/>
        <v>-9.34623748496037</v>
      </c>
    </row>
    <row r="26" spans="1:28" ht="12.75">
      <c r="A26" s="12" t="s">
        <v>76</v>
      </c>
      <c r="B26" s="1">
        <f>'DATOS MENSUALES'!E582</f>
        <v>0.601</v>
      </c>
      <c r="C26" s="1">
        <f>'DATOS MENSUALES'!E583</f>
        <v>0.427</v>
      </c>
      <c r="D26" s="1">
        <f>'DATOS MENSUALES'!E584</f>
        <v>0.371</v>
      </c>
      <c r="E26" s="1">
        <f>'DATOS MENSUALES'!E585</f>
        <v>0.339</v>
      </c>
      <c r="F26" s="1">
        <f>'DATOS MENSUALES'!E586</f>
        <v>0.323</v>
      </c>
      <c r="G26" s="1">
        <f>'DATOS MENSUALES'!E587</f>
        <v>0.299</v>
      </c>
      <c r="H26" s="1">
        <f>'DATOS MENSUALES'!E588</f>
        <v>0.406</v>
      </c>
      <c r="I26" s="1">
        <f>'DATOS MENSUALES'!E589</f>
        <v>0.476</v>
      </c>
      <c r="J26" s="1">
        <f>'DATOS MENSUALES'!E590</f>
        <v>0.269</v>
      </c>
      <c r="K26" s="1">
        <f>'DATOS MENSUALES'!E591</f>
        <v>0.251</v>
      </c>
      <c r="L26" s="1">
        <f>'DATOS MENSUALES'!E592</f>
        <v>0.238</v>
      </c>
      <c r="M26" s="1">
        <f>'DATOS MENSUALES'!E593</f>
        <v>0.225</v>
      </c>
      <c r="N26" s="1">
        <f t="shared" si="11"/>
        <v>4.225</v>
      </c>
      <c r="O26" s="10"/>
      <c r="P26" s="60">
        <f t="shared" si="12"/>
        <v>-0.031577545302230337</v>
      </c>
      <c r="Q26" s="60">
        <f t="shared" si="13"/>
        <v>-0.15342780101041198</v>
      </c>
      <c r="R26" s="60">
        <f t="shared" si="13"/>
        <v>-2.5073549275289038</v>
      </c>
      <c r="S26" s="60">
        <f t="shared" si="13"/>
        <v>-7.145306843112886</v>
      </c>
      <c r="T26" s="60">
        <f t="shared" si="13"/>
        <v>-1.2819130377096042</v>
      </c>
      <c r="U26" s="60">
        <f t="shared" si="13"/>
        <v>-0.5750522226935028</v>
      </c>
      <c r="V26" s="60">
        <f t="shared" si="13"/>
        <v>-0.14758429813381882</v>
      </c>
      <c r="W26" s="60">
        <f t="shared" si="13"/>
        <v>-0.05919623478817715</v>
      </c>
      <c r="X26" s="60">
        <f t="shared" si="13"/>
        <v>-0.023431428311333623</v>
      </c>
      <c r="Y26" s="60">
        <f t="shared" si="13"/>
        <v>-0.015740668872098306</v>
      </c>
      <c r="Z26" s="60">
        <f t="shared" si="13"/>
        <v>-0.011513734143775595</v>
      </c>
      <c r="AA26" s="60">
        <f t="shared" si="13"/>
        <v>-0.020510245255632678</v>
      </c>
      <c r="AB26" s="60">
        <f t="shared" si="13"/>
        <v>-513.6189341242301</v>
      </c>
    </row>
    <row r="27" spans="1:28" ht="12.75">
      <c r="A27" s="12" t="s">
        <v>77</v>
      </c>
      <c r="B27" s="1">
        <f>'DATOS MENSUALES'!E594</f>
        <v>0.226</v>
      </c>
      <c r="C27" s="1">
        <f>'DATOS MENSUALES'!E595</f>
        <v>1.832</v>
      </c>
      <c r="D27" s="1">
        <f>'DATOS MENSUALES'!E596</f>
        <v>5.951</v>
      </c>
      <c r="E27" s="1">
        <f>'DATOS MENSUALES'!E597</f>
        <v>5.627</v>
      </c>
      <c r="F27" s="1">
        <f>'DATOS MENSUALES'!E598</f>
        <v>0.994</v>
      </c>
      <c r="G27" s="1">
        <f>'DATOS MENSUALES'!E599</f>
        <v>0.784</v>
      </c>
      <c r="H27" s="1">
        <f>'DATOS MENSUALES'!E600</f>
        <v>0.845</v>
      </c>
      <c r="I27" s="1">
        <f>'DATOS MENSUALES'!E601</f>
        <v>0.729</v>
      </c>
      <c r="J27" s="1">
        <f>'DATOS MENSUALES'!E602</f>
        <v>0.606</v>
      </c>
      <c r="K27" s="1">
        <f>'DATOS MENSUALES'!E603</f>
        <v>0.554</v>
      </c>
      <c r="L27" s="1">
        <f>'DATOS MENSUALES'!E604</f>
        <v>0.512</v>
      </c>
      <c r="M27" s="1">
        <f>'DATOS MENSUALES'!E605</f>
        <v>0.468</v>
      </c>
      <c r="N27" s="1">
        <f t="shared" si="11"/>
        <v>19.128</v>
      </c>
      <c r="O27" s="10"/>
      <c r="P27" s="60">
        <f t="shared" si="12"/>
        <v>-0.3300495711898044</v>
      </c>
      <c r="Q27" s="60">
        <f t="shared" si="13"/>
        <v>0.6577173011567478</v>
      </c>
      <c r="R27" s="60">
        <f t="shared" si="13"/>
        <v>75.22955803069594</v>
      </c>
      <c r="S27" s="60">
        <f t="shared" si="13"/>
        <v>37.998225592910764</v>
      </c>
      <c r="T27" s="60">
        <f t="shared" si="13"/>
        <v>-0.07163246982203009</v>
      </c>
      <c r="U27" s="60">
        <f t="shared" si="13"/>
        <v>-0.04162928244941968</v>
      </c>
      <c r="V27" s="60">
        <f t="shared" si="13"/>
        <v>-0.0007159935125170692</v>
      </c>
      <c r="W27" s="60">
        <f t="shared" si="13"/>
        <v>-0.002556223194981805</v>
      </c>
      <c r="X27" s="60">
        <f t="shared" si="13"/>
        <v>0.00013145415612198473</v>
      </c>
      <c r="Y27" s="60">
        <f t="shared" si="13"/>
        <v>0.0001437511338188446</v>
      </c>
      <c r="Z27" s="60">
        <f t="shared" si="13"/>
        <v>0.00011192656332498907</v>
      </c>
      <c r="AA27" s="60">
        <f t="shared" si="13"/>
        <v>-2.9021529301319817E-05</v>
      </c>
      <c r="AB27" s="60">
        <f t="shared" si="13"/>
        <v>327.73503054568573</v>
      </c>
    </row>
    <row r="28" spans="1:28" ht="12.75">
      <c r="A28" s="12" t="s">
        <v>78</v>
      </c>
      <c r="B28" s="1">
        <f>'DATOS MENSUALES'!E606</f>
        <v>0.891</v>
      </c>
      <c r="C28" s="1">
        <f>'DATOS MENSUALES'!E607</f>
        <v>0.649</v>
      </c>
      <c r="D28" s="1">
        <f>'DATOS MENSUALES'!E608</f>
        <v>0.42</v>
      </c>
      <c r="E28" s="1">
        <f>'DATOS MENSUALES'!E609</f>
        <v>0.954</v>
      </c>
      <c r="F28" s="1">
        <f>'DATOS MENSUALES'!E610</f>
        <v>1.557</v>
      </c>
      <c r="G28" s="1">
        <f>'DATOS MENSUALES'!E611</f>
        <v>2.209</v>
      </c>
      <c r="H28" s="1">
        <f>'DATOS MENSUALES'!E612</f>
        <v>0.638</v>
      </c>
      <c r="I28" s="1">
        <f>'DATOS MENSUALES'!E613</f>
        <v>0.569</v>
      </c>
      <c r="J28" s="1">
        <f>'DATOS MENSUALES'!E614</f>
        <v>0.519</v>
      </c>
      <c r="K28" s="1">
        <f>'DATOS MENSUALES'!E615</f>
        <v>0.475</v>
      </c>
      <c r="L28" s="1">
        <f>'DATOS MENSUALES'!E616</f>
        <v>0.437</v>
      </c>
      <c r="M28" s="1">
        <f>'DATOS MENSUALES'!E617</f>
        <v>0.403</v>
      </c>
      <c r="N28" s="1">
        <f t="shared" si="11"/>
        <v>9.720999999999998</v>
      </c>
      <c r="O28" s="10"/>
      <c r="P28" s="60">
        <f t="shared" si="12"/>
        <v>-1.7732461993627737E-05</v>
      </c>
      <c r="Q28" s="60">
        <f t="shared" si="13"/>
        <v>-0.03076614659325219</v>
      </c>
      <c r="R28" s="60">
        <f t="shared" si="13"/>
        <v>-2.24571569859991</v>
      </c>
      <c r="S28" s="60">
        <f t="shared" si="13"/>
        <v>-2.2536398821957233</v>
      </c>
      <c r="T28" s="60">
        <f t="shared" si="13"/>
        <v>0.003221614929449241</v>
      </c>
      <c r="U28" s="60">
        <f t="shared" si="13"/>
        <v>1.2542020837118228</v>
      </c>
      <c r="V28" s="60">
        <f t="shared" si="13"/>
        <v>-0.026055839719617658</v>
      </c>
      <c r="W28" s="60">
        <f t="shared" si="13"/>
        <v>-0.02612689183403511</v>
      </c>
      <c r="X28" s="60">
        <f t="shared" si="13"/>
        <v>-4.725671370050044E-05</v>
      </c>
      <c r="Y28" s="60">
        <f t="shared" si="13"/>
        <v>-1.8853771506599868E-05</v>
      </c>
      <c r="Z28" s="60">
        <f t="shared" si="13"/>
        <v>-1.926541152708227E-05</v>
      </c>
      <c r="AA28" s="60">
        <f t="shared" si="13"/>
        <v>-0.000877313163916703</v>
      </c>
      <c r="AB28" s="60">
        <f t="shared" si="13"/>
        <v>-15.859092105898295</v>
      </c>
    </row>
    <row r="29" spans="1:28" ht="12.75">
      <c r="A29" s="12" t="s">
        <v>79</v>
      </c>
      <c r="B29" s="1">
        <f>'DATOS MENSUALES'!E618</f>
        <v>0.38</v>
      </c>
      <c r="C29" s="1">
        <f>'DATOS MENSUALES'!E619</f>
        <v>0.359</v>
      </c>
      <c r="D29" s="1">
        <f>'DATOS MENSUALES'!E620</f>
        <v>0.317</v>
      </c>
      <c r="E29" s="1">
        <f>'DATOS MENSUALES'!E621</f>
        <v>0.335</v>
      </c>
      <c r="F29" s="1">
        <f>'DATOS MENSUALES'!E622</f>
        <v>0.269</v>
      </c>
      <c r="G29" s="1">
        <f>'DATOS MENSUALES'!E623</f>
        <v>0.256</v>
      </c>
      <c r="H29" s="1">
        <f>'DATOS MENSUALES'!E624</f>
        <v>0.236</v>
      </c>
      <c r="I29" s="1">
        <f>'DATOS MENSUALES'!E625</f>
        <v>0.223</v>
      </c>
      <c r="J29" s="1">
        <f>'DATOS MENSUALES'!E626</f>
        <v>0.206</v>
      </c>
      <c r="K29" s="1">
        <f>'DATOS MENSUALES'!E627</f>
        <v>0.194</v>
      </c>
      <c r="L29" s="1">
        <f>'DATOS MENSUALES'!E628</f>
        <v>0.184</v>
      </c>
      <c r="M29" s="1">
        <f>'DATOS MENSUALES'!E629</f>
        <v>0.174</v>
      </c>
      <c r="N29" s="1">
        <f t="shared" si="11"/>
        <v>3.133</v>
      </c>
      <c r="O29" s="10"/>
      <c r="P29" s="60">
        <f t="shared" si="12"/>
        <v>-0.1549207092253073</v>
      </c>
      <c r="Q29" s="60">
        <f t="shared" si="13"/>
        <v>-0.21963403776189136</v>
      </c>
      <c r="R29" s="60">
        <f t="shared" si="13"/>
        <v>-2.8183884197300877</v>
      </c>
      <c r="S29" s="60">
        <f t="shared" si="13"/>
        <v>-7.189916626568507</v>
      </c>
      <c r="T29" s="60">
        <f t="shared" si="13"/>
        <v>-1.4827439545853442</v>
      </c>
      <c r="U29" s="60">
        <f t="shared" si="13"/>
        <v>-0.6689505899760471</v>
      </c>
      <c r="V29" s="60">
        <f t="shared" si="13"/>
        <v>-0.34074342831133364</v>
      </c>
      <c r="W29" s="60">
        <f t="shared" si="13"/>
        <v>-0.26551390722752644</v>
      </c>
      <c r="X29" s="60">
        <f t="shared" si="13"/>
        <v>-0.04256478963086026</v>
      </c>
      <c r="Y29" s="60">
        <f t="shared" si="13"/>
        <v>-0.02910879016795629</v>
      </c>
      <c r="Z29" s="60">
        <f t="shared" si="13"/>
        <v>-0.021906800288746007</v>
      </c>
      <c r="AA29" s="60">
        <f t="shared" si="13"/>
        <v>-0.03424288315356167</v>
      </c>
      <c r="AB29" s="60">
        <f t="shared" si="13"/>
        <v>-753.6761098866147</v>
      </c>
    </row>
    <row r="30" spans="1:28" ht="12.75">
      <c r="A30" s="12" t="s">
        <v>80</v>
      </c>
      <c r="B30" s="1">
        <f>'DATOS MENSUALES'!E630</f>
        <v>0.876</v>
      </c>
      <c r="C30" s="1">
        <f>'DATOS MENSUALES'!E631</f>
        <v>0.203</v>
      </c>
      <c r="D30" s="1">
        <f>'DATOS MENSUALES'!E632</f>
        <v>1.032</v>
      </c>
      <c r="E30" s="1">
        <f>'DATOS MENSUALES'!E633</f>
        <v>0.209</v>
      </c>
      <c r="F30" s="1">
        <f>'DATOS MENSUALES'!E634</f>
        <v>0.196</v>
      </c>
      <c r="G30" s="1">
        <f>'DATOS MENSUALES'!E635</f>
        <v>0.184</v>
      </c>
      <c r="H30" s="1">
        <f>'DATOS MENSUALES'!E636</f>
        <v>0.5</v>
      </c>
      <c r="I30" s="1">
        <f>'DATOS MENSUALES'!E637</f>
        <v>1.415</v>
      </c>
      <c r="J30" s="1">
        <f>'DATOS MENSUALES'!E638</f>
        <v>0.296</v>
      </c>
      <c r="K30" s="1">
        <f>'DATOS MENSUALES'!E639</f>
        <v>0.281</v>
      </c>
      <c r="L30" s="1">
        <f>'DATOS MENSUALES'!E640</f>
        <v>0.261</v>
      </c>
      <c r="M30" s="1">
        <f>'DATOS MENSUALES'!E641</f>
        <v>0.433</v>
      </c>
      <c r="N30" s="1">
        <f t="shared" si="11"/>
        <v>5.886</v>
      </c>
      <c r="O30" s="10"/>
      <c r="P30" s="60">
        <f t="shared" si="12"/>
        <v>-6.930965134274033E-05</v>
      </c>
      <c r="Q30" s="60">
        <f t="shared" si="13"/>
        <v>-0.43784398983881434</v>
      </c>
      <c r="R30" s="60">
        <f t="shared" si="13"/>
        <v>-0.3393942478070097</v>
      </c>
      <c r="S30" s="60">
        <f t="shared" si="13"/>
        <v>-8.691967145420577</v>
      </c>
      <c r="T30" s="60">
        <f t="shared" si="13"/>
        <v>-1.786129128319072</v>
      </c>
      <c r="U30" s="60">
        <f t="shared" si="13"/>
        <v>-0.8481403738695383</v>
      </c>
      <c r="V30" s="60">
        <f t="shared" si="13"/>
        <v>-0.08200758206281292</v>
      </c>
      <c r="W30" s="60">
        <f t="shared" si="13"/>
        <v>0.16571270767188198</v>
      </c>
      <c r="X30" s="60">
        <f t="shared" si="13"/>
        <v>-0.01740495785571233</v>
      </c>
      <c r="Y30" s="60">
        <f t="shared" si="13"/>
        <v>-0.0107376040200273</v>
      </c>
      <c r="Z30" s="60">
        <f t="shared" si="13"/>
        <v>-0.008341675092000447</v>
      </c>
      <c r="AA30" s="60">
        <f t="shared" si="13"/>
        <v>-0.00028399202486344984</v>
      </c>
      <c r="AB30" s="60">
        <f t="shared" si="13"/>
        <v>-255.73627754272545</v>
      </c>
    </row>
    <row r="31" spans="1:28" ht="12.75">
      <c r="A31" s="12" t="s">
        <v>81</v>
      </c>
      <c r="B31" s="1">
        <f>'DATOS MENSUALES'!E642</f>
        <v>3.198</v>
      </c>
      <c r="C31" s="1">
        <f>'DATOS MENSUALES'!E643</f>
        <v>0.59</v>
      </c>
      <c r="D31" s="1">
        <f>'DATOS MENSUALES'!E644</f>
        <v>0.353</v>
      </c>
      <c r="E31" s="1">
        <f>'DATOS MENSUALES'!E645</f>
        <v>1.494</v>
      </c>
      <c r="F31" s="1">
        <f>'DATOS MENSUALES'!E646</f>
        <v>1.849</v>
      </c>
      <c r="G31" s="1">
        <f>'DATOS MENSUALES'!E647</f>
        <v>0.593</v>
      </c>
      <c r="H31" s="1">
        <f>'DATOS MENSUALES'!E648</f>
        <v>0.514</v>
      </c>
      <c r="I31" s="1">
        <f>'DATOS MENSUALES'!E649</f>
        <v>1.498</v>
      </c>
      <c r="J31" s="1">
        <f>'DATOS MENSUALES'!E650</f>
        <v>0.594</v>
      </c>
      <c r="K31" s="1">
        <f>'DATOS MENSUALES'!E651</f>
        <v>0.547</v>
      </c>
      <c r="L31" s="1">
        <f>'DATOS MENSUALES'!E652</f>
        <v>0.507</v>
      </c>
      <c r="M31" s="1">
        <f>'DATOS MENSUALES'!E653</f>
        <v>0.465</v>
      </c>
      <c r="N31" s="1">
        <f t="shared" si="11"/>
        <v>12.201999999999998</v>
      </c>
      <c r="O31" s="10"/>
      <c r="P31" s="60">
        <f t="shared" si="12"/>
        <v>11.866753398182974</v>
      </c>
      <c r="Q31" s="60">
        <f t="shared" si="13"/>
        <v>-0.05162268822490903</v>
      </c>
      <c r="R31" s="60">
        <f t="shared" si="13"/>
        <v>-2.608345103493401</v>
      </c>
      <c r="S31" s="60">
        <f t="shared" si="13"/>
        <v>-0.45845120337915407</v>
      </c>
      <c r="T31" s="60">
        <f t="shared" si="13"/>
        <v>0.08500541724897583</v>
      </c>
      <c r="U31" s="60">
        <f t="shared" si="13"/>
        <v>-0.15535378958995227</v>
      </c>
      <c r="V31" s="60">
        <f t="shared" si="13"/>
        <v>-0.07433251465452889</v>
      </c>
      <c r="W31" s="60">
        <f t="shared" si="13"/>
        <v>0.25275871714377535</v>
      </c>
      <c r="X31" s="60">
        <f t="shared" si="13"/>
        <v>5.861976558944023E-05</v>
      </c>
      <c r="Y31" s="60">
        <f t="shared" si="13"/>
        <v>9.34815657715071E-05</v>
      </c>
      <c r="Z31" s="60">
        <f t="shared" si="13"/>
        <v>8.057850859126115E-05</v>
      </c>
      <c r="AA31" s="60">
        <f t="shared" si="13"/>
        <v>-3.83776816681837E-05</v>
      </c>
      <c r="AB31" s="60">
        <f t="shared" si="13"/>
        <v>-3.1027452947214105E-05</v>
      </c>
    </row>
    <row r="32" spans="1:28" ht="12.75">
      <c r="A32" s="12" t="s">
        <v>82</v>
      </c>
      <c r="B32" s="1">
        <f>'DATOS MENSUALES'!E654</f>
        <v>0.468</v>
      </c>
      <c r="C32" s="1">
        <f>'DATOS MENSUALES'!E655</f>
        <v>0.586</v>
      </c>
      <c r="D32" s="1">
        <f>'DATOS MENSUALES'!E656</f>
        <v>0.48</v>
      </c>
      <c r="E32" s="1">
        <f>'DATOS MENSUALES'!E657</f>
        <v>0.924</v>
      </c>
      <c r="F32" s="1">
        <f>'DATOS MENSUALES'!E658</f>
        <v>1.582</v>
      </c>
      <c r="G32" s="1">
        <f>'DATOS MENSUALES'!E659</f>
        <v>0.422</v>
      </c>
      <c r="H32" s="1">
        <f>'DATOS MENSUALES'!E660</f>
        <v>0.388</v>
      </c>
      <c r="I32" s="1">
        <f>'DATOS MENSUALES'!E661</f>
        <v>0.377</v>
      </c>
      <c r="J32" s="1">
        <f>'DATOS MENSUALES'!E662</f>
        <v>0.344</v>
      </c>
      <c r="K32" s="1">
        <f>'DATOS MENSUALES'!E663</f>
        <v>0.313</v>
      </c>
      <c r="L32" s="1">
        <f>'DATOS MENSUALES'!E664</f>
        <v>0.293</v>
      </c>
      <c r="M32" s="1">
        <f>'DATOS MENSUALES'!E665</f>
        <v>0.27</v>
      </c>
      <c r="N32" s="1">
        <f t="shared" si="11"/>
        <v>6.446999999999999</v>
      </c>
      <c r="O32" s="10"/>
      <c r="P32" s="60">
        <f t="shared" si="12"/>
        <v>-0.09056538027856169</v>
      </c>
      <c r="Q32" s="60">
        <f t="shared" si="13"/>
        <v>-0.05330432473970193</v>
      </c>
      <c r="R32" s="60">
        <f t="shared" si="13"/>
        <v>-1.9509623371797915</v>
      </c>
      <c r="S32" s="60">
        <f t="shared" si="13"/>
        <v>-2.411909832728268</v>
      </c>
      <c r="T32" s="60">
        <f t="shared" si="13"/>
        <v>0.005150139337733273</v>
      </c>
      <c r="U32" s="60">
        <f t="shared" si="13"/>
        <v>-0.3557631914523784</v>
      </c>
      <c r="V32" s="60">
        <f t="shared" si="13"/>
        <v>-0.16318446102139278</v>
      </c>
      <c r="W32" s="60">
        <f t="shared" si="13"/>
        <v>-0.116737139123976</v>
      </c>
      <c r="X32" s="60">
        <f t="shared" si="13"/>
        <v>-0.009414494139736001</v>
      </c>
      <c r="Y32" s="60">
        <f t="shared" si="13"/>
        <v>-0.006710136280382336</v>
      </c>
      <c r="Z32" s="60">
        <f t="shared" si="13"/>
        <v>-0.004983360157089209</v>
      </c>
      <c r="AA32" s="60">
        <f t="shared" si="13"/>
        <v>-0.01196668258551433</v>
      </c>
      <c r="AB32" s="60">
        <f t="shared" si="13"/>
        <v>-193.74502181182459</v>
      </c>
    </row>
    <row r="33" spans="1:28" ht="12.75">
      <c r="A33" s="12" t="s">
        <v>83</v>
      </c>
      <c r="B33" s="1">
        <f>'DATOS MENSUALES'!E666</f>
        <v>0.25</v>
      </c>
      <c r="C33" s="1">
        <f>'DATOS MENSUALES'!E667</f>
        <v>0.864</v>
      </c>
      <c r="D33" s="1">
        <f>'DATOS MENSUALES'!E668</f>
        <v>5.129</v>
      </c>
      <c r="E33" s="1">
        <f>'DATOS MENSUALES'!E669</f>
        <v>10.748</v>
      </c>
      <c r="F33" s="1">
        <f>'DATOS MENSUALES'!E670</f>
        <v>1.737</v>
      </c>
      <c r="G33" s="1">
        <f>'DATOS MENSUALES'!E671</f>
        <v>1.779</v>
      </c>
      <c r="H33" s="1">
        <f>'DATOS MENSUALES'!E672</f>
        <v>0.995</v>
      </c>
      <c r="I33" s="1">
        <f>'DATOS MENSUALES'!E673</f>
        <v>2.273</v>
      </c>
      <c r="J33" s="1">
        <f>'DATOS MENSUALES'!E674</f>
        <v>1.013</v>
      </c>
      <c r="K33" s="1">
        <f>'DATOS MENSUALES'!E675</f>
        <v>0.922</v>
      </c>
      <c r="L33" s="1">
        <f>'DATOS MENSUALES'!E676</f>
        <v>0.839</v>
      </c>
      <c r="M33" s="1">
        <f>'DATOS MENSUALES'!E677</f>
        <v>0.781</v>
      </c>
      <c r="N33" s="1">
        <f t="shared" si="11"/>
        <v>27.330000000000002</v>
      </c>
      <c r="O33" s="10"/>
      <c r="P33" s="60">
        <f t="shared" si="12"/>
        <v>-0.29684364153299964</v>
      </c>
      <c r="Q33" s="60">
        <f t="shared" si="13"/>
        <v>-0.0009512006539030532</v>
      </c>
      <c r="R33" s="60">
        <f t="shared" si="13"/>
        <v>39.28532911108647</v>
      </c>
      <c r="S33" s="60">
        <f t="shared" si="13"/>
        <v>610.4310082862773</v>
      </c>
      <c r="T33" s="60">
        <f t="shared" si="13"/>
        <v>0.03518833682294038</v>
      </c>
      <c r="U33" s="60">
        <f t="shared" si="13"/>
        <v>0.2726310951171482</v>
      </c>
      <c r="V33" s="60">
        <f t="shared" si="13"/>
        <v>0.0002218677300864816</v>
      </c>
      <c r="W33" s="60">
        <f t="shared" si="13"/>
        <v>2.786965396248805</v>
      </c>
      <c r="X33" s="60">
        <f t="shared" si="13"/>
        <v>0.09597513036322254</v>
      </c>
      <c r="Y33" s="60">
        <f t="shared" si="13"/>
        <v>0.07429172490896681</v>
      </c>
      <c r="Z33" s="60">
        <f t="shared" si="13"/>
        <v>0.052815546419833874</v>
      </c>
      <c r="AA33" s="60">
        <f t="shared" si="13"/>
        <v>0.02249006026507739</v>
      </c>
      <c r="AB33" s="60">
        <f t="shared" si="13"/>
        <v>3440.610043452937</v>
      </c>
    </row>
    <row r="34" spans="1:28" s="24" customFormat="1" ht="12.75">
      <c r="A34" s="21" t="s">
        <v>84</v>
      </c>
      <c r="B34" s="22">
        <f>'DATOS MENSUALES'!E678</f>
        <v>0.701</v>
      </c>
      <c r="C34" s="22">
        <f>'DATOS MENSUALES'!E679</f>
        <v>0.688</v>
      </c>
      <c r="D34" s="22">
        <f>'DATOS MENSUALES'!E680</f>
        <v>3.522</v>
      </c>
      <c r="E34" s="22">
        <f>'DATOS MENSUALES'!E681</f>
        <v>2.327</v>
      </c>
      <c r="F34" s="22">
        <f>'DATOS MENSUALES'!E682</f>
        <v>0.861</v>
      </c>
      <c r="G34" s="22">
        <f>'DATOS MENSUALES'!E683</f>
        <v>0.785</v>
      </c>
      <c r="H34" s="22">
        <f>'DATOS MENSUALES'!E684</f>
        <v>0.775</v>
      </c>
      <c r="I34" s="22">
        <f>'DATOS MENSUALES'!E685</f>
        <v>0.903</v>
      </c>
      <c r="J34" s="22">
        <f>'DATOS MENSUALES'!E686</f>
        <v>0.745</v>
      </c>
      <c r="K34" s="22">
        <f>'DATOS MENSUALES'!E687</f>
        <v>0.603</v>
      </c>
      <c r="L34" s="22">
        <f>'DATOS MENSUALES'!E688</f>
        <v>0.568</v>
      </c>
      <c r="M34" s="22">
        <f>'DATOS MENSUALES'!E689</f>
        <v>0.513</v>
      </c>
      <c r="N34" s="22">
        <f t="shared" si="11"/>
        <v>12.991</v>
      </c>
      <c r="O34" s="23"/>
      <c r="P34" s="60">
        <f t="shared" si="12"/>
        <v>-0.010088466604005475</v>
      </c>
      <c r="Q34" s="60">
        <f aca="true" t="shared" si="14" ref="Q34:Q43">(C34-C$6)^3</f>
        <v>-0.02064888607402143</v>
      </c>
      <c r="R34" s="60">
        <f aca="true" t="shared" si="15" ref="R34:R43">(D34-D$6)^3</f>
        <v>5.759032598820205</v>
      </c>
      <c r="S34" s="60">
        <f aca="true" t="shared" si="16" ref="S34:S43">(E34-E$6)^3</f>
        <v>0.00023744202321346835</v>
      </c>
      <c r="T34" s="60">
        <f aca="true" t="shared" si="17" ref="T34:T43">(F34-F$6)^3</f>
        <v>-0.1648439513664088</v>
      </c>
      <c r="U34" s="60">
        <f aca="true" t="shared" si="18" ref="U34:U43">(G34-G$6)^3</f>
        <v>-0.041269974489360504</v>
      </c>
      <c r="V34" s="60">
        <f aca="true" t="shared" si="19" ref="V34:V43">(H34-H$6)^3</f>
        <v>-0.0040547851693218005</v>
      </c>
      <c r="W34" s="60">
        <f aca="true" t="shared" si="20" ref="W34:W43">(I34-I$6)^3</f>
        <v>5.176679614246634E-05</v>
      </c>
      <c r="X34" s="60">
        <f aca="true" t="shared" si="21" ref="X34:X43">(J34-J$6)^3</f>
        <v>0.006842351949021397</v>
      </c>
      <c r="Y34" s="60">
        <f aca="true" t="shared" si="22" ref="Y34:Y43">(K34-K$6)^3</f>
        <v>0.0010421162639963593</v>
      </c>
      <c r="Z34" s="60">
        <f aca="true" t="shared" si="23" ref="Z34:Z43">(L34-L$6)^3</f>
        <v>0.0011311155455735094</v>
      </c>
      <c r="AA34" s="60">
        <f aca="true" t="shared" si="24" ref="AA34:AA43">(M34-M$6)^3</f>
        <v>2.9053715862540085E-06</v>
      </c>
      <c r="AB34" s="60">
        <f aca="true" t="shared" si="25" ref="AB34:AB43">(N34-N$6)^3</f>
        <v>0.4347906646491186</v>
      </c>
    </row>
    <row r="35" spans="1:28" s="24" customFormat="1" ht="12.75">
      <c r="A35" s="21" t="s">
        <v>85</v>
      </c>
      <c r="B35" s="22">
        <f>'DATOS MENSUALES'!E690</f>
        <v>0.499</v>
      </c>
      <c r="C35" s="22">
        <f>'DATOS MENSUALES'!E691</f>
        <v>3.51</v>
      </c>
      <c r="D35" s="22">
        <f>'DATOS MENSUALES'!E692</f>
        <v>4.222</v>
      </c>
      <c r="E35" s="22">
        <f>'DATOS MENSUALES'!E693</f>
        <v>1.566</v>
      </c>
      <c r="F35" s="22">
        <f>'DATOS MENSUALES'!E694</f>
        <v>1.344</v>
      </c>
      <c r="G35" s="22">
        <f>'DATOS MENSUALES'!E695</f>
        <v>0.935</v>
      </c>
      <c r="H35" s="22">
        <f>'DATOS MENSUALES'!E696</f>
        <v>1.776</v>
      </c>
      <c r="I35" s="22">
        <f>'DATOS MENSUALES'!E697</f>
        <v>2.325</v>
      </c>
      <c r="J35" s="22">
        <f>'DATOS MENSUALES'!E698</f>
        <v>0.942</v>
      </c>
      <c r="K35" s="22">
        <f>'DATOS MENSUALES'!E699</f>
        <v>0.858</v>
      </c>
      <c r="L35" s="22">
        <f>'DATOS MENSUALES'!E700</f>
        <v>0.783</v>
      </c>
      <c r="M35" s="22">
        <f>'DATOS MENSUALES'!E701</f>
        <v>0.875</v>
      </c>
      <c r="N35" s="22">
        <f t="shared" si="11"/>
        <v>19.635</v>
      </c>
      <c r="O35" s="23"/>
      <c r="P35" s="60">
        <f t="shared" si="12"/>
        <v>-0.07307496034365046</v>
      </c>
      <c r="Q35" s="60">
        <f t="shared" si="14"/>
        <v>16.535649499881597</v>
      </c>
      <c r="R35" s="60">
        <f t="shared" si="15"/>
        <v>15.484079630772882</v>
      </c>
      <c r="S35" s="60">
        <f t="shared" si="16"/>
        <v>-0.3416448654856627</v>
      </c>
      <c r="T35" s="60">
        <f t="shared" si="17"/>
        <v>-0.000278543490669094</v>
      </c>
      <c r="U35" s="60">
        <f t="shared" si="18"/>
        <v>-0.007480882403561677</v>
      </c>
      <c r="V35" s="60">
        <f t="shared" si="19"/>
        <v>0.5959665835229859</v>
      </c>
      <c r="W35" s="60">
        <f t="shared" si="20"/>
        <v>3.107465215556497</v>
      </c>
      <c r="X35" s="60">
        <f t="shared" si="21"/>
        <v>0.057891506321802455</v>
      </c>
      <c r="Y35" s="60">
        <f t="shared" si="22"/>
        <v>0.0452644078912153</v>
      </c>
      <c r="Z35" s="60">
        <f t="shared" si="23"/>
        <v>0.0325205026683546</v>
      </c>
      <c r="AA35" s="60">
        <f t="shared" si="24"/>
        <v>0.05327164609052117</v>
      </c>
      <c r="AB35" s="60">
        <f t="shared" si="25"/>
        <v>405.4831121314359</v>
      </c>
    </row>
    <row r="36" spans="1:28" s="24" customFormat="1" ht="12.75">
      <c r="A36" s="21" t="s">
        <v>86</v>
      </c>
      <c r="B36" s="22">
        <f>'DATOS MENSUALES'!E702</f>
        <v>0.667</v>
      </c>
      <c r="C36" s="22">
        <f>'DATOS MENSUALES'!E703</f>
        <v>0.609</v>
      </c>
      <c r="D36" s="22">
        <f>'DATOS MENSUALES'!E704</f>
        <v>0.559</v>
      </c>
      <c r="E36" s="22">
        <f>'DATOS MENSUALES'!E705</f>
        <v>0.552</v>
      </c>
      <c r="F36" s="22">
        <f>'DATOS MENSUALES'!E706</f>
        <v>0.468</v>
      </c>
      <c r="G36" s="22">
        <f>'DATOS MENSUALES'!E707</f>
        <v>0.439</v>
      </c>
      <c r="H36" s="22">
        <f>'DATOS MENSUALES'!E708</f>
        <v>0.413</v>
      </c>
      <c r="I36" s="22">
        <f>'DATOS MENSUALES'!E709</f>
        <v>0.406</v>
      </c>
      <c r="J36" s="22">
        <f>'DATOS MENSUALES'!E710</f>
        <v>0.351</v>
      </c>
      <c r="K36" s="22">
        <f>'DATOS MENSUALES'!E711</f>
        <v>0.325</v>
      </c>
      <c r="L36" s="22">
        <f>'DATOS MENSUALES'!E712</f>
        <v>0.3</v>
      </c>
      <c r="M36" s="22">
        <f>'DATOS MENSUALES'!E713</f>
        <v>0.433</v>
      </c>
      <c r="N36" s="22">
        <f t="shared" si="11"/>
        <v>5.521999999999999</v>
      </c>
      <c r="O36" s="23"/>
      <c r="P36" s="60">
        <f t="shared" si="12"/>
        <v>-0.015639427515248067</v>
      </c>
      <c r="Q36" s="60">
        <f t="shared" si="14"/>
        <v>-0.04411650558733505</v>
      </c>
      <c r="R36" s="60">
        <f t="shared" si="15"/>
        <v>-1.6038253178484305</v>
      </c>
      <c r="S36" s="60">
        <f t="shared" si="16"/>
        <v>-5.0272512894856645</v>
      </c>
      <c r="T36" s="60">
        <f t="shared" si="17"/>
        <v>-0.8340552553723262</v>
      </c>
      <c r="U36" s="60">
        <f t="shared" si="18"/>
        <v>-0.3307664705929108</v>
      </c>
      <c r="V36" s="60">
        <f t="shared" si="19"/>
        <v>-0.1417969354296768</v>
      </c>
      <c r="W36" s="60">
        <f t="shared" si="20"/>
        <v>-0.09716519231776295</v>
      </c>
      <c r="X36" s="60">
        <f t="shared" si="21"/>
        <v>-0.008508885873463812</v>
      </c>
      <c r="Y36" s="60">
        <f t="shared" si="22"/>
        <v>-0.00550916264724624</v>
      </c>
      <c r="Z36" s="60">
        <f t="shared" si="23"/>
        <v>-0.0043954452650773745</v>
      </c>
      <c r="AA36" s="60">
        <f t="shared" si="24"/>
        <v>-0.00028399202486344984</v>
      </c>
      <c r="AB36" s="60">
        <f t="shared" si="25"/>
        <v>-302.30397004218713</v>
      </c>
    </row>
    <row r="37" spans="1:28" s="24" customFormat="1" ht="12.75">
      <c r="A37" s="21" t="s">
        <v>87</v>
      </c>
      <c r="B37" s="22">
        <f>'DATOS MENSUALES'!E714</f>
        <v>1.723</v>
      </c>
      <c r="C37" s="22">
        <f>'DATOS MENSUALES'!E715</f>
        <v>0.33</v>
      </c>
      <c r="D37" s="22">
        <f>'DATOS MENSUALES'!E716</f>
        <v>0.412</v>
      </c>
      <c r="E37" s="22">
        <f>'DATOS MENSUALES'!E717</f>
        <v>0.301</v>
      </c>
      <c r="F37" s="22">
        <f>'DATOS MENSUALES'!E718</f>
        <v>0.276</v>
      </c>
      <c r="G37" s="22">
        <f>'DATOS MENSUALES'!E719</f>
        <v>0.266</v>
      </c>
      <c r="H37" s="22">
        <f>'DATOS MENSUALES'!E720</f>
        <v>1.854</v>
      </c>
      <c r="I37" s="22">
        <f>'DATOS MENSUALES'!E721</f>
        <v>0.66</v>
      </c>
      <c r="J37" s="22">
        <f>'DATOS MENSUALES'!E722</f>
        <v>0.387</v>
      </c>
      <c r="K37" s="22">
        <f>'DATOS MENSUALES'!E723</f>
        <v>0.356</v>
      </c>
      <c r="L37" s="22">
        <f>'DATOS MENSUALES'!E724</f>
        <v>0.328</v>
      </c>
      <c r="M37" s="22">
        <f>'DATOS MENSUALES'!E725</f>
        <v>0.305</v>
      </c>
      <c r="N37" s="22">
        <f t="shared" si="11"/>
        <v>7.1979999999999995</v>
      </c>
      <c r="O37" s="23"/>
      <c r="P37" s="60">
        <f t="shared" si="12"/>
        <v>0.5234567143072373</v>
      </c>
      <c r="Q37" s="60">
        <f t="shared" si="14"/>
        <v>-0.2528509816864475</v>
      </c>
      <c r="R37" s="60">
        <f t="shared" si="15"/>
        <v>-2.28712502555849</v>
      </c>
      <c r="S37" s="60">
        <f t="shared" si="16"/>
        <v>-7.576619524095134</v>
      </c>
      <c r="T37" s="60">
        <f t="shared" si="17"/>
        <v>-1.455604902520255</v>
      </c>
      <c r="U37" s="60">
        <f t="shared" si="18"/>
        <v>-0.6462654192216092</v>
      </c>
      <c r="V37" s="60">
        <f t="shared" si="19"/>
        <v>0.77751664936914</v>
      </c>
      <c r="W37" s="60">
        <f t="shared" si="20"/>
        <v>-0.00870758554557353</v>
      </c>
      <c r="X37" s="60">
        <f t="shared" si="21"/>
        <v>-0.004754670394173869</v>
      </c>
      <c r="Y37" s="60">
        <f t="shared" si="22"/>
        <v>-0.003087605351388255</v>
      </c>
      <c r="Z37" s="60">
        <f t="shared" si="23"/>
        <v>-0.0025048003124146525</v>
      </c>
      <c r="AA37" s="60">
        <f t="shared" si="24"/>
        <v>-0.007271027859182973</v>
      </c>
      <c r="AB37" s="60">
        <f t="shared" si="25"/>
        <v>-127.67559713358928</v>
      </c>
    </row>
    <row r="38" spans="1:28" s="24" customFormat="1" ht="12.75">
      <c r="A38" s="21" t="s">
        <v>88</v>
      </c>
      <c r="B38" s="22">
        <f>'DATOS MENSUALES'!E726</f>
        <v>0.387</v>
      </c>
      <c r="C38" s="22">
        <f>'DATOS MENSUALES'!E727</f>
        <v>1.813</v>
      </c>
      <c r="D38" s="22">
        <f>'DATOS MENSUALES'!E728</f>
        <v>5.563</v>
      </c>
      <c r="E38" s="22">
        <f>'DATOS MENSUALES'!E729</f>
        <v>11.34</v>
      </c>
      <c r="F38" s="22">
        <f>'DATOS MENSUALES'!E730</f>
        <v>3.713</v>
      </c>
      <c r="G38" s="22">
        <f>'DATOS MENSUALES'!E731</f>
        <v>7.997</v>
      </c>
      <c r="H38" s="22">
        <f>'DATOS MENSUALES'!E732</f>
        <v>1.362</v>
      </c>
      <c r="I38" s="22">
        <f>'DATOS MENSUALES'!E733</f>
        <v>1.436</v>
      </c>
      <c r="J38" s="22">
        <f>'DATOS MENSUALES'!E734</f>
        <v>1.142</v>
      </c>
      <c r="K38" s="22">
        <f>'DATOS MENSUALES'!E735</f>
        <v>1.039</v>
      </c>
      <c r="L38" s="22">
        <f>'DATOS MENSUALES'!E736</f>
        <v>0.95</v>
      </c>
      <c r="M38" s="22">
        <f>'DATOS MENSUALES'!E737</f>
        <v>0.864</v>
      </c>
      <c r="N38" s="22">
        <f t="shared" si="11"/>
        <v>37.60600000000001</v>
      </c>
      <c r="O38" s="23"/>
      <c r="P38" s="60">
        <f t="shared" si="12"/>
        <v>-0.1489418324856623</v>
      </c>
      <c r="Q38" s="60">
        <f t="shared" si="14"/>
        <v>0.6155433019807119</v>
      </c>
      <c r="R38" s="60">
        <f t="shared" si="15"/>
        <v>56.33435560212789</v>
      </c>
      <c r="S38" s="60">
        <f t="shared" si="16"/>
        <v>747.3582918918632</v>
      </c>
      <c r="T38" s="60">
        <f t="shared" si="17"/>
        <v>12.225691042053713</v>
      </c>
      <c r="U38" s="60">
        <f t="shared" si="18"/>
        <v>323.7365076040728</v>
      </c>
      <c r="V38" s="60">
        <f t="shared" si="19"/>
        <v>0.0781493860318617</v>
      </c>
      <c r="W38" s="60">
        <f t="shared" si="20"/>
        <v>0.1854555431999884</v>
      </c>
      <c r="X38" s="60">
        <f t="shared" si="21"/>
        <v>0.20210301283067814</v>
      </c>
      <c r="Y38" s="60">
        <f t="shared" si="22"/>
        <v>0.15518712483204367</v>
      </c>
      <c r="Z38" s="60">
        <f t="shared" si="23"/>
        <v>0.11492757685030724</v>
      </c>
      <c r="AA38" s="60">
        <f t="shared" si="24"/>
        <v>0.04873480919850934</v>
      </c>
      <c r="AB38" s="60">
        <f t="shared" si="25"/>
        <v>16334.04446677036</v>
      </c>
    </row>
    <row r="39" spans="1:28" s="24" customFormat="1" ht="12.75">
      <c r="A39" s="21" t="s">
        <v>89</v>
      </c>
      <c r="B39" s="22">
        <f>'DATOS MENSUALES'!E738</f>
        <v>1.024</v>
      </c>
      <c r="C39" s="22">
        <f>'DATOS MENSUALES'!E739</f>
        <v>0.731</v>
      </c>
      <c r="D39" s="22">
        <f>'DATOS MENSUALES'!E740</f>
        <v>0.665</v>
      </c>
      <c r="E39" s="22">
        <f>'DATOS MENSUALES'!E741</f>
        <v>0.763</v>
      </c>
      <c r="F39" s="22">
        <f>'DATOS MENSUALES'!E742</f>
        <v>0.662</v>
      </c>
      <c r="G39" s="22">
        <f>'DATOS MENSUALES'!E743</f>
        <v>0.648</v>
      </c>
      <c r="H39" s="22">
        <f>'DATOS MENSUALES'!E744</f>
        <v>0.505</v>
      </c>
      <c r="I39" s="22">
        <f>'DATOS MENSUALES'!E745</f>
        <v>0.436</v>
      </c>
      <c r="J39" s="22">
        <f>'DATOS MENSUALES'!E746</f>
        <v>0.401</v>
      </c>
      <c r="K39" s="22">
        <f>'DATOS MENSUALES'!E747</f>
        <v>0.372</v>
      </c>
      <c r="L39" s="22">
        <f>'DATOS MENSUALES'!E748</f>
        <v>0.346</v>
      </c>
      <c r="M39" s="22">
        <f>'DATOS MENSUALES'!E749</f>
        <v>0.827</v>
      </c>
      <c r="N39" s="22">
        <f t="shared" si="11"/>
        <v>7.379999999999999</v>
      </c>
      <c r="O39" s="23"/>
      <c r="P39" s="60">
        <f t="shared" si="12"/>
        <v>0.0012224028220300402</v>
      </c>
      <c r="Q39" s="60">
        <f t="shared" si="14"/>
        <v>-0.01238188742461313</v>
      </c>
      <c r="R39" s="60">
        <f t="shared" si="15"/>
        <v>-1.206379840108785</v>
      </c>
      <c r="S39" s="60">
        <f t="shared" si="16"/>
        <v>-3.3890386509708725</v>
      </c>
      <c r="T39" s="60">
        <f t="shared" si="17"/>
        <v>-0.4173480204255804</v>
      </c>
      <c r="U39" s="60">
        <f t="shared" si="18"/>
        <v>-0.11238274870977473</v>
      </c>
      <c r="V39" s="60">
        <f t="shared" si="19"/>
        <v>-0.07920868925216203</v>
      </c>
      <c r="W39" s="60">
        <f t="shared" si="20"/>
        <v>-0.0793577511787097</v>
      </c>
      <c r="X39" s="60">
        <f t="shared" si="21"/>
        <v>-0.003663220784706413</v>
      </c>
      <c r="Y39" s="60">
        <f t="shared" si="22"/>
        <v>-0.0021775576354119237</v>
      </c>
      <c r="Z39" s="60">
        <f t="shared" si="23"/>
        <v>-0.0016350120076809274</v>
      </c>
      <c r="AA39" s="60">
        <f t="shared" si="24"/>
        <v>0.0353745181141898</v>
      </c>
      <c r="AB39" s="60">
        <f t="shared" si="25"/>
        <v>-114.32585350985853</v>
      </c>
    </row>
    <row r="40" spans="1:28" s="24" customFormat="1" ht="12.75">
      <c r="A40" s="21" t="s">
        <v>90</v>
      </c>
      <c r="B40" s="22">
        <f>'DATOS MENSUALES'!E750</f>
        <v>0.571</v>
      </c>
      <c r="C40" s="22">
        <f>'DATOS MENSUALES'!E751</f>
        <v>1.973</v>
      </c>
      <c r="D40" s="22">
        <f>'DATOS MENSUALES'!E752</f>
        <v>5.436</v>
      </c>
      <c r="E40" s="22">
        <f>'DATOS MENSUALES'!E753</f>
        <v>8.653</v>
      </c>
      <c r="F40" s="22">
        <f>'DATOS MENSUALES'!E754</f>
        <v>4.943</v>
      </c>
      <c r="G40" s="22">
        <f>'DATOS MENSUALES'!E755</f>
        <v>1.817</v>
      </c>
      <c r="H40" s="22">
        <f>'DATOS MENSUALES'!E756</f>
        <v>2.362</v>
      </c>
      <c r="I40" s="22">
        <f>'DATOS MENSUALES'!E757</f>
        <v>1.089</v>
      </c>
      <c r="J40" s="22">
        <f>'DATOS MENSUALES'!E758</f>
        <v>0.988</v>
      </c>
      <c r="K40" s="22">
        <f>'DATOS MENSUALES'!E759</f>
        <v>0.903</v>
      </c>
      <c r="L40" s="22">
        <f>'DATOS MENSUALES'!E760</f>
        <v>0.824</v>
      </c>
      <c r="M40" s="22">
        <f>'DATOS MENSUALES'!E761</f>
        <v>0.759</v>
      </c>
      <c r="N40" s="22">
        <f t="shared" si="11"/>
        <v>30.318</v>
      </c>
      <c r="O40" s="23"/>
      <c r="P40" s="60">
        <f t="shared" si="12"/>
        <v>-0.0414493689116978</v>
      </c>
      <c r="Q40" s="60">
        <f t="shared" si="14"/>
        <v>1.0323032610339666</v>
      </c>
      <c r="R40" s="60">
        <f t="shared" si="15"/>
        <v>50.91883909581429</v>
      </c>
      <c r="S40" s="60">
        <f t="shared" si="16"/>
        <v>260.66278629062674</v>
      </c>
      <c r="T40" s="60">
        <f t="shared" si="17"/>
        <v>44.1251498560182</v>
      </c>
      <c r="U40" s="60">
        <f t="shared" si="18"/>
        <v>0.3234265193686275</v>
      </c>
      <c r="V40" s="60">
        <f t="shared" si="19"/>
        <v>2.9091321789312707</v>
      </c>
      <c r="W40" s="60">
        <f t="shared" si="20"/>
        <v>0.011129781242887998</v>
      </c>
      <c r="X40" s="60">
        <f t="shared" si="21"/>
        <v>0.08109623435730544</v>
      </c>
      <c r="Y40" s="60">
        <f t="shared" si="22"/>
        <v>0.0646669186308603</v>
      </c>
      <c r="Z40" s="60">
        <f t="shared" si="23"/>
        <v>0.04673080917870961</v>
      </c>
      <c r="AA40" s="60">
        <f t="shared" si="24"/>
        <v>0.017630656557976795</v>
      </c>
      <c r="AB40" s="60">
        <f t="shared" si="25"/>
        <v>5914.595650050672</v>
      </c>
    </row>
    <row r="41" spans="1:28" s="24" customFormat="1" ht="12.75">
      <c r="A41" s="21" t="s">
        <v>91</v>
      </c>
      <c r="B41" s="22">
        <f>'DATOS MENSUALES'!E762</f>
        <v>3.984</v>
      </c>
      <c r="C41" s="22">
        <f>'DATOS MENSUALES'!E763</f>
        <v>1.483</v>
      </c>
      <c r="D41" s="22">
        <f>'DATOS MENSUALES'!E764</f>
        <v>1.006</v>
      </c>
      <c r="E41" s="22">
        <f>'DATOS MENSUALES'!E765</f>
        <v>1.124</v>
      </c>
      <c r="F41" s="22">
        <f>'DATOS MENSUALES'!E766</f>
        <v>0.774</v>
      </c>
      <c r="G41" s="22">
        <f>'DATOS MENSUALES'!E767</f>
        <v>1.228</v>
      </c>
      <c r="H41" s="22">
        <f>'DATOS MENSUALES'!E768</f>
        <v>0.67</v>
      </c>
      <c r="I41" s="22">
        <f>'DATOS MENSUALES'!E769</f>
        <v>0.609</v>
      </c>
      <c r="J41" s="22">
        <f>'DATOS MENSUALES'!E770</f>
        <v>0.558</v>
      </c>
      <c r="K41" s="22">
        <f>'DATOS MENSUALES'!E771</f>
        <v>0.512</v>
      </c>
      <c r="L41" s="22">
        <f>'DATOS MENSUALES'!E772</f>
        <v>0.486</v>
      </c>
      <c r="M41" s="22">
        <f>'DATOS MENSUALES'!E773</f>
        <v>0.434</v>
      </c>
      <c r="N41" s="22">
        <f t="shared" si="11"/>
        <v>12.868000000000002</v>
      </c>
      <c r="O41" s="23"/>
      <c r="P41" s="60">
        <f t="shared" si="12"/>
        <v>28.847531089212563</v>
      </c>
      <c r="Q41" s="60">
        <f t="shared" si="14"/>
        <v>0.14113906720260583</v>
      </c>
      <c r="R41" s="60">
        <f t="shared" si="15"/>
        <v>-0.3787781044223944</v>
      </c>
      <c r="S41" s="60">
        <f t="shared" si="16"/>
        <v>-1.4857466753318171</v>
      </c>
      <c r="T41" s="60">
        <f t="shared" si="17"/>
        <v>-0.256420263076468</v>
      </c>
      <c r="U41" s="60">
        <f t="shared" si="18"/>
        <v>0.0009246673553140621</v>
      </c>
      <c r="V41" s="60">
        <f t="shared" si="19"/>
        <v>-0.0184964149622212</v>
      </c>
      <c r="W41" s="60">
        <f t="shared" si="20"/>
        <v>-0.016921301597348695</v>
      </c>
      <c r="X41" s="60">
        <f t="shared" si="21"/>
        <v>2.3055530268550367E-08</v>
      </c>
      <c r="Y41" s="60">
        <f t="shared" si="22"/>
        <v>1.1198793809740722E-06</v>
      </c>
      <c r="Z41" s="60">
        <f t="shared" si="23"/>
        <v>1.0929678709604065E-05</v>
      </c>
      <c r="AA41" s="60">
        <f t="shared" si="24"/>
        <v>-0.0002712266151001362</v>
      </c>
      <c r="AB41" s="60">
        <f t="shared" si="25"/>
        <v>0.25553643033107576</v>
      </c>
    </row>
    <row r="42" spans="1:28" s="24" customFormat="1" ht="12.75">
      <c r="A42" s="21" t="s">
        <v>92</v>
      </c>
      <c r="B42" s="22">
        <f>'DATOS MENSUALES'!E774</f>
        <v>1.045</v>
      </c>
      <c r="C42" s="22">
        <f>'DATOS MENSUALES'!E775</f>
        <v>0.402</v>
      </c>
      <c r="D42" s="22">
        <f>'DATOS MENSUALES'!E776</f>
        <v>0.367</v>
      </c>
      <c r="E42" s="22">
        <f>'DATOS MENSUALES'!E777</f>
        <v>0.337</v>
      </c>
      <c r="F42" s="22">
        <f>'DATOS MENSUALES'!E778</f>
        <v>0.32</v>
      </c>
      <c r="G42" s="22">
        <f>'DATOS MENSUALES'!E779</f>
        <v>0.317</v>
      </c>
      <c r="H42" s="22">
        <f>'DATOS MENSUALES'!E780</f>
        <v>0.285</v>
      </c>
      <c r="I42" s="22">
        <f>'DATOS MENSUALES'!E781</f>
        <v>0.256</v>
      </c>
      <c r="J42" s="22">
        <f>'DATOS MENSUALES'!E782</f>
        <v>0.239</v>
      </c>
      <c r="K42" s="22">
        <f>'DATOS MENSUALES'!E783</f>
        <v>0.225</v>
      </c>
      <c r="L42" s="22">
        <f>'DATOS MENSUALES'!E784</f>
        <v>0.211</v>
      </c>
      <c r="M42" s="22">
        <f>'DATOS MENSUALES'!E785</f>
        <v>0.197</v>
      </c>
      <c r="N42" s="22">
        <f>SUM(B42:M42)</f>
        <v>4.2010000000000005</v>
      </c>
      <c r="O42" s="23"/>
      <c r="P42" s="60">
        <f t="shared" si="12"/>
        <v>0.002093373348657254</v>
      </c>
      <c r="Q42" s="60">
        <f t="shared" si="14"/>
        <v>-0.1759418628817138</v>
      </c>
      <c r="R42" s="60">
        <f t="shared" si="15"/>
        <v>-2.5295677223928092</v>
      </c>
      <c r="S42" s="60">
        <f t="shared" si="16"/>
        <v>-7.16758859791762</v>
      </c>
      <c r="T42" s="60">
        <f t="shared" si="17"/>
        <v>-1.292562974638598</v>
      </c>
      <c r="U42" s="60">
        <f t="shared" si="18"/>
        <v>-0.5385125937970531</v>
      </c>
      <c r="V42" s="60">
        <f t="shared" si="19"/>
        <v>-0.2739430652284935</v>
      </c>
      <c r="W42" s="60">
        <f t="shared" si="20"/>
        <v>-0.22668059032072163</v>
      </c>
      <c r="X42" s="60">
        <f t="shared" si="21"/>
        <v>-0.031600605826126525</v>
      </c>
      <c r="Y42" s="60">
        <f t="shared" si="22"/>
        <v>-0.02116552241055985</v>
      </c>
      <c r="Z42" s="60">
        <f t="shared" si="23"/>
        <v>-0.016157376793183884</v>
      </c>
      <c r="AA42" s="60">
        <f t="shared" si="24"/>
        <v>-0.027470008882851605</v>
      </c>
      <c r="AB42" s="60">
        <f t="shared" si="25"/>
        <v>-518.2504949961946</v>
      </c>
    </row>
    <row r="43" spans="1:28" s="24" customFormat="1" ht="12.75">
      <c r="A43" s="21" t="s">
        <v>93</v>
      </c>
      <c r="B43" s="22">
        <f>'DATOS MENSUALES'!E786</f>
        <v>1.781</v>
      </c>
      <c r="C43" s="22">
        <f>'DATOS MENSUALES'!E787</f>
        <v>0.452</v>
      </c>
      <c r="D43" s="22">
        <f>'DATOS MENSUALES'!E788</f>
        <v>0.514</v>
      </c>
      <c r="E43" s="22">
        <f>'DATOS MENSUALES'!E789</f>
        <v>0.398</v>
      </c>
      <c r="F43" s="22">
        <f>'DATOS MENSUALES'!E790</f>
        <v>2.622</v>
      </c>
      <c r="G43" s="22">
        <f>'DATOS MENSUALES'!E791</f>
        <v>1.391</v>
      </c>
      <c r="H43" s="22">
        <f>'DATOS MENSUALES'!E792</f>
        <v>0.752</v>
      </c>
      <c r="I43" s="22">
        <f>'DATOS MENSUALES'!E793</f>
        <v>0.498</v>
      </c>
      <c r="J43" s="22">
        <f>'DATOS MENSUALES'!E794</f>
        <v>0.403</v>
      </c>
      <c r="K43" s="22">
        <f>'DATOS MENSUALES'!E795</f>
        <v>0.376</v>
      </c>
      <c r="L43" s="22">
        <f>'DATOS MENSUALES'!E796</f>
        <v>0.35</v>
      </c>
      <c r="M43" s="22">
        <f>'DATOS MENSUALES'!E797</f>
        <v>0.436</v>
      </c>
      <c r="N43" s="22">
        <f>SUM(B43:M43)</f>
        <v>9.972999999999999</v>
      </c>
      <c r="O43" s="23"/>
      <c r="P43" s="60">
        <f t="shared" si="12"/>
        <v>0.6448002910291303</v>
      </c>
      <c r="Q43" s="60">
        <f t="shared" si="14"/>
        <v>-0.13292128721603336</v>
      </c>
      <c r="R43" s="60">
        <f t="shared" si="15"/>
        <v>-1.7959991031442883</v>
      </c>
      <c r="S43" s="60">
        <f t="shared" si="16"/>
        <v>-6.5085857859117</v>
      </c>
      <c r="T43" s="60">
        <f t="shared" si="17"/>
        <v>1.783412754722348</v>
      </c>
      <c r="U43" s="60">
        <f t="shared" si="18"/>
        <v>0.01766193969111287</v>
      </c>
      <c r="V43" s="60">
        <f t="shared" si="19"/>
        <v>-0.006074548406008192</v>
      </c>
      <c r="W43" s="60">
        <f t="shared" si="20"/>
        <v>-0.049726731081076544</v>
      </c>
      <c r="X43" s="60">
        <f t="shared" si="21"/>
        <v>-0.003522482181156117</v>
      </c>
      <c r="Y43" s="60">
        <f t="shared" si="22"/>
        <v>-0.001982113398725533</v>
      </c>
      <c r="Z43" s="60">
        <f t="shared" si="23"/>
        <v>-0.0014740589485093296</v>
      </c>
      <c r="AA43" s="60">
        <f t="shared" si="24"/>
        <v>-0.00024685494941966286</v>
      </c>
      <c r="AB43" s="60">
        <f t="shared" si="25"/>
        <v>-11.54965993673259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39.64327036125443</v>
      </c>
      <c r="Q44" s="61">
        <f aca="true" t="shared" si="26" ref="Q44:AB44">SUM(Q18:Q43)</f>
        <v>32.18621930257987</v>
      </c>
      <c r="R44" s="61">
        <f t="shared" si="26"/>
        <v>212.81373166611831</v>
      </c>
      <c r="S44" s="61">
        <f t="shared" si="26"/>
        <v>1577.050864199254</v>
      </c>
      <c r="T44" s="61">
        <f t="shared" si="26"/>
        <v>128.89738265936094</v>
      </c>
      <c r="U44" s="61">
        <f t="shared" si="26"/>
        <v>327.33563588117755</v>
      </c>
      <c r="V44" s="61">
        <f t="shared" si="26"/>
        <v>6.453060837727813</v>
      </c>
      <c r="W44" s="61">
        <f t="shared" si="26"/>
        <v>5.80753536986982</v>
      </c>
      <c r="X44" s="61">
        <f t="shared" si="26"/>
        <v>0.3066120378816568</v>
      </c>
      <c r="Y44" s="61">
        <f t="shared" si="26"/>
        <v>0.2548073431952664</v>
      </c>
      <c r="Z44" s="61">
        <f t="shared" si="26"/>
        <v>0.18289507020710077</v>
      </c>
      <c r="AA44" s="61">
        <f t="shared" si="26"/>
        <v>0.30713619686982246</v>
      </c>
      <c r="AB44" s="61">
        <f t="shared" si="26"/>
        <v>23712.409956310672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2009-04-14T10:03:11Z</dcterms:modified>
  <cp:category/>
  <cp:version/>
  <cp:contentType/>
  <cp:contentStatus/>
</cp:coreProperties>
</file>