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<sst xmlns="http://schemas.openxmlformats.org/spreadsheetml/2006/main" count="1362" uniqueCount="135">
  <si>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</si>
  <si>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</si>
  <si>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</si>
  <si>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</si>
  <si>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</si>
  <si>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</si>
  <si>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</si>
  <si>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</si>
  <si>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</si>
  <si>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</si>
  <si>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</si>
  <si>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</si>
  <si>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</si>
  <si>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</si>
  <si>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</si>
  <si>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</si>
  <si>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</si>
  <si>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</si>
  <si>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</si>
  <si>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</si>
  <si>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</si>
  <si>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</si>
  <si>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</si>
  <si>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</si>
  <si>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</si>
  <si>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</si>
  <si>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</si>
  <si>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</si>
  <si>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</si>
  <si>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</si>
  <si>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</si>
  <si>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</si>
  <si>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</si>
  <si>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</si>
  <si>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</si>
  <si>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</si>
  <si>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</si>
  <si>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</si>
  <si>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</si>
  <si>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</si>
  <si>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</si>
  <si>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</si>
  <si>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</si>
  <si>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</si>
  <si>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</si>
  <si>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</si>
  <si>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</si>
  <si>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</si>
  <si>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</si>
  <si>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</si>
  <si>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</si>
  <si>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</si>
  <si>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</si>
  <si>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</si>
  <si>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</si>
  <si>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</si>
  <si>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</si>
  <si>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</si>
  <si>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</si>
  <si>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</si>
  <si>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</si>
  <si>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</si>
  <si>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</si>
  <si>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</si>
  <si>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</si>
  <si>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</si>
  <si>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</si>
  <si>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</si>
  <si>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</si>
  <si>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</si>
  <si>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</si>
  <si>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</si>
  <si>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</si>
  <si>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</si>
  <si>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</si>
  <si>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</si>
  <si>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</si>
  <si>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</si>
  <si>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</si>
  <si>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</si>
  <si>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</si>
  <si>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</si>
  <si>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</si>
  <si>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</si>
  <si>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</si>
  <si>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</si>
  <si>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</si>
  <si>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</si>
  <si>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</si>
  <si>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</si>
  <si>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</si>
  <si>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</si>
  <si>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</si>
  <si>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</si>
  <si>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</si>
  <si>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</si>
  <si>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</si>
  <si>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</si>
  <si>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</si>
  <si>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</si>
  <si>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</si>
  <si>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</si>
  <si>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</si>
  <si>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</si>
  <si>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</si>
  <si>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</si>
  <si>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</si>
  <si>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</si>
  <si>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</si>
  <si>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</si>
  <si>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</si>
  <si>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</si>
  <si>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</si>
  <si>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</si>
  <si>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</si>
  <si>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</si>
  <si>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</si>
  <si>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</si>
  <si>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</si>
  <si>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</si>
  <si>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</si>
  <si>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</si>
  <si>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</si>
  <si>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</si>
  <si>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</si>
  <si>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</si>
  <si>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</si>
  <si>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</si>
  <si>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</si>
  <si>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</si>
  <si>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</si>
  <si>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</si>
  <si>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</si>
  <si>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397</t>
  </si>
  <si>
    <t xml:space="preserve"> Río Duero desde confluencia con el arroyo de Algodre hasta confluencia con arroyo de Valderrey en Zamora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</si>
</sst>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940569"/>
        <c:axId val="24703074"/>
      </c:lineChart>
      <c:date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0"/>
        <c:majorUnit val="1"/>
        <c:majorTimeUnit val="years"/>
        <c:noMultiLvlLbl val="0"/>
      </c:date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365485"/>
        <c:axId val="8962774"/>
      </c:lineChart>
      <c:date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0"/>
        <c:majorUnit val="1"/>
        <c:majorTimeUnit val="years"/>
        <c:noMultiLvlLbl val="0"/>
      </c:date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348</v>
      </c>
      <c r="C2" s="5">
        <v>1940</v>
      </c>
      <c r="D2" s="5">
        <v>10</v>
      </c>
      <c r="E2" s="28">
        <v>0.229</v>
      </c>
      <c r="F2" s="28">
        <v>360.7882148205851</v>
      </c>
      <c r="H2" t="s">
        <v>128</v>
      </c>
      <c r="I2" t="s">
        <v>131</v>
      </c>
    </row>
    <row r="3" spans="1:9" ht="12.75">
      <c r="A3" s="30" t="s">
        <v>133</v>
      </c>
      <c r="B3" s="30">
        <v>348</v>
      </c>
      <c r="C3" s="5">
        <v>1940</v>
      </c>
      <c r="D3" s="5">
        <v>11</v>
      </c>
      <c r="E3" s="28">
        <v>0.218</v>
      </c>
      <c r="F3" s="28">
        <v>416.02756375199556</v>
      </c>
      <c r="H3" t="s">
        <v>129</v>
      </c>
      <c r="I3" t="s">
        <v>130</v>
      </c>
    </row>
    <row r="4" spans="1:14" ht="12.75">
      <c r="A4" s="30" t="s">
        <v>133</v>
      </c>
      <c r="B4" s="30">
        <v>348</v>
      </c>
      <c r="C4" s="5">
        <v>1940</v>
      </c>
      <c r="D4" s="5">
        <v>12</v>
      </c>
      <c r="E4" s="28">
        <v>0.201</v>
      </c>
      <c r="F4" s="28">
        <v>267.78116759238003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348</v>
      </c>
      <c r="C5" s="5">
        <v>1941</v>
      </c>
      <c r="D5" s="5">
        <v>1</v>
      </c>
      <c r="E5" s="28">
        <v>0.407</v>
      </c>
      <c r="F5" s="28">
        <v>861.4400876852959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348</v>
      </c>
      <c r="C6" s="5">
        <v>1941</v>
      </c>
      <c r="D6" s="5">
        <v>2</v>
      </c>
      <c r="E6" s="28">
        <v>0.44</v>
      </c>
      <c r="F6" s="28">
        <v>1743.9411157430777</v>
      </c>
      <c r="I6" s="26"/>
      <c r="J6" s="36">
        <f>AVERAGE(E2:E793)*12</f>
        <v>3.247348484848483</v>
      </c>
      <c r="K6" s="36">
        <f>AVERAGE(F2:F793)*12</f>
        <v>4990.890529057542</v>
      </c>
      <c r="L6" t="s">
        <v>102</v>
      </c>
    </row>
    <row r="7" spans="1:12" ht="12.75">
      <c r="A7" s="30" t="s">
        <v>133</v>
      </c>
      <c r="B7" s="30">
        <v>348</v>
      </c>
      <c r="C7" s="5">
        <v>1941</v>
      </c>
      <c r="D7" s="5">
        <v>3</v>
      </c>
      <c r="E7" s="28">
        <v>0.473</v>
      </c>
      <c r="F7" s="28">
        <v>1740.3842844678038</v>
      </c>
      <c r="J7" s="36">
        <f>AVERAGE(E482:E793)*12</f>
        <v>2.602153846153848</v>
      </c>
      <c r="K7" s="36">
        <f>AVERAGE(F482:F793)*12</f>
        <v>4334.42459357833</v>
      </c>
      <c r="L7" t="s">
        <v>103</v>
      </c>
    </row>
    <row r="8" spans="1:6" ht="12.75">
      <c r="A8" s="30" t="s">
        <v>133</v>
      </c>
      <c r="B8" s="30">
        <v>348</v>
      </c>
      <c r="C8" s="5">
        <v>1941</v>
      </c>
      <c r="D8" s="5">
        <v>4</v>
      </c>
      <c r="E8" s="28">
        <v>0.524</v>
      </c>
      <c r="F8" s="28">
        <v>1371.5463405238452</v>
      </c>
    </row>
    <row r="9" spans="1:6" ht="12.75">
      <c r="A9" s="30" t="s">
        <v>133</v>
      </c>
      <c r="B9" s="30">
        <v>348</v>
      </c>
      <c r="C9" s="5">
        <v>1941</v>
      </c>
      <c r="D9" s="5">
        <v>5</v>
      </c>
      <c r="E9" s="28">
        <v>0.742</v>
      </c>
      <c r="F9" s="28">
        <v>2084.327243681431</v>
      </c>
    </row>
    <row r="10" spans="1:6" ht="12.75">
      <c r="A10" s="30" t="s">
        <v>133</v>
      </c>
      <c r="B10" s="30">
        <v>348</v>
      </c>
      <c r="C10" s="5">
        <v>1941</v>
      </c>
      <c r="D10" s="5">
        <v>6</v>
      </c>
      <c r="E10" s="28">
        <v>0.622</v>
      </c>
      <c r="F10" s="28">
        <v>1011.3703755435838</v>
      </c>
    </row>
    <row r="11" spans="1:11" ht="12.75">
      <c r="A11" s="30" t="s">
        <v>133</v>
      </c>
      <c r="B11" s="30">
        <v>348</v>
      </c>
      <c r="C11" s="5">
        <v>1941</v>
      </c>
      <c r="D11" s="5">
        <v>7</v>
      </c>
      <c r="E11" s="28">
        <v>0.557</v>
      </c>
      <c r="F11" s="28">
        <v>577.613629172997</v>
      </c>
      <c r="K11" s="34"/>
    </row>
    <row r="12" spans="1:6" ht="12.75">
      <c r="A12" s="30" t="s">
        <v>133</v>
      </c>
      <c r="B12" s="30">
        <v>348</v>
      </c>
      <c r="C12" s="5">
        <v>1941</v>
      </c>
      <c r="D12" s="5">
        <v>8</v>
      </c>
      <c r="E12" s="28">
        <v>0.491</v>
      </c>
      <c r="F12" s="28">
        <v>377.1853426242844</v>
      </c>
    </row>
    <row r="13" spans="1:6" ht="12.75">
      <c r="A13" s="30" t="s">
        <v>133</v>
      </c>
      <c r="B13" s="30">
        <v>348</v>
      </c>
      <c r="C13" s="5">
        <v>1941</v>
      </c>
      <c r="D13" s="5">
        <v>9</v>
      </c>
      <c r="E13" s="28">
        <v>0.433</v>
      </c>
      <c r="F13" s="28">
        <v>300.3908785847597</v>
      </c>
    </row>
    <row r="14" spans="1:6" ht="12.75">
      <c r="A14" s="30" t="s">
        <v>133</v>
      </c>
      <c r="B14" s="30">
        <v>348</v>
      </c>
      <c r="C14" s="5">
        <v>1941</v>
      </c>
      <c r="D14" s="5">
        <v>10</v>
      </c>
      <c r="E14" s="28">
        <v>0.383</v>
      </c>
      <c r="F14" s="28">
        <v>238.394582248083</v>
      </c>
    </row>
    <row r="15" spans="1:6" ht="12.75">
      <c r="A15" s="30" t="s">
        <v>133</v>
      </c>
      <c r="B15" s="30">
        <v>348</v>
      </c>
      <c r="C15" s="5">
        <v>1941</v>
      </c>
      <c r="D15" s="5">
        <v>11</v>
      </c>
      <c r="E15" s="28">
        <v>0.355</v>
      </c>
      <c r="F15" s="28">
        <v>387.53909120976016</v>
      </c>
    </row>
    <row r="16" spans="1:6" ht="12.75">
      <c r="A16" s="30" t="s">
        <v>133</v>
      </c>
      <c r="B16" s="30">
        <v>348</v>
      </c>
      <c r="C16" s="5">
        <v>1941</v>
      </c>
      <c r="D16" s="5">
        <v>12</v>
      </c>
      <c r="E16" s="28">
        <v>0.317</v>
      </c>
      <c r="F16" s="28">
        <v>225.87507911698074</v>
      </c>
    </row>
    <row r="17" spans="1:6" ht="12.75">
      <c r="A17" s="30" t="s">
        <v>133</v>
      </c>
      <c r="B17" s="30">
        <v>348</v>
      </c>
      <c r="C17" s="5">
        <v>1942</v>
      </c>
      <c r="D17" s="5">
        <v>1</v>
      </c>
      <c r="E17" s="28">
        <v>0.283</v>
      </c>
      <c r="F17" s="28">
        <v>264.4783704080278</v>
      </c>
    </row>
    <row r="18" spans="1:6" ht="12.75">
      <c r="A18" s="30" t="s">
        <v>133</v>
      </c>
      <c r="B18" s="30">
        <v>348</v>
      </c>
      <c r="C18" s="5">
        <v>1942</v>
      </c>
      <c r="D18" s="5">
        <v>2</v>
      </c>
      <c r="E18" s="28">
        <v>0.255</v>
      </c>
      <c r="F18" s="28">
        <v>205.47725010126464</v>
      </c>
    </row>
    <row r="19" spans="1:6" ht="12.75">
      <c r="A19" s="30" t="s">
        <v>133</v>
      </c>
      <c r="B19" s="30">
        <v>348</v>
      </c>
      <c r="C19" s="5">
        <v>1942</v>
      </c>
      <c r="D19" s="5">
        <v>3</v>
      </c>
      <c r="E19" s="28">
        <v>0.262</v>
      </c>
      <c r="F19" s="28">
        <v>519.4804994214799</v>
      </c>
    </row>
    <row r="20" spans="1:6" ht="12.75">
      <c r="A20" s="30" t="s">
        <v>133</v>
      </c>
      <c r="B20" s="30">
        <v>348</v>
      </c>
      <c r="C20" s="5">
        <v>1942</v>
      </c>
      <c r="D20" s="5">
        <v>4</v>
      </c>
      <c r="E20" s="28">
        <v>0.291</v>
      </c>
      <c r="F20" s="28">
        <v>701.0580806500127</v>
      </c>
    </row>
    <row r="21" spans="1:6" ht="12.75">
      <c r="A21" s="30" t="s">
        <v>133</v>
      </c>
      <c r="B21" s="30">
        <v>348</v>
      </c>
      <c r="C21" s="5">
        <v>1942</v>
      </c>
      <c r="D21" s="5">
        <v>5</v>
      </c>
      <c r="E21" s="28">
        <v>0.266</v>
      </c>
      <c r="F21" s="28">
        <v>500.4868854592184</v>
      </c>
    </row>
    <row r="22" spans="1:6" ht="12.75">
      <c r="A22" s="30" t="s">
        <v>133</v>
      </c>
      <c r="B22" s="30">
        <v>348</v>
      </c>
      <c r="C22" s="5">
        <v>1942</v>
      </c>
      <c r="D22" s="5">
        <v>6</v>
      </c>
      <c r="E22" s="28">
        <v>0.244</v>
      </c>
      <c r="F22" s="28">
        <v>361.6594124130801</v>
      </c>
    </row>
    <row r="23" spans="1:6" ht="12.75">
      <c r="A23" s="30" t="s">
        <v>133</v>
      </c>
      <c r="B23" s="30">
        <v>348</v>
      </c>
      <c r="C23" s="5">
        <v>1942</v>
      </c>
      <c r="D23" s="5">
        <v>7</v>
      </c>
      <c r="E23" s="28">
        <v>0.222</v>
      </c>
      <c r="F23" s="28">
        <v>221.84285829577462</v>
      </c>
    </row>
    <row r="24" spans="1:6" ht="12.75">
      <c r="A24" s="30" t="s">
        <v>133</v>
      </c>
      <c r="B24" s="30">
        <v>348</v>
      </c>
      <c r="C24" s="5">
        <v>1942</v>
      </c>
      <c r="D24" s="5">
        <v>8</v>
      </c>
      <c r="E24" s="28">
        <v>0.209</v>
      </c>
      <c r="F24" s="28">
        <v>198.79821645433998</v>
      </c>
    </row>
    <row r="25" spans="1:6" ht="12.75">
      <c r="A25" s="30" t="s">
        <v>133</v>
      </c>
      <c r="B25" s="30">
        <v>348</v>
      </c>
      <c r="C25" s="5">
        <v>1942</v>
      </c>
      <c r="D25" s="5">
        <v>9</v>
      </c>
      <c r="E25" s="28">
        <v>0.199</v>
      </c>
      <c r="F25" s="28">
        <v>212.42827343359897</v>
      </c>
    </row>
    <row r="26" spans="1:6" ht="12.75">
      <c r="A26" s="30" t="s">
        <v>133</v>
      </c>
      <c r="B26" s="30">
        <v>348</v>
      </c>
      <c r="C26" s="5">
        <v>1942</v>
      </c>
      <c r="D26" s="5">
        <v>10</v>
      </c>
      <c r="E26" s="28">
        <v>0.186</v>
      </c>
      <c r="F26" s="28">
        <v>326.0879882104746</v>
      </c>
    </row>
    <row r="27" spans="1:6" ht="12.75">
      <c r="A27" s="30" t="s">
        <v>133</v>
      </c>
      <c r="B27" s="30">
        <v>348</v>
      </c>
      <c r="C27" s="5">
        <v>1942</v>
      </c>
      <c r="D27" s="5">
        <v>11</v>
      </c>
      <c r="E27" s="28">
        <v>0.175</v>
      </c>
      <c r="F27" s="28">
        <v>267.61714827992654</v>
      </c>
    </row>
    <row r="28" spans="1:6" ht="12.75">
      <c r="A28" s="30" t="s">
        <v>133</v>
      </c>
      <c r="B28" s="30">
        <v>348</v>
      </c>
      <c r="C28" s="5">
        <v>1942</v>
      </c>
      <c r="D28" s="5">
        <v>12</v>
      </c>
      <c r="E28" s="28">
        <v>0.171</v>
      </c>
      <c r="F28" s="28">
        <v>449.34270543978596</v>
      </c>
    </row>
    <row r="29" spans="1:6" ht="12.75">
      <c r="A29" s="30" t="s">
        <v>133</v>
      </c>
      <c r="B29" s="30">
        <v>348</v>
      </c>
      <c r="C29" s="5">
        <v>1943</v>
      </c>
      <c r="D29" s="5">
        <v>1</v>
      </c>
      <c r="E29" s="28">
        <v>0.216</v>
      </c>
      <c r="F29" s="28">
        <v>941.4524573212592</v>
      </c>
    </row>
    <row r="30" spans="1:6" ht="12.75">
      <c r="A30" s="30" t="s">
        <v>133</v>
      </c>
      <c r="B30" s="30">
        <v>348</v>
      </c>
      <c r="C30" s="5">
        <v>1943</v>
      </c>
      <c r="D30" s="5">
        <v>2</v>
      </c>
      <c r="E30" s="28">
        <v>0.194</v>
      </c>
      <c r="F30" s="28">
        <v>408.52537573994266</v>
      </c>
    </row>
    <row r="31" spans="1:6" ht="12.75">
      <c r="A31" s="30" t="s">
        <v>133</v>
      </c>
      <c r="B31" s="30">
        <v>348</v>
      </c>
      <c r="C31" s="5">
        <v>1943</v>
      </c>
      <c r="D31" s="5">
        <v>3</v>
      </c>
      <c r="E31" s="28">
        <v>0.186</v>
      </c>
      <c r="F31" s="28">
        <v>370.12989050731807</v>
      </c>
    </row>
    <row r="32" spans="1:6" ht="12.75">
      <c r="A32" s="30" t="s">
        <v>133</v>
      </c>
      <c r="B32" s="30">
        <v>348</v>
      </c>
      <c r="C32" s="5">
        <v>1943</v>
      </c>
      <c r="D32" s="5">
        <v>4</v>
      </c>
      <c r="E32" s="28">
        <v>0.194</v>
      </c>
      <c r="F32" s="28">
        <v>579.9938473892843</v>
      </c>
    </row>
    <row r="33" spans="1:6" ht="12.75">
      <c r="A33" s="30" t="s">
        <v>133</v>
      </c>
      <c r="B33" s="30">
        <v>348</v>
      </c>
      <c r="C33" s="5">
        <v>1943</v>
      </c>
      <c r="D33" s="5">
        <v>5</v>
      </c>
      <c r="E33" s="28">
        <v>0.191</v>
      </c>
      <c r="F33" s="28">
        <v>369.767998923264</v>
      </c>
    </row>
    <row r="34" spans="1:6" ht="12.75">
      <c r="A34" s="30" t="s">
        <v>133</v>
      </c>
      <c r="B34" s="30">
        <v>348</v>
      </c>
      <c r="C34" s="5">
        <v>1943</v>
      </c>
      <c r="D34" s="5">
        <v>6</v>
      </c>
      <c r="E34" s="28">
        <v>0.176</v>
      </c>
      <c r="F34" s="28">
        <v>209.66142727028088</v>
      </c>
    </row>
    <row r="35" spans="1:6" ht="12.75">
      <c r="A35" s="30" t="s">
        <v>133</v>
      </c>
      <c r="B35" s="30">
        <v>348</v>
      </c>
      <c r="C35" s="5">
        <v>1943</v>
      </c>
      <c r="D35" s="5">
        <v>7</v>
      </c>
      <c r="E35" s="28">
        <v>0.162</v>
      </c>
      <c r="F35" s="28">
        <v>185.01435896360067</v>
      </c>
    </row>
    <row r="36" spans="1:6" ht="12.75">
      <c r="A36" s="30" t="s">
        <v>133</v>
      </c>
      <c r="B36" s="30">
        <v>348</v>
      </c>
      <c r="C36" s="5">
        <v>1943</v>
      </c>
      <c r="D36" s="5">
        <v>8</v>
      </c>
      <c r="E36" s="28">
        <v>0.156</v>
      </c>
      <c r="F36" s="28">
        <v>137.8648106428699</v>
      </c>
    </row>
    <row r="37" spans="1:6" ht="12.75">
      <c r="A37" s="30" t="s">
        <v>133</v>
      </c>
      <c r="B37" s="30">
        <v>348</v>
      </c>
      <c r="C37" s="5">
        <v>1943</v>
      </c>
      <c r="D37" s="5">
        <v>9</v>
      </c>
      <c r="E37" s="28">
        <v>0.16</v>
      </c>
      <c r="F37" s="28">
        <v>163.0783456439567</v>
      </c>
    </row>
    <row r="38" spans="1:6" ht="12.75">
      <c r="A38" s="30" t="s">
        <v>133</v>
      </c>
      <c r="B38" s="30">
        <v>348</v>
      </c>
      <c r="C38" s="5">
        <v>1943</v>
      </c>
      <c r="D38" s="5">
        <v>10</v>
      </c>
      <c r="E38" s="28">
        <v>0.166</v>
      </c>
      <c r="F38" s="28">
        <v>274.815781237516</v>
      </c>
    </row>
    <row r="39" spans="1:6" ht="12.75">
      <c r="A39" s="30" t="s">
        <v>133</v>
      </c>
      <c r="B39" s="30">
        <v>348</v>
      </c>
      <c r="C39" s="5">
        <v>1943</v>
      </c>
      <c r="D39" s="5">
        <v>11</v>
      </c>
      <c r="E39" s="28">
        <v>0.16</v>
      </c>
      <c r="F39" s="28">
        <v>296.9524663670849</v>
      </c>
    </row>
    <row r="40" spans="1:6" ht="12.75">
      <c r="A40" s="30" t="s">
        <v>133</v>
      </c>
      <c r="B40" s="30">
        <v>348</v>
      </c>
      <c r="C40" s="5">
        <v>1943</v>
      </c>
      <c r="D40" s="5">
        <v>12</v>
      </c>
      <c r="E40" s="28">
        <v>0.205</v>
      </c>
      <c r="F40" s="28">
        <v>323.89852291310046</v>
      </c>
    </row>
    <row r="41" spans="1:6" ht="12.75">
      <c r="A41" s="30" t="s">
        <v>133</v>
      </c>
      <c r="B41" s="30">
        <v>348</v>
      </c>
      <c r="C41" s="5">
        <v>1944</v>
      </c>
      <c r="D41" s="5">
        <v>1</v>
      </c>
      <c r="E41" s="28">
        <v>0.158</v>
      </c>
      <c r="F41" s="28">
        <v>214.7478371110738</v>
      </c>
    </row>
    <row r="42" spans="1:6" ht="12.75">
      <c r="A42" s="30" t="s">
        <v>133</v>
      </c>
      <c r="B42" s="30">
        <v>348</v>
      </c>
      <c r="C42" s="5">
        <v>1944</v>
      </c>
      <c r="D42" s="5">
        <v>2</v>
      </c>
      <c r="E42" s="28">
        <v>0.145</v>
      </c>
      <c r="F42" s="28">
        <v>157.3968910874937</v>
      </c>
    </row>
    <row r="43" spans="1:6" ht="12.75">
      <c r="A43" s="30" t="s">
        <v>133</v>
      </c>
      <c r="B43" s="30">
        <v>348</v>
      </c>
      <c r="C43" s="5">
        <v>1944</v>
      </c>
      <c r="D43" s="5">
        <v>3</v>
      </c>
      <c r="E43" s="28">
        <v>0.136</v>
      </c>
      <c r="F43" s="28">
        <v>209.7597273320528</v>
      </c>
    </row>
    <row r="44" spans="1:6" ht="12.75">
      <c r="A44" s="30" t="s">
        <v>133</v>
      </c>
      <c r="B44" s="30">
        <v>348</v>
      </c>
      <c r="C44" s="5">
        <v>1944</v>
      </c>
      <c r="D44" s="5">
        <v>4</v>
      </c>
      <c r="E44" s="28">
        <v>0.139</v>
      </c>
      <c r="F44" s="28">
        <v>402.9859770066955</v>
      </c>
    </row>
    <row r="45" spans="1:6" ht="12.75">
      <c r="A45" s="30" t="s">
        <v>133</v>
      </c>
      <c r="B45" s="30">
        <v>348</v>
      </c>
      <c r="C45" s="5">
        <v>1944</v>
      </c>
      <c r="D45" s="5">
        <v>5</v>
      </c>
      <c r="E45" s="28">
        <v>0.13</v>
      </c>
      <c r="F45" s="28">
        <v>311.49550663700285</v>
      </c>
    </row>
    <row r="46" spans="1:6" ht="12.75">
      <c r="A46" s="30" t="s">
        <v>133</v>
      </c>
      <c r="B46" s="30">
        <v>348</v>
      </c>
      <c r="C46" s="5">
        <v>1944</v>
      </c>
      <c r="D46" s="5">
        <v>6</v>
      </c>
      <c r="E46" s="28">
        <v>0.125</v>
      </c>
      <c r="F46" s="28">
        <v>217.8788561279899</v>
      </c>
    </row>
    <row r="47" spans="1:6" ht="12.75">
      <c r="A47" s="30" t="s">
        <v>133</v>
      </c>
      <c r="B47" s="30">
        <v>348</v>
      </c>
      <c r="C47" s="5">
        <v>1944</v>
      </c>
      <c r="D47" s="5">
        <v>7</v>
      </c>
      <c r="E47" s="28">
        <v>0.119</v>
      </c>
      <c r="F47" s="28">
        <v>142.87571072816317</v>
      </c>
    </row>
    <row r="48" spans="1:6" ht="12.75">
      <c r="A48" s="30" t="s">
        <v>133</v>
      </c>
      <c r="B48" s="30">
        <v>348</v>
      </c>
      <c r="C48" s="5">
        <v>1944</v>
      </c>
      <c r="D48" s="5">
        <v>8</v>
      </c>
      <c r="E48" s="28">
        <v>0.118</v>
      </c>
      <c r="F48" s="28">
        <v>120.3943381097425</v>
      </c>
    </row>
    <row r="49" spans="1:6" ht="12.75">
      <c r="A49" s="30" t="s">
        <v>133</v>
      </c>
      <c r="B49" s="30">
        <v>348</v>
      </c>
      <c r="C49" s="5">
        <v>1944</v>
      </c>
      <c r="D49" s="5">
        <v>9</v>
      </c>
      <c r="E49" s="28">
        <v>0.115</v>
      </c>
      <c r="F49" s="28">
        <v>164.10547511932788</v>
      </c>
    </row>
    <row r="50" spans="1:6" ht="12.75">
      <c r="A50" s="30" t="s">
        <v>133</v>
      </c>
      <c r="B50" s="30">
        <v>348</v>
      </c>
      <c r="C50" s="5">
        <v>1944</v>
      </c>
      <c r="D50" s="5">
        <v>10</v>
      </c>
      <c r="E50" s="28">
        <v>0.109</v>
      </c>
      <c r="F50" s="28">
        <v>198.4436927810971</v>
      </c>
    </row>
    <row r="51" spans="1:6" ht="12.75">
      <c r="A51" s="30" t="s">
        <v>133</v>
      </c>
      <c r="B51" s="30">
        <v>348</v>
      </c>
      <c r="C51" s="5">
        <v>1944</v>
      </c>
      <c r="D51" s="5">
        <v>11</v>
      </c>
      <c r="E51" s="28">
        <v>0.104</v>
      </c>
      <c r="F51" s="28">
        <v>205.61256703480498</v>
      </c>
    </row>
    <row r="52" spans="1:6" ht="12.75">
      <c r="A52" s="30" t="s">
        <v>133</v>
      </c>
      <c r="B52" s="30">
        <v>348</v>
      </c>
      <c r="C52" s="5">
        <v>1944</v>
      </c>
      <c r="D52" s="5">
        <v>12</v>
      </c>
      <c r="E52" s="28">
        <v>0.1</v>
      </c>
      <c r="F52" s="28">
        <v>313.77017032283777</v>
      </c>
    </row>
    <row r="53" spans="1:6" ht="12.75">
      <c r="A53" s="30" t="s">
        <v>133</v>
      </c>
      <c r="B53" s="30">
        <v>348</v>
      </c>
      <c r="C53" s="5">
        <v>1945</v>
      </c>
      <c r="D53" s="5">
        <v>1</v>
      </c>
      <c r="E53" s="28">
        <v>0.101</v>
      </c>
      <c r="F53" s="28">
        <v>164.02893384285386</v>
      </c>
    </row>
    <row r="54" spans="1:6" ht="12.75">
      <c r="A54" s="30" t="s">
        <v>133</v>
      </c>
      <c r="B54" s="30">
        <v>348</v>
      </c>
      <c r="C54" s="5">
        <v>1945</v>
      </c>
      <c r="D54" s="5">
        <v>2</v>
      </c>
      <c r="E54" s="28">
        <v>0.099</v>
      </c>
      <c r="F54" s="28">
        <v>307.4757963078775</v>
      </c>
    </row>
    <row r="55" spans="1:6" ht="12.75">
      <c r="A55" s="30" t="s">
        <v>133</v>
      </c>
      <c r="B55" s="30">
        <v>348</v>
      </c>
      <c r="C55" s="5">
        <v>1945</v>
      </c>
      <c r="D55" s="5">
        <v>3</v>
      </c>
      <c r="E55" s="28">
        <v>0.096</v>
      </c>
      <c r="F55" s="28">
        <v>282.1450846478099</v>
      </c>
    </row>
    <row r="56" spans="1:6" ht="12.75">
      <c r="A56" s="30" t="s">
        <v>133</v>
      </c>
      <c r="B56" s="30">
        <v>348</v>
      </c>
      <c r="C56" s="5">
        <v>1945</v>
      </c>
      <c r="D56" s="5">
        <v>4</v>
      </c>
      <c r="E56" s="28">
        <v>0.093</v>
      </c>
      <c r="F56" s="28">
        <v>231.23079014276848</v>
      </c>
    </row>
    <row r="57" spans="1:6" ht="12.75">
      <c r="A57" s="30" t="s">
        <v>133</v>
      </c>
      <c r="B57" s="30">
        <v>348</v>
      </c>
      <c r="C57" s="5">
        <v>1945</v>
      </c>
      <c r="D57" s="5">
        <v>5</v>
      </c>
      <c r="E57" s="28">
        <v>0.089</v>
      </c>
      <c r="F57" s="28">
        <v>187.73504181548705</v>
      </c>
    </row>
    <row r="58" spans="1:6" ht="12.75">
      <c r="A58" s="30" t="s">
        <v>133</v>
      </c>
      <c r="B58" s="30">
        <v>348</v>
      </c>
      <c r="C58" s="5">
        <v>1945</v>
      </c>
      <c r="D58" s="5">
        <v>6</v>
      </c>
      <c r="E58" s="28">
        <v>0.088</v>
      </c>
      <c r="F58" s="28">
        <v>149.3570392660429</v>
      </c>
    </row>
    <row r="59" spans="1:6" ht="12.75">
      <c r="A59" s="30" t="s">
        <v>133</v>
      </c>
      <c r="B59" s="30">
        <v>348</v>
      </c>
      <c r="C59" s="5">
        <v>1945</v>
      </c>
      <c r="D59" s="5">
        <v>7</v>
      </c>
      <c r="E59" s="28">
        <v>0.088</v>
      </c>
      <c r="F59" s="28">
        <v>108.41669598765598</v>
      </c>
    </row>
    <row r="60" spans="1:6" ht="12.75">
      <c r="A60" s="30" t="s">
        <v>133</v>
      </c>
      <c r="B60" s="30">
        <v>348</v>
      </c>
      <c r="C60" s="5">
        <v>1945</v>
      </c>
      <c r="D60" s="5">
        <v>8</v>
      </c>
      <c r="E60" s="28">
        <v>0.087</v>
      </c>
      <c r="F60" s="28">
        <v>116.94872202634944</v>
      </c>
    </row>
    <row r="61" spans="1:6" ht="12.75">
      <c r="A61" s="30" t="s">
        <v>133</v>
      </c>
      <c r="B61" s="30">
        <v>348</v>
      </c>
      <c r="C61" s="5">
        <v>1945</v>
      </c>
      <c r="D61" s="5">
        <v>9</v>
      </c>
      <c r="E61" s="28">
        <v>0.083</v>
      </c>
      <c r="F61" s="28">
        <v>84.82857776599259</v>
      </c>
    </row>
    <row r="62" spans="1:6" ht="12.75">
      <c r="A62" s="30" t="s">
        <v>133</v>
      </c>
      <c r="B62" s="30">
        <v>348</v>
      </c>
      <c r="C62" s="5">
        <v>1945</v>
      </c>
      <c r="D62" s="5">
        <v>10</v>
      </c>
      <c r="E62" s="28">
        <v>0.078</v>
      </c>
      <c r="F62" s="28">
        <v>119.21851982045992</v>
      </c>
    </row>
    <row r="63" spans="1:6" ht="12.75">
      <c r="A63" s="30" t="s">
        <v>133</v>
      </c>
      <c r="B63" s="30">
        <v>348</v>
      </c>
      <c r="C63" s="5">
        <v>1945</v>
      </c>
      <c r="D63" s="5">
        <v>11</v>
      </c>
      <c r="E63" s="28">
        <v>0.079</v>
      </c>
      <c r="F63" s="28">
        <v>192.9423222112299</v>
      </c>
    </row>
    <row r="64" spans="1:6" ht="12.75">
      <c r="A64" s="30" t="s">
        <v>133</v>
      </c>
      <c r="B64" s="30">
        <v>348</v>
      </c>
      <c r="C64" s="5">
        <v>1945</v>
      </c>
      <c r="D64" s="5">
        <v>12</v>
      </c>
      <c r="E64" s="28">
        <v>0.21</v>
      </c>
      <c r="F64" s="28">
        <v>682.4002702084478</v>
      </c>
    </row>
    <row r="65" spans="1:6" ht="12.75">
      <c r="A65" s="30" t="s">
        <v>133</v>
      </c>
      <c r="B65" s="30">
        <v>348</v>
      </c>
      <c r="C65" s="5">
        <v>1946</v>
      </c>
      <c r="D65" s="5">
        <v>1</v>
      </c>
      <c r="E65" s="28">
        <v>0.148</v>
      </c>
      <c r="F65" s="28">
        <v>277.4909387207467</v>
      </c>
    </row>
    <row r="66" spans="1:6" ht="12.75">
      <c r="A66" s="30" t="s">
        <v>133</v>
      </c>
      <c r="B66" s="30">
        <v>348</v>
      </c>
      <c r="C66" s="5">
        <v>1946</v>
      </c>
      <c r="D66" s="5">
        <v>2</v>
      </c>
      <c r="E66" s="28">
        <v>0.142</v>
      </c>
      <c r="F66" s="28">
        <v>231.37339458188805</v>
      </c>
    </row>
    <row r="67" spans="1:6" ht="12.75">
      <c r="A67" s="30" t="s">
        <v>133</v>
      </c>
      <c r="B67" s="30">
        <v>348</v>
      </c>
      <c r="C67" s="5">
        <v>1946</v>
      </c>
      <c r="D67" s="5">
        <v>3</v>
      </c>
      <c r="E67" s="28">
        <v>0.201</v>
      </c>
      <c r="F67" s="28">
        <v>390.06186563365753</v>
      </c>
    </row>
    <row r="68" spans="1:6" ht="12.75">
      <c r="A68" s="30" t="s">
        <v>133</v>
      </c>
      <c r="B68" s="30">
        <v>348</v>
      </c>
      <c r="C68" s="5">
        <v>1946</v>
      </c>
      <c r="D68" s="5">
        <v>4</v>
      </c>
      <c r="E68" s="28">
        <v>0.541</v>
      </c>
      <c r="F68" s="28">
        <v>990.8757348855888</v>
      </c>
    </row>
    <row r="69" spans="1:6" ht="12.75">
      <c r="A69" s="30" t="s">
        <v>133</v>
      </c>
      <c r="B69" s="30">
        <v>348</v>
      </c>
      <c r="C69" s="5">
        <v>1946</v>
      </c>
      <c r="D69" s="5">
        <v>5</v>
      </c>
      <c r="E69" s="28">
        <v>0.973</v>
      </c>
      <c r="F69" s="28">
        <v>1369.6102453079016</v>
      </c>
    </row>
    <row r="70" spans="1:6" ht="12.75">
      <c r="A70" s="30" t="s">
        <v>133</v>
      </c>
      <c r="B70" s="30">
        <v>348</v>
      </c>
      <c r="C70" s="5">
        <v>1946</v>
      </c>
      <c r="D70" s="5">
        <v>6</v>
      </c>
      <c r="E70" s="28">
        <v>0.552</v>
      </c>
      <c r="F70" s="28">
        <v>564.5511471185366</v>
      </c>
    </row>
    <row r="71" spans="1:6" ht="12.75">
      <c r="A71" s="30" t="s">
        <v>133</v>
      </c>
      <c r="B71" s="30">
        <v>348</v>
      </c>
      <c r="C71" s="5">
        <v>1946</v>
      </c>
      <c r="D71" s="5">
        <v>7</v>
      </c>
      <c r="E71" s="28">
        <v>0.486</v>
      </c>
      <c r="F71" s="28">
        <v>325.7194430015123</v>
      </c>
    </row>
    <row r="72" spans="1:6" ht="12.75">
      <c r="A72" s="30" t="s">
        <v>133</v>
      </c>
      <c r="B72" s="30">
        <v>348</v>
      </c>
      <c r="C72" s="5">
        <v>1946</v>
      </c>
      <c r="D72" s="5">
        <v>8</v>
      </c>
      <c r="E72" s="28">
        <v>0.434</v>
      </c>
      <c r="F72" s="28">
        <v>243.55550111755687</v>
      </c>
    </row>
    <row r="73" spans="1:6" ht="12.75">
      <c r="A73" s="30" t="s">
        <v>133</v>
      </c>
      <c r="B73" s="30">
        <v>348</v>
      </c>
      <c r="C73" s="5">
        <v>1946</v>
      </c>
      <c r="D73" s="5">
        <v>9</v>
      </c>
      <c r="E73" s="28">
        <v>0.386</v>
      </c>
      <c r="F73" s="28">
        <v>199.29746503182682</v>
      </c>
    </row>
    <row r="74" spans="1:6" ht="12.75">
      <c r="A74" s="30" t="s">
        <v>133</v>
      </c>
      <c r="B74" s="30">
        <v>348</v>
      </c>
      <c r="C74" s="5">
        <v>1946</v>
      </c>
      <c r="D74" s="5">
        <v>10</v>
      </c>
      <c r="E74" s="28">
        <v>0.339</v>
      </c>
      <c r="F74" s="28">
        <v>194.19519699922046</v>
      </c>
    </row>
    <row r="75" spans="1:6" ht="12.75">
      <c r="A75" s="30" t="s">
        <v>133</v>
      </c>
      <c r="B75" s="30">
        <v>348</v>
      </c>
      <c r="C75" s="5">
        <v>1946</v>
      </c>
      <c r="D75" s="5">
        <v>11</v>
      </c>
      <c r="E75" s="28">
        <v>0.302</v>
      </c>
      <c r="F75" s="28">
        <v>241.11001392256358</v>
      </c>
    </row>
    <row r="76" spans="1:6" ht="12.75">
      <c r="A76" s="30" t="s">
        <v>133</v>
      </c>
      <c r="B76" s="30">
        <v>348</v>
      </c>
      <c r="C76" s="5">
        <v>1946</v>
      </c>
      <c r="D76" s="5">
        <v>12</v>
      </c>
      <c r="E76" s="28">
        <v>0.275</v>
      </c>
      <c r="F76" s="28">
        <v>267.73339006603004</v>
      </c>
    </row>
    <row r="77" spans="1:6" ht="12.75">
      <c r="A77" s="30" t="s">
        <v>133</v>
      </c>
      <c r="B77" s="30">
        <v>348</v>
      </c>
      <c r="C77" s="5">
        <v>1947</v>
      </c>
      <c r="D77" s="5">
        <v>1</v>
      </c>
      <c r="E77" s="28">
        <v>0.255</v>
      </c>
      <c r="F77" s="28">
        <v>241.8021111071861</v>
      </c>
    </row>
    <row r="78" spans="1:6" ht="12.75">
      <c r="A78" s="30" t="s">
        <v>133</v>
      </c>
      <c r="B78" s="30">
        <v>348</v>
      </c>
      <c r="C78" s="5">
        <v>1947</v>
      </c>
      <c r="D78" s="5">
        <v>2</v>
      </c>
      <c r="E78" s="28">
        <v>0.413</v>
      </c>
      <c r="F78" s="28">
        <v>1485.762332628239</v>
      </c>
    </row>
    <row r="79" spans="1:6" ht="12.75">
      <c r="A79" s="30" t="s">
        <v>133</v>
      </c>
      <c r="B79" s="30">
        <v>348</v>
      </c>
      <c r="C79" s="5">
        <v>1947</v>
      </c>
      <c r="D79" s="5">
        <v>3</v>
      </c>
      <c r="E79" s="28">
        <v>0.702</v>
      </c>
      <c r="F79" s="28">
        <v>2200.5606238898686</v>
      </c>
    </row>
    <row r="80" spans="1:6" ht="12.75">
      <c r="A80" s="30" t="s">
        <v>133</v>
      </c>
      <c r="B80" s="30">
        <v>348</v>
      </c>
      <c r="C80" s="5">
        <v>1947</v>
      </c>
      <c r="D80" s="5">
        <v>4</v>
      </c>
      <c r="E80" s="28">
        <v>0.647</v>
      </c>
      <c r="F80" s="28">
        <v>957.7633260806741</v>
      </c>
    </row>
    <row r="81" spans="1:6" ht="12.75">
      <c r="A81" s="30" t="s">
        <v>133</v>
      </c>
      <c r="B81" s="30">
        <v>348</v>
      </c>
      <c r="C81" s="5">
        <v>1947</v>
      </c>
      <c r="D81" s="5">
        <v>5</v>
      </c>
      <c r="E81" s="28">
        <v>0.581</v>
      </c>
      <c r="F81" s="28">
        <v>810.6882649190555</v>
      </c>
    </row>
    <row r="82" spans="1:6" ht="12.75">
      <c r="A82" s="30" t="s">
        <v>133</v>
      </c>
      <c r="B82" s="30">
        <v>348</v>
      </c>
      <c r="C82" s="5">
        <v>1947</v>
      </c>
      <c r="D82" s="5">
        <v>6</v>
      </c>
      <c r="E82" s="28">
        <v>0.518</v>
      </c>
      <c r="F82" s="28">
        <v>493.76540043515274</v>
      </c>
    </row>
    <row r="83" spans="1:6" ht="12.75">
      <c r="A83" s="30" t="s">
        <v>133</v>
      </c>
      <c r="B83" s="30">
        <v>348</v>
      </c>
      <c r="C83" s="5">
        <v>1947</v>
      </c>
      <c r="D83" s="5">
        <v>7</v>
      </c>
      <c r="E83" s="28">
        <v>0.457</v>
      </c>
      <c r="F83" s="28">
        <v>315.40143233494</v>
      </c>
    </row>
    <row r="84" spans="1:6" ht="12.75">
      <c r="A84" s="30" t="s">
        <v>133</v>
      </c>
      <c r="B84" s="30">
        <v>348</v>
      </c>
      <c r="C84" s="5">
        <v>1947</v>
      </c>
      <c r="D84" s="5">
        <v>8</v>
      </c>
      <c r="E84" s="28">
        <v>0.408</v>
      </c>
      <c r="F84" s="28">
        <v>247.93917870242547</v>
      </c>
    </row>
    <row r="85" spans="1:6" ht="12.75">
      <c r="A85" s="30" t="s">
        <v>133</v>
      </c>
      <c r="B85" s="30">
        <v>348</v>
      </c>
      <c r="C85" s="5">
        <v>1947</v>
      </c>
      <c r="D85" s="5">
        <v>9</v>
      </c>
      <c r="E85" s="28">
        <v>0.366</v>
      </c>
      <c r="F85" s="28">
        <v>259.09933304286204</v>
      </c>
    </row>
    <row r="86" spans="1:6" ht="12.75">
      <c r="A86" s="30" t="s">
        <v>133</v>
      </c>
      <c r="B86" s="30">
        <v>348</v>
      </c>
      <c r="C86" s="5">
        <v>1947</v>
      </c>
      <c r="D86" s="5">
        <v>10</v>
      </c>
      <c r="E86" s="28">
        <v>0.324</v>
      </c>
      <c r="F86" s="28">
        <v>229.0824600279501</v>
      </c>
    </row>
    <row r="87" spans="1:6" ht="12.75">
      <c r="A87" s="30" t="s">
        <v>133</v>
      </c>
      <c r="B87" s="30">
        <v>348</v>
      </c>
      <c r="C87" s="5">
        <v>1947</v>
      </c>
      <c r="D87" s="5">
        <v>11</v>
      </c>
      <c r="E87" s="28">
        <v>0.286</v>
      </c>
      <c r="F87" s="28">
        <v>231.88075503158998</v>
      </c>
    </row>
    <row r="88" spans="1:6" ht="12.75">
      <c r="A88" s="30" t="s">
        <v>133</v>
      </c>
      <c r="B88" s="30">
        <v>348</v>
      </c>
      <c r="C88" s="5">
        <v>1947</v>
      </c>
      <c r="D88" s="5">
        <v>12</v>
      </c>
      <c r="E88" s="28">
        <v>0.257</v>
      </c>
      <c r="F88" s="28">
        <v>321.3286098513908</v>
      </c>
    </row>
    <row r="89" spans="1:6" ht="12.75">
      <c r="A89" s="30" t="s">
        <v>133</v>
      </c>
      <c r="B89" s="30">
        <v>348</v>
      </c>
      <c r="C89" s="5">
        <v>1948</v>
      </c>
      <c r="D89" s="5">
        <v>1</v>
      </c>
      <c r="E89" s="28">
        <v>0.577</v>
      </c>
      <c r="F89" s="28">
        <v>1491.0243304316339</v>
      </c>
    </row>
    <row r="90" spans="1:6" ht="12.75">
      <c r="A90" s="30" t="s">
        <v>133</v>
      </c>
      <c r="B90" s="30">
        <v>348</v>
      </c>
      <c r="C90" s="5">
        <v>1948</v>
      </c>
      <c r="D90" s="5">
        <v>2</v>
      </c>
      <c r="E90" s="28">
        <v>0.349</v>
      </c>
      <c r="F90" s="28">
        <v>571.0884701672201</v>
      </c>
    </row>
    <row r="91" spans="1:6" ht="12.75">
      <c r="A91" s="30" t="s">
        <v>133</v>
      </c>
      <c r="B91" s="30">
        <v>348</v>
      </c>
      <c r="C91" s="5">
        <v>1948</v>
      </c>
      <c r="D91" s="5">
        <v>3</v>
      </c>
      <c r="E91" s="28">
        <v>0.316</v>
      </c>
      <c r="F91" s="28">
        <v>450.1104750404847</v>
      </c>
    </row>
    <row r="92" spans="1:6" ht="12.75">
      <c r="A92" s="30" t="s">
        <v>133</v>
      </c>
      <c r="B92" s="30">
        <v>348</v>
      </c>
      <c r="C92" s="5">
        <v>1948</v>
      </c>
      <c r="D92" s="5">
        <v>4</v>
      </c>
      <c r="E92" s="28">
        <v>0.339</v>
      </c>
      <c r="F92" s="28">
        <v>437.4794441979931</v>
      </c>
    </row>
    <row r="93" spans="1:6" ht="12.75">
      <c r="A93" s="30" t="s">
        <v>133</v>
      </c>
      <c r="B93" s="30">
        <v>348</v>
      </c>
      <c r="C93" s="5">
        <v>1948</v>
      </c>
      <c r="D93" s="5">
        <v>5</v>
      </c>
      <c r="E93" s="28">
        <v>0.364</v>
      </c>
      <c r="F93" s="28">
        <v>517.0188796215397</v>
      </c>
    </row>
    <row r="94" spans="1:6" ht="12.75">
      <c r="A94" s="30" t="s">
        <v>133</v>
      </c>
      <c r="B94" s="30">
        <v>348</v>
      </c>
      <c r="C94" s="5">
        <v>1948</v>
      </c>
      <c r="D94" s="5">
        <v>6</v>
      </c>
      <c r="E94" s="28">
        <v>0.288</v>
      </c>
      <c r="F94" s="28">
        <v>284.74844352094306</v>
      </c>
    </row>
    <row r="95" spans="1:6" ht="12.75">
      <c r="A95" s="30" t="s">
        <v>133</v>
      </c>
      <c r="B95" s="30">
        <v>348</v>
      </c>
      <c r="C95" s="5">
        <v>1948</v>
      </c>
      <c r="D95" s="5">
        <v>7</v>
      </c>
      <c r="E95" s="28">
        <v>0.257</v>
      </c>
      <c r="F95" s="28">
        <v>188.22156078532555</v>
      </c>
    </row>
    <row r="96" spans="1:6" ht="12.75">
      <c r="A96" s="30" t="s">
        <v>133</v>
      </c>
      <c r="B96" s="30">
        <v>348</v>
      </c>
      <c r="C96" s="5">
        <v>1948</v>
      </c>
      <c r="D96" s="5">
        <v>8</v>
      </c>
      <c r="E96" s="28">
        <v>0.234</v>
      </c>
      <c r="F96" s="28">
        <v>151.9407812182372</v>
      </c>
    </row>
    <row r="97" spans="1:6" ht="12.75">
      <c r="A97" s="30" t="s">
        <v>133</v>
      </c>
      <c r="B97" s="30">
        <v>348</v>
      </c>
      <c r="C97" s="5">
        <v>1948</v>
      </c>
      <c r="D97" s="5">
        <v>9</v>
      </c>
      <c r="E97" s="28">
        <v>0.212</v>
      </c>
      <c r="F97" s="28">
        <v>124.60537545356469</v>
      </c>
    </row>
    <row r="98" spans="1:6" ht="12.75">
      <c r="A98" s="30" t="s">
        <v>133</v>
      </c>
      <c r="B98" s="30">
        <v>348</v>
      </c>
      <c r="C98" s="5">
        <v>1948</v>
      </c>
      <c r="D98" s="5">
        <v>10</v>
      </c>
      <c r="E98" s="28">
        <v>0.192</v>
      </c>
      <c r="F98" s="28">
        <v>149.8215275294277</v>
      </c>
    </row>
    <row r="99" spans="1:6" ht="12.75">
      <c r="A99" s="30" t="s">
        <v>133</v>
      </c>
      <c r="B99" s="30">
        <v>348</v>
      </c>
      <c r="C99" s="5">
        <v>1948</v>
      </c>
      <c r="D99" s="5">
        <v>11</v>
      </c>
      <c r="E99" s="28">
        <v>0.174</v>
      </c>
      <c r="F99" s="28">
        <v>118.94690232364506</v>
      </c>
    </row>
    <row r="100" spans="1:6" ht="12.75">
      <c r="A100" s="30" t="s">
        <v>133</v>
      </c>
      <c r="B100" s="30">
        <v>348</v>
      </c>
      <c r="C100" s="5">
        <v>1948</v>
      </c>
      <c r="D100" s="5">
        <v>12</v>
      </c>
      <c r="E100" s="28">
        <v>0.172</v>
      </c>
      <c r="F100" s="28">
        <v>251.249396929372</v>
      </c>
    </row>
    <row r="101" spans="1:6" ht="12.75">
      <c r="A101" s="30" t="s">
        <v>133</v>
      </c>
      <c r="B101" s="30">
        <v>348</v>
      </c>
      <c r="C101" s="5">
        <v>1949</v>
      </c>
      <c r="D101" s="5">
        <v>1</v>
      </c>
      <c r="E101" s="28">
        <v>0.159</v>
      </c>
      <c r="F101" s="28">
        <v>153.21702062371412</v>
      </c>
    </row>
    <row r="102" spans="1:6" ht="12.75">
      <c r="A102" s="30" t="s">
        <v>133</v>
      </c>
      <c r="B102" s="30">
        <v>348</v>
      </c>
      <c r="C102" s="5">
        <v>1949</v>
      </c>
      <c r="D102" s="5">
        <v>2</v>
      </c>
      <c r="E102" s="28">
        <v>0.147</v>
      </c>
      <c r="F102" s="28">
        <v>128.09208811646525</v>
      </c>
    </row>
    <row r="103" spans="1:6" ht="12.75">
      <c r="A103" s="30" t="s">
        <v>133</v>
      </c>
      <c r="B103" s="30">
        <v>348</v>
      </c>
      <c r="C103" s="5">
        <v>1949</v>
      </c>
      <c r="D103" s="5">
        <v>3</v>
      </c>
      <c r="E103" s="28">
        <v>0.14</v>
      </c>
      <c r="F103" s="28">
        <v>176.72803864000002</v>
      </c>
    </row>
    <row r="104" spans="1:6" ht="12.75">
      <c r="A104" s="30" t="s">
        <v>133</v>
      </c>
      <c r="B104" s="30">
        <v>348</v>
      </c>
      <c r="C104" s="5">
        <v>1949</v>
      </c>
      <c r="D104" s="5">
        <v>4</v>
      </c>
      <c r="E104" s="28">
        <v>0.132</v>
      </c>
      <c r="F104" s="28">
        <v>169.12743052349992</v>
      </c>
    </row>
    <row r="105" spans="1:6" ht="12.75">
      <c r="A105" s="30" t="s">
        <v>133</v>
      </c>
      <c r="B105" s="30">
        <v>348</v>
      </c>
      <c r="C105" s="5">
        <v>1949</v>
      </c>
      <c r="D105" s="5">
        <v>5</v>
      </c>
      <c r="E105" s="28">
        <v>0.123</v>
      </c>
      <c r="F105" s="28">
        <v>176.7322120566581</v>
      </c>
    </row>
    <row r="106" spans="1:6" ht="12.75">
      <c r="A106" s="30" t="s">
        <v>133</v>
      </c>
      <c r="B106" s="30">
        <v>348</v>
      </c>
      <c r="C106" s="5">
        <v>1949</v>
      </c>
      <c r="D106" s="5">
        <v>6</v>
      </c>
      <c r="E106" s="28">
        <v>0.116</v>
      </c>
      <c r="F106" s="28">
        <v>139.2117738707141</v>
      </c>
    </row>
    <row r="107" spans="1:6" ht="12.75">
      <c r="A107" s="30" t="s">
        <v>133</v>
      </c>
      <c r="B107" s="30">
        <v>348</v>
      </c>
      <c r="C107" s="5">
        <v>1949</v>
      </c>
      <c r="D107" s="5">
        <v>7</v>
      </c>
      <c r="E107" s="28">
        <v>0.113</v>
      </c>
      <c r="F107" s="28">
        <v>106.83876199674535</v>
      </c>
    </row>
    <row r="108" spans="1:6" ht="12.75">
      <c r="A108" s="30" t="s">
        <v>133</v>
      </c>
      <c r="B108" s="30">
        <v>348</v>
      </c>
      <c r="C108" s="5">
        <v>1949</v>
      </c>
      <c r="D108" s="5">
        <v>8</v>
      </c>
      <c r="E108" s="28">
        <v>0.112</v>
      </c>
      <c r="F108" s="28">
        <v>91.31920275159136</v>
      </c>
    </row>
    <row r="109" spans="1:6" ht="12.75">
      <c r="A109" s="30" t="s">
        <v>133</v>
      </c>
      <c r="B109" s="30">
        <v>348</v>
      </c>
      <c r="C109" s="5">
        <v>1949</v>
      </c>
      <c r="D109" s="5">
        <v>9</v>
      </c>
      <c r="E109" s="28">
        <v>0.115</v>
      </c>
      <c r="F109" s="28">
        <v>230.36167109098312</v>
      </c>
    </row>
    <row r="110" spans="1:6" ht="12.75">
      <c r="A110" s="30" t="s">
        <v>133</v>
      </c>
      <c r="B110" s="30">
        <v>348</v>
      </c>
      <c r="C110" s="5">
        <v>1949</v>
      </c>
      <c r="D110" s="5">
        <v>10</v>
      </c>
      <c r="E110" s="28">
        <v>0.11</v>
      </c>
      <c r="F110" s="28">
        <v>147.19635344330484</v>
      </c>
    </row>
    <row r="111" spans="1:6" ht="12.75">
      <c r="A111" s="30" t="s">
        <v>133</v>
      </c>
      <c r="B111" s="30">
        <v>348</v>
      </c>
      <c r="C111" s="5">
        <v>1949</v>
      </c>
      <c r="D111" s="5">
        <v>11</v>
      </c>
      <c r="E111" s="28">
        <v>0.107</v>
      </c>
      <c r="F111" s="28">
        <v>253.0928611073147</v>
      </c>
    </row>
    <row r="112" spans="1:6" ht="12.75">
      <c r="A112" s="30" t="s">
        <v>133</v>
      </c>
      <c r="B112" s="30">
        <v>348</v>
      </c>
      <c r="C112" s="5">
        <v>1949</v>
      </c>
      <c r="D112" s="5">
        <v>12</v>
      </c>
      <c r="E112" s="28">
        <v>0.106</v>
      </c>
      <c r="F112" s="28">
        <v>201.8805811579889</v>
      </c>
    </row>
    <row r="113" spans="1:6" ht="12.75">
      <c r="A113" s="30" t="s">
        <v>133</v>
      </c>
      <c r="B113" s="30">
        <v>348</v>
      </c>
      <c r="C113" s="5">
        <v>1950</v>
      </c>
      <c r="D113" s="5">
        <v>1</v>
      </c>
      <c r="E113" s="28">
        <v>0.101</v>
      </c>
      <c r="F113" s="28">
        <v>145.98332464874105</v>
      </c>
    </row>
    <row r="114" spans="1:6" ht="12.75">
      <c r="A114" s="30" t="s">
        <v>133</v>
      </c>
      <c r="B114" s="30">
        <v>348</v>
      </c>
      <c r="C114" s="5">
        <v>1950</v>
      </c>
      <c r="D114" s="5">
        <v>2</v>
      </c>
      <c r="E114" s="28">
        <v>0.105</v>
      </c>
      <c r="F114" s="28">
        <v>265.6540547976999</v>
      </c>
    </row>
    <row r="115" spans="1:6" ht="12.75">
      <c r="A115" s="30" t="s">
        <v>133</v>
      </c>
      <c r="B115" s="30">
        <v>348</v>
      </c>
      <c r="C115" s="5">
        <v>1950</v>
      </c>
      <c r="D115" s="5">
        <v>3</v>
      </c>
      <c r="E115" s="28">
        <v>0.105</v>
      </c>
      <c r="F115" s="28">
        <v>191.50751530000008</v>
      </c>
    </row>
    <row r="116" spans="1:6" ht="12.75">
      <c r="A116" s="30" t="s">
        <v>133</v>
      </c>
      <c r="B116" s="30">
        <v>348</v>
      </c>
      <c r="C116" s="5">
        <v>1950</v>
      </c>
      <c r="D116" s="5">
        <v>4</v>
      </c>
      <c r="E116" s="28">
        <v>0.102</v>
      </c>
      <c r="F116" s="28">
        <v>188.55997319149859</v>
      </c>
    </row>
    <row r="117" spans="1:6" ht="12.75">
      <c r="A117" s="30" t="s">
        <v>133</v>
      </c>
      <c r="B117" s="30">
        <v>348</v>
      </c>
      <c r="C117" s="5">
        <v>1950</v>
      </c>
      <c r="D117" s="5">
        <v>5</v>
      </c>
      <c r="E117" s="28">
        <v>0.105</v>
      </c>
      <c r="F117" s="28">
        <v>346.74790388555533</v>
      </c>
    </row>
    <row r="118" spans="1:6" ht="12.75">
      <c r="A118" s="30" t="s">
        <v>133</v>
      </c>
      <c r="B118" s="30">
        <v>348</v>
      </c>
      <c r="C118" s="5">
        <v>1950</v>
      </c>
      <c r="D118" s="5">
        <v>6</v>
      </c>
      <c r="E118" s="28">
        <v>0.108</v>
      </c>
      <c r="F118" s="28">
        <v>228.39126734000016</v>
      </c>
    </row>
    <row r="119" spans="1:6" ht="12.75">
      <c r="A119" s="30" t="s">
        <v>133</v>
      </c>
      <c r="B119" s="30">
        <v>348</v>
      </c>
      <c r="C119" s="5">
        <v>1950</v>
      </c>
      <c r="D119" s="5">
        <v>7</v>
      </c>
      <c r="E119" s="28">
        <v>0.105</v>
      </c>
      <c r="F119" s="28">
        <v>140.52728378912965</v>
      </c>
    </row>
    <row r="120" spans="1:6" ht="12.75">
      <c r="A120" s="30" t="s">
        <v>133</v>
      </c>
      <c r="B120" s="30">
        <v>348</v>
      </c>
      <c r="C120" s="5">
        <v>1950</v>
      </c>
      <c r="D120" s="5">
        <v>8</v>
      </c>
      <c r="E120" s="28">
        <v>0.101</v>
      </c>
      <c r="F120" s="28">
        <v>109.19392210842197</v>
      </c>
    </row>
    <row r="121" spans="1:6" ht="12.75">
      <c r="A121" s="30" t="s">
        <v>133</v>
      </c>
      <c r="B121" s="30">
        <v>348</v>
      </c>
      <c r="C121" s="5">
        <v>1950</v>
      </c>
      <c r="D121" s="5">
        <v>9</v>
      </c>
      <c r="E121" s="28">
        <v>0.095</v>
      </c>
      <c r="F121" s="28">
        <v>91.18340208034242</v>
      </c>
    </row>
    <row r="122" spans="1:6" ht="12.75">
      <c r="A122" s="30" t="s">
        <v>133</v>
      </c>
      <c r="B122" s="30">
        <v>348</v>
      </c>
      <c r="C122" s="5">
        <v>1950</v>
      </c>
      <c r="D122" s="5">
        <v>10</v>
      </c>
      <c r="E122" s="28">
        <v>0.088</v>
      </c>
      <c r="F122" s="28">
        <v>108.03872991314839</v>
      </c>
    </row>
    <row r="123" spans="1:6" ht="12.75">
      <c r="A123" s="30" t="s">
        <v>133</v>
      </c>
      <c r="B123" s="30">
        <v>348</v>
      </c>
      <c r="C123" s="5">
        <v>1950</v>
      </c>
      <c r="D123" s="5">
        <v>11</v>
      </c>
      <c r="E123" s="28">
        <v>0.086</v>
      </c>
      <c r="F123" s="28">
        <v>182.7122447663845</v>
      </c>
    </row>
    <row r="124" spans="1:6" ht="12.75">
      <c r="A124" s="30" t="s">
        <v>133</v>
      </c>
      <c r="B124" s="30">
        <v>348</v>
      </c>
      <c r="C124" s="5">
        <v>1950</v>
      </c>
      <c r="D124" s="5">
        <v>12</v>
      </c>
      <c r="E124" s="28">
        <v>0.089</v>
      </c>
      <c r="F124" s="28">
        <v>214.1556599314074</v>
      </c>
    </row>
    <row r="125" spans="1:6" ht="12.75">
      <c r="A125" s="30" t="s">
        <v>133</v>
      </c>
      <c r="B125" s="30">
        <v>348</v>
      </c>
      <c r="C125" s="5">
        <v>1951</v>
      </c>
      <c r="D125" s="5">
        <v>1</v>
      </c>
      <c r="E125" s="28">
        <v>0.105</v>
      </c>
      <c r="F125" s="28">
        <v>445.6216717352369</v>
      </c>
    </row>
    <row r="126" spans="1:6" ht="12.75">
      <c r="A126" s="30" t="s">
        <v>133</v>
      </c>
      <c r="B126" s="30">
        <v>348</v>
      </c>
      <c r="C126" s="5">
        <v>1951</v>
      </c>
      <c r="D126" s="5">
        <v>2</v>
      </c>
      <c r="E126" s="28">
        <v>0.159</v>
      </c>
      <c r="F126" s="28">
        <v>767.7500542948995</v>
      </c>
    </row>
    <row r="127" spans="1:6" ht="12.75">
      <c r="A127" s="30" t="s">
        <v>133</v>
      </c>
      <c r="B127" s="30">
        <v>348</v>
      </c>
      <c r="C127" s="5">
        <v>1951</v>
      </c>
      <c r="D127" s="5">
        <v>3</v>
      </c>
      <c r="E127" s="28">
        <v>0.439</v>
      </c>
      <c r="F127" s="28">
        <v>1072.1441443306742</v>
      </c>
    </row>
    <row r="128" spans="1:6" ht="12.75">
      <c r="A128" s="30" t="s">
        <v>133</v>
      </c>
      <c r="B128" s="30">
        <v>348</v>
      </c>
      <c r="C128" s="5">
        <v>1951</v>
      </c>
      <c r="D128" s="5">
        <v>4</v>
      </c>
      <c r="E128" s="28">
        <v>0.271</v>
      </c>
      <c r="F128" s="28">
        <v>577.5218909956292</v>
      </c>
    </row>
    <row r="129" spans="1:6" ht="12.75">
      <c r="A129" s="30" t="s">
        <v>133</v>
      </c>
      <c r="B129" s="30">
        <v>348</v>
      </c>
      <c r="C129" s="5">
        <v>1951</v>
      </c>
      <c r="D129" s="5">
        <v>5</v>
      </c>
      <c r="E129" s="28">
        <v>0.252</v>
      </c>
      <c r="F129" s="28">
        <v>538.8714514752601</v>
      </c>
    </row>
    <row r="130" spans="1:6" ht="12.75">
      <c r="A130" s="30" t="s">
        <v>133</v>
      </c>
      <c r="B130" s="30">
        <v>348</v>
      </c>
      <c r="C130" s="5">
        <v>1951</v>
      </c>
      <c r="D130" s="5">
        <v>6</v>
      </c>
      <c r="E130" s="28">
        <v>0.233</v>
      </c>
      <c r="F130" s="28">
        <v>415.1155320336764</v>
      </c>
    </row>
    <row r="131" spans="1:6" ht="12.75">
      <c r="A131" s="30" t="s">
        <v>133</v>
      </c>
      <c r="B131" s="30">
        <v>348</v>
      </c>
      <c r="C131" s="5">
        <v>1951</v>
      </c>
      <c r="D131" s="5">
        <v>7</v>
      </c>
      <c r="E131" s="28">
        <v>0.215</v>
      </c>
      <c r="F131" s="28">
        <v>252.25693501590217</v>
      </c>
    </row>
    <row r="132" spans="1:6" ht="12.75">
      <c r="A132" s="30" t="s">
        <v>133</v>
      </c>
      <c r="B132" s="30">
        <v>348</v>
      </c>
      <c r="C132" s="5">
        <v>1951</v>
      </c>
      <c r="D132" s="5">
        <v>8</v>
      </c>
      <c r="E132" s="28">
        <v>0.196</v>
      </c>
      <c r="F132" s="28">
        <v>178.09802668535798</v>
      </c>
    </row>
    <row r="133" spans="1:6" ht="12.75">
      <c r="A133" s="30" t="s">
        <v>133</v>
      </c>
      <c r="B133" s="30">
        <v>348</v>
      </c>
      <c r="C133" s="5">
        <v>1951</v>
      </c>
      <c r="D133" s="5">
        <v>9</v>
      </c>
      <c r="E133" s="28">
        <v>0.177</v>
      </c>
      <c r="F133" s="28">
        <v>155.82023294199647</v>
      </c>
    </row>
    <row r="134" spans="1:6" ht="12.75">
      <c r="A134" s="30" t="s">
        <v>133</v>
      </c>
      <c r="B134" s="30">
        <v>348</v>
      </c>
      <c r="C134" s="5">
        <v>1951</v>
      </c>
      <c r="D134" s="5">
        <v>10</v>
      </c>
      <c r="E134" s="28">
        <v>0.162</v>
      </c>
      <c r="F134" s="28">
        <v>157.03580212581335</v>
      </c>
    </row>
    <row r="135" spans="1:6" ht="12.75">
      <c r="A135" s="30" t="s">
        <v>133</v>
      </c>
      <c r="B135" s="30">
        <v>348</v>
      </c>
      <c r="C135" s="5">
        <v>1951</v>
      </c>
      <c r="D135" s="5">
        <v>11</v>
      </c>
      <c r="E135" s="28">
        <v>0.218</v>
      </c>
      <c r="F135" s="28">
        <v>690.0549999652726</v>
      </c>
    </row>
    <row r="136" spans="1:6" ht="12.75">
      <c r="A136" s="30" t="s">
        <v>133</v>
      </c>
      <c r="B136" s="30">
        <v>348</v>
      </c>
      <c r="C136" s="5">
        <v>1951</v>
      </c>
      <c r="D136" s="5">
        <v>12</v>
      </c>
      <c r="E136" s="28">
        <v>0.235</v>
      </c>
      <c r="F136" s="28">
        <v>373.72635033349985</v>
      </c>
    </row>
    <row r="137" spans="1:6" ht="12.75">
      <c r="A137" s="30" t="s">
        <v>133</v>
      </c>
      <c r="B137" s="30">
        <v>348</v>
      </c>
      <c r="C137" s="5">
        <v>1952</v>
      </c>
      <c r="D137" s="5">
        <v>1</v>
      </c>
      <c r="E137" s="28">
        <v>0.22</v>
      </c>
      <c r="F137" s="28">
        <v>283.58955656821473</v>
      </c>
    </row>
    <row r="138" spans="1:6" ht="12.75">
      <c r="A138" s="30" t="s">
        <v>133</v>
      </c>
      <c r="B138" s="30">
        <v>348</v>
      </c>
      <c r="C138" s="5">
        <v>1952</v>
      </c>
      <c r="D138" s="5">
        <v>2</v>
      </c>
      <c r="E138" s="28">
        <v>0.205</v>
      </c>
      <c r="F138" s="28">
        <v>277.85123030472363</v>
      </c>
    </row>
    <row r="139" spans="1:6" ht="12.75">
      <c r="A139" s="30" t="s">
        <v>133</v>
      </c>
      <c r="B139" s="30">
        <v>348</v>
      </c>
      <c r="C139" s="5">
        <v>1952</v>
      </c>
      <c r="D139" s="5">
        <v>3</v>
      </c>
      <c r="E139" s="28">
        <v>0.243</v>
      </c>
      <c r="F139" s="28">
        <v>681.9813807103308</v>
      </c>
    </row>
    <row r="140" spans="1:6" ht="12.75">
      <c r="A140" s="30" t="s">
        <v>133</v>
      </c>
      <c r="B140" s="30">
        <v>348</v>
      </c>
      <c r="C140" s="5">
        <v>1952</v>
      </c>
      <c r="D140" s="5">
        <v>4</v>
      </c>
      <c r="E140" s="28">
        <v>0.241</v>
      </c>
      <c r="F140" s="28">
        <v>599.412912416002</v>
      </c>
    </row>
    <row r="141" spans="1:6" ht="12.75">
      <c r="A141" s="30" t="s">
        <v>133</v>
      </c>
      <c r="B141" s="30">
        <v>348</v>
      </c>
      <c r="C141" s="5">
        <v>1952</v>
      </c>
      <c r="D141" s="5">
        <v>5</v>
      </c>
      <c r="E141" s="28">
        <v>0.232</v>
      </c>
      <c r="F141" s="28">
        <v>467.41944668947497</v>
      </c>
    </row>
    <row r="142" spans="1:6" ht="12.75">
      <c r="A142" s="30" t="s">
        <v>133</v>
      </c>
      <c r="B142" s="30">
        <v>348</v>
      </c>
      <c r="C142" s="5">
        <v>1952</v>
      </c>
      <c r="D142" s="5">
        <v>6</v>
      </c>
      <c r="E142" s="28">
        <v>0.217</v>
      </c>
      <c r="F142" s="28">
        <v>271.90448510818203</v>
      </c>
    </row>
    <row r="143" spans="1:6" ht="12.75">
      <c r="A143" s="30" t="s">
        <v>133</v>
      </c>
      <c r="B143" s="30">
        <v>348</v>
      </c>
      <c r="C143" s="5">
        <v>1952</v>
      </c>
      <c r="D143" s="5">
        <v>7</v>
      </c>
      <c r="E143" s="28">
        <v>0.204</v>
      </c>
      <c r="F143" s="28">
        <v>323.55767439990376</v>
      </c>
    </row>
    <row r="144" spans="1:6" ht="12.75">
      <c r="A144" s="30" t="s">
        <v>133</v>
      </c>
      <c r="B144" s="30">
        <v>348</v>
      </c>
      <c r="C144" s="5">
        <v>1952</v>
      </c>
      <c r="D144" s="5">
        <v>8</v>
      </c>
      <c r="E144" s="28">
        <v>0.193</v>
      </c>
      <c r="F144" s="28">
        <v>204.35451463306995</v>
      </c>
    </row>
    <row r="145" spans="1:6" ht="12.75">
      <c r="A145" s="30" t="s">
        <v>133</v>
      </c>
      <c r="B145" s="30">
        <v>348</v>
      </c>
      <c r="C145" s="5">
        <v>1952</v>
      </c>
      <c r="D145" s="5">
        <v>9</v>
      </c>
      <c r="E145" s="28">
        <v>0.178</v>
      </c>
      <c r="F145" s="28">
        <v>161.51219566307853</v>
      </c>
    </row>
    <row r="146" spans="1:6" ht="12.75">
      <c r="A146" s="30" t="s">
        <v>133</v>
      </c>
      <c r="B146" s="30">
        <v>348</v>
      </c>
      <c r="C146" s="5">
        <v>1952</v>
      </c>
      <c r="D146" s="5">
        <v>10</v>
      </c>
      <c r="E146" s="28">
        <v>0.162</v>
      </c>
      <c r="F146" s="28">
        <v>183.66771158907213</v>
      </c>
    </row>
    <row r="147" spans="1:6" ht="12.75">
      <c r="A147" s="30" t="s">
        <v>133</v>
      </c>
      <c r="B147" s="30">
        <v>348</v>
      </c>
      <c r="C147" s="5">
        <v>1952</v>
      </c>
      <c r="D147" s="5">
        <v>11</v>
      </c>
      <c r="E147" s="28">
        <v>0.156</v>
      </c>
      <c r="F147" s="28">
        <v>282.8302166753545</v>
      </c>
    </row>
    <row r="148" spans="1:6" ht="12.75">
      <c r="A148" s="30" t="s">
        <v>133</v>
      </c>
      <c r="B148" s="30">
        <v>348</v>
      </c>
      <c r="C148" s="5">
        <v>1952</v>
      </c>
      <c r="D148" s="5">
        <v>12</v>
      </c>
      <c r="E148" s="28">
        <v>0.156</v>
      </c>
      <c r="F148" s="28">
        <v>468.2354574190111</v>
      </c>
    </row>
    <row r="149" spans="1:6" ht="12.75">
      <c r="A149" s="30" t="s">
        <v>133</v>
      </c>
      <c r="B149" s="30">
        <v>348</v>
      </c>
      <c r="C149" s="5">
        <v>1953</v>
      </c>
      <c r="D149" s="5">
        <v>1</v>
      </c>
      <c r="E149" s="28">
        <v>0.152</v>
      </c>
      <c r="F149" s="28">
        <v>261.8174098057552</v>
      </c>
    </row>
    <row r="150" spans="1:6" ht="12.75">
      <c r="A150" s="30" t="s">
        <v>133</v>
      </c>
      <c r="B150" s="30">
        <v>348</v>
      </c>
      <c r="C150" s="5">
        <v>1953</v>
      </c>
      <c r="D150" s="5">
        <v>2</v>
      </c>
      <c r="E150" s="28">
        <v>0.143</v>
      </c>
      <c r="F150" s="28">
        <v>266.41220340415913</v>
      </c>
    </row>
    <row r="151" spans="1:6" ht="12.75">
      <c r="A151" s="30" t="s">
        <v>133</v>
      </c>
      <c r="B151" s="30">
        <v>348</v>
      </c>
      <c r="C151" s="5">
        <v>1953</v>
      </c>
      <c r="D151" s="5">
        <v>3</v>
      </c>
      <c r="E151" s="28">
        <v>0.136</v>
      </c>
      <c r="F151" s="28">
        <v>273.31578106447756</v>
      </c>
    </row>
    <row r="152" spans="1:6" ht="12.75">
      <c r="A152" s="30" t="s">
        <v>133</v>
      </c>
      <c r="B152" s="30">
        <v>348</v>
      </c>
      <c r="C152" s="5">
        <v>1953</v>
      </c>
      <c r="D152" s="5">
        <v>4</v>
      </c>
      <c r="E152" s="28">
        <v>0.138</v>
      </c>
      <c r="F152" s="28">
        <v>462.69626284187416</v>
      </c>
    </row>
    <row r="153" spans="1:6" ht="12.75">
      <c r="A153" s="30" t="s">
        <v>133</v>
      </c>
      <c r="B153" s="30">
        <v>348</v>
      </c>
      <c r="C153" s="5">
        <v>1953</v>
      </c>
      <c r="D153" s="5">
        <v>5</v>
      </c>
      <c r="E153" s="28">
        <v>0.135</v>
      </c>
      <c r="F153" s="28">
        <v>269.6672721764338</v>
      </c>
    </row>
    <row r="154" spans="1:6" ht="12.75">
      <c r="A154" s="30" t="s">
        <v>133</v>
      </c>
      <c r="B154" s="30">
        <v>348</v>
      </c>
      <c r="C154" s="5">
        <v>1953</v>
      </c>
      <c r="D154" s="5">
        <v>6</v>
      </c>
      <c r="E154" s="28">
        <v>0.133</v>
      </c>
      <c r="F154" s="28">
        <v>296.3799068040251</v>
      </c>
    </row>
    <row r="155" spans="1:6" ht="12.75">
      <c r="A155" s="30" t="s">
        <v>133</v>
      </c>
      <c r="B155" s="30">
        <v>348</v>
      </c>
      <c r="C155" s="5">
        <v>1953</v>
      </c>
      <c r="D155" s="5">
        <v>7</v>
      </c>
      <c r="E155" s="28">
        <v>0.127</v>
      </c>
      <c r="F155" s="28">
        <v>170.42660999569188</v>
      </c>
    </row>
    <row r="156" spans="1:6" ht="12.75">
      <c r="A156" s="30" t="s">
        <v>133</v>
      </c>
      <c r="B156" s="30">
        <v>348</v>
      </c>
      <c r="C156" s="5">
        <v>1953</v>
      </c>
      <c r="D156" s="5">
        <v>8</v>
      </c>
      <c r="E156" s="28">
        <v>0.122</v>
      </c>
      <c r="F156" s="28">
        <v>127.50602548425248</v>
      </c>
    </row>
    <row r="157" spans="1:6" ht="12.75">
      <c r="A157" s="30" t="s">
        <v>133</v>
      </c>
      <c r="B157" s="30">
        <v>348</v>
      </c>
      <c r="C157" s="5">
        <v>1953</v>
      </c>
      <c r="D157" s="5">
        <v>9</v>
      </c>
      <c r="E157" s="28">
        <v>0.117</v>
      </c>
      <c r="F157" s="28">
        <v>118.4284696846991</v>
      </c>
    </row>
    <row r="158" spans="1:6" ht="12.75">
      <c r="A158" s="30" t="s">
        <v>133</v>
      </c>
      <c r="B158" s="30">
        <v>348</v>
      </c>
      <c r="C158" s="5">
        <v>1953</v>
      </c>
      <c r="D158" s="5">
        <v>10</v>
      </c>
      <c r="E158" s="28">
        <v>0.13</v>
      </c>
      <c r="F158" s="28">
        <v>260.0239999667702</v>
      </c>
    </row>
    <row r="159" spans="1:6" ht="12.75">
      <c r="A159" s="30" t="s">
        <v>133</v>
      </c>
      <c r="B159" s="30">
        <v>348</v>
      </c>
      <c r="C159" s="5">
        <v>1953</v>
      </c>
      <c r="D159" s="5">
        <v>11</v>
      </c>
      <c r="E159" s="28">
        <v>0.12</v>
      </c>
      <c r="F159" s="28">
        <v>162.60319529153796</v>
      </c>
    </row>
    <row r="160" spans="1:6" ht="12.75">
      <c r="A160" s="30" t="s">
        <v>133</v>
      </c>
      <c r="B160" s="30">
        <v>348</v>
      </c>
      <c r="C160" s="5">
        <v>1953</v>
      </c>
      <c r="D160" s="5">
        <v>12</v>
      </c>
      <c r="E160" s="28">
        <v>0.114</v>
      </c>
      <c r="F160" s="28">
        <v>330.3362108131625</v>
      </c>
    </row>
    <row r="161" spans="1:6" ht="12.75">
      <c r="A161" s="30" t="s">
        <v>133</v>
      </c>
      <c r="B161" s="30">
        <v>348</v>
      </c>
      <c r="C161" s="5">
        <v>1954</v>
      </c>
      <c r="D161" s="5">
        <v>1</v>
      </c>
      <c r="E161" s="28">
        <v>0.11</v>
      </c>
      <c r="F161" s="28">
        <v>215.22208643869354</v>
      </c>
    </row>
    <row r="162" spans="1:6" ht="12.75">
      <c r="A162" s="30" t="s">
        <v>133</v>
      </c>
      <c r="B162" s="30">
        <v>348</v>
      </c>
      <c r="C162" s="5">
        <v>1954</v>
      </c>
      <c r="D162" s="5">
        <v>2</v>
      </c>
      <c r="E162" s="28">
        <v>0.109</v>
      </c>
      <c r="F162" s="28">
        <v>338.1447672186282</v>
      </c>
    </row>
    <row r="163" spans="1:6" ht="12.75">
      <c r="A163" s="30" t="s">
        <v>133</v>
      </c>
      <c r="B163" s="30">
        <v>348</v>
      </c>
      <c r="C163" s="5">
        <v>1954</v>
      </c>
      <c r="D163" s="5">
        <v>3</v>
      </c>
      <c r="E163" s="28">
        <v>0.113</v>
      </c>
      <c r="F163" s="28">
        <v>576.1136268660048</v>
      </c>
    </row>
    <row r="164" spans="1:6" ht="12.75">
      <c r="A164" s="30" t="s">
        <v>133</v>
      </c>
      <c r="B164" s="30">
        <v>348</v>
      </c>
      <c r="C164" s="5">
        <v>1954</v>
      </c>
      <c r="D164" s="5">
        <v>4</v>
      </c>
      <c r="E164" s="28">
        <v>0.116</v>
      </c>
      <c r="F164" s="28">
        <v>340.86984260925215</v>
      </c>
    </row>
    <row r="165" spans="1:6" ht="12.75">
      <c r="A165" s="30" t="s">
        <v>133</v>
      </c>
      <c r="B165" s="30">
        <v>348</v>
      </c>
      <c r="C165" s="5">
        <v>1954</v>
      </c>
      <c r="D165" s="5">
        <v>5</v>
      </c>
      <c r="E165" s="28">
        <v>0.114</v>
      </c>
      <c r="F165" s="28">
        <v>483.40986520921916</v>
      </c>
    </row>
    <row r="166" spans="1:6" ht="12.75">
      <c r="A166" s="30" t="s">
        <v>133</v>
      </c>
      <c r="B166" s="30">
        <v>348</v>
      </c>
      <c r="C166" s="5">
        <v>1954</v>
      </c>
      <c r="D166" s="5">
        <v>6</v>
      </c>
      <c r="E166" s="28">
        <v>0.112</v>
      </c>
      <c r="F166" s="28">
        <v>300.6255683716766</v>
      </c>
    </row>
    <row r="167" spans="1:6" ht="12.75">
      <c r="A167" s="30" t="s">
        <v>133</v>
      </c>
      <c r="B167" s="30">
        <v>348</v>
      </c>
      <c r="C167" s="5">
        <v>1954</v>
      </c>
      <c r="D167" s="5">
        <v>7</v>
      </c>
      <c r="E167" s="28">
        <v>0.106</v>
      </c>
      <c r="F167" s="28">
        <v>177.72633208047995</v>
      </c>
    </row>
    <row r="168" spans="1:6" ht="12.75">
      <c r="A168" s="30" t="s">
        <v>133</v>
      </c>
      <c r="B168" s="30">
        <v>348</v>
      </c>
      <c r="C168" s="5">
        <v>1954</v>
      </c>
      <c r="D168" s="5">
        <v>8</v>
      </c>
      <c r="E168" s="28">
        <v>0.102</v>
      </c>
      <c r="F168" s="28">
        <v>139.25108232840537</v>
      </c>
    </row>
    <row r="169" spans="1:6" ht="12.75">
      <c r="A169" s="30" t="s">
        <v>133</v>
      </c>
      <c r="B169" s="30">
        <v>348</v>
      </c>
      <c r="C169" s="5">
        <v>1954</v>
      </c>
      <c r="D169" s="5">
        <v>9</v>
      </c>
      <c r="E169" s="28">
        <v>0.097</v>
      </c>
      <c r="F169" s="28">
        <v>117.73634702441916</v>
      </c>
    </row>
    <row r="170" spans="1:6" ht="12.75">
      <c r="A170" s="30" t="s">
        <v>133</v>
      </c>
      <c r="B170" s="30">
        <v>348</v>
      </c>
      <c r="C170" s="5">
        <v>1954</v>
      </c>
      <c r="D170" s="5">
        <v>10</v>
      </c>
      <c r="E170" s="28">
        <v>0.092</v>
      </c>
      <c r="F170" s="28">
        <v>119.0854629701692</v>
      </c>
    </row>
    <row r="171" spans="1:6" ht="12.75">
      <c r="A171" s="30" t="s">
        <v>133</v>
      </c>
      <c r="B171" s="30">
        <v>348</v>
      </c>
      <c r="C171" s="5">
        <v>1954</v>
      </c>
      <c r="D171" s="5">
        <v>11</v>
      </c>
      <c r="E171" s="28">
        <v>0.108</v>
      </c>
      <c r="F171" s="28">
        <v>368.9132511482564</v>
      </c>
    </row>
    <row r="172" spans="1:6" ht="12.75">
      <c r="A172" s="30" t="s">
        <v>133</v>
      </c>
      <c r="B172" s="30">
        <v>348</v>
      </c>
      <c r="C172" s="5">
        <v>1954</v>
      </c>
      <c r="D172" s="5">
        <v>12</v>
      </c>
      <c r="E172" s="28">
        <v>0.115</v>
      </c>
      <c r="F172" s="28">
        <v>210.23999927699288</v>
      </c>
    </row>
    <row r="173" spans="1:6" ht="12.75">
      <c r="A173" s="30" t="s">
        <v>133</v>
      </c>
      <c r="B173" s="30">
        <v>348</v>
      </c>
      <c r="C173" s="5">
        <v>1955</v>
      </c>
      <c r="D173" s="5">
        <v>1</v>
      </c>
      <c r="E173" s="28">
        <v>0.222</v>
      </c>
      <c r="F173" s="28">
        <v>941.68784868009</v>
      </c>
    </row>
    <row r="174" spans="1:6" ht="12.75">
      <c r="A174" s="30" t="s">
        <v>133</v>
      </c>
      <c r="B174" s="30">
        <v>348</v>
      </c>
      <c r="C174" s="5">
        <v>1955</v>
      </c>
      <c r="D174" s="5">
        <v>2</v>
      </c>
      <c r="E174" s="28">
        <v>0.644</v>
      </c>
      <c r="F174" s="28">
        <v>1023.2930665277707</v>
      </c>
    </row>
    <row r="175" spans="1:6" ht="12.75">
      <c r="A175" s="30" t="s">
        <v>133</v>
      </c>
      <c r="B175" s="30">
        <v>348</v>
      </c>
      <c r="C175" s="5">
        <v>1955</v>
      </c>
      <c r="D175" s="5">
        <v>3</v>
      </c>
      <c r="E175" s="28">
        <v>0.376</v>
      </c>
      <c r="F175" s="28">
        <v>642.3348941388525</v>
      </c>
    </row>
    <row r="176" spans="1:6" ht="12.75">
      <c r="A176" s="30" t="s">
        <v>133</v>
      </c>
      <c r="B176" s="30">
        <v>348</v>
      </c>
      <c r="C176" s="5">
        <v>1955</v>
      </c>
      <c r="D176" s="5">
        <v>4</v>
      </c>
      <c r="E176" s="28">
        <v>0.357</v>
      </c>
      <c r="F176" s="28">
        <v>537.1211883289178</v>
      </c>
    </row>
    <row r="177" spans="1:6" ht="12.75">
      <c r="A177" s="30" t="s">
        <v>133</v>
      </c>
      <c r="B177" s="30">
        <v>348</v>
      </c>
      <c r="C177" s="5">
        <v>1955</v>
      </c>
      <c r="D177" s="5">
        <v>5</v>
      </c>
      <c r="E177" s="28">
        <v>0.325</v>
      </c>
      <c r="F177" s="28">
        <v>362.9517860605888</v>
      </c>
    </row>
    <row r="178" spans="1:6" ht="12.75">
      <c r="A178" s="30" t="s">
        <v>133</v>
      </c>
      <c r="B178" s="30">
        <v>348</v>
      </c>
      <c r="C178" s="5">
        <v>1955</v>
      </c>
      <c r="D178" s="5">
        <v>6</v>
      </c>
      <c r="E178" s="28">
        <v>0.302</v>
      </c>
      <c r="F178" s="28">
        <v>335.4167976592501</v>
      </c>
    </row>
    <row r="179" spans="1:6" ht="12.75">
      <c r="A179" s="30" t="s">
        <v>133</v>
      </c>
      <c r="B179" s="30">
        <v>348</v>
      </c>
      <c r="C179" s="5">
        <v>1955</v>
      </c>
      <c r="D179" s="5">
        <v>7</v>
      </c>
      <c r="E179" s="28">
        <v>0.265</v>
      </c>
      <c r="F179" s="28">
        <v>226.37875538279263</v>
      </c>
    </row>
    <row r="180" spans="1:6" ht="12.75">
      <c r="A180" s="30" t="s">
        <v>133</v>
      </c>
      <c r="B180" s="30">
        <v>348</v>
      </c>
      <c r="C180" s="5">
        <v>1955</v>
      </c>
      <c r="D180" s="5">
        <v>8</v>
      </c>
      <c r="E180" s="28">
        <v>0.243</v>
      </c>
      <c r="F180" s="28">
        <v>184.49000737269583</v>
      </c>
    </row>
    <row r="181" spans="1:6" ht="12.75">
      <c r="A181" s="30" t="s">
        <v>133</v>
      </c>
      <c r="B181" s="30">
        <v>348</v>
      </c>
      <c r="C181" s="5">
        <v>1955</v>
      </c>
      <c r="D181" s="5">
        <v>9</v>
      </c>
      <c r="E181" s="28">
        <v>0.219</v>
      </c>
      <c r="F181" s="28">
        <v>162.01299490592768</v>
      </c>
    </row>
    <row r="182" spans="1:6" ht="12.75">
      <c r="A182" s="30" t="s">
        <v>133</v>
      </c>
      <c r="B182" s="30">
        <v>348</v>
      </c>
      <c r="C182" s="5">
        <v>1955</v>
      </c>
      <c r="D182" s="5">
        <v>10</v>
      </c>
      <c r="E182" s="28">
        <v>0.199</v>
      </c>
      <c r="F182" s="28">
        <v>201.9296336571031</v>
      </c>
    </row>
    <row r="183" spans="1:6" ht="12.75">
      <c r="A183" s="30" t="s">
        <v>133</v>
      </c>
      <c r="B183" s="30">
        <v>348</v>
      </c>
      <c r="C183" s="5">
        <v>1955</v>
      </c>
      <c r="D183" s="5">
        <v>11</v>
      </c>
      <c r="E183" s="28">
        <v>0.222</v>
      </c>
      <c r="F183" s="28">
        <v>396.77431026339934</v>
      </c>
    </row>
    <row r="184" spans="1:6" ht="12.75">
      <c r="A184" s="30" t="s">
        <v>133</v>
      </c>
      <c r="B184" s="30">
        <v>348</v>
      </c>
      <c r="C184" s="5">
        <v>1955</v>
      </c>
      <c r="D184" s="5">
        <v>12</v>
      </c>
      <c r="E184" s="28">
        <v>0.864</v>
      </c>
      <c r="F184" s="28">
        <v>1018.9579570187196</v>
      </c>
    </row>
    <row r="185" spans="1:6" ht="12.75">
      <c r="A185" s="30" t="s">
        <v>133</v>
      </c>
      <c r="B185" s="30">
        <v>348</v>
      </c>
      <c r="C185" s="5">
        <v>1956</v>
      </c>
      <c r="D185" s="5">
        <v>1</v>
      </c>
      <c r="E185" s="28">
        <v>0.594</v>
      </c>
      <c r="F185" s="28">
        <v>983.874336373929</v>
      </c>
    </row>
    <row r="186" spans="1:6" ht="12.75">
      <c r="A186" s="30" t="s">
        <v>133</v>
      </c>
      <c r="B186" s="30">
        <v>348</v>
      </c>
      <c r="C186" s="5">
        <v>1956</v>
      </c>
      <c r="D186" s="5">
        <v>2</v>
      </c>
      <c r="E186" s="28">
        <v>0.531</v>
      </c>
      <c r="F186" s="28">
        <v>487.6892940064499</v>
      </c>
    </row>
    <row r="187" spans="1:6" ht="12.75">
      <c r="A187" s="30" t="s">
        <v>133</v>
      </c>
      <c r="B187" s="30">
        <v>348</v>
      </c>
      <c r="C187" s="5">
        <v>1956</v>
      </c>
      <c r="D187" s="5">
        <v>3</v>
      </c>
      <c r="E187" s="28">
        <v>1.283</v>
      </c>
      <c r="F187" s="28">
        <v>1986.675245561828</v>
      </c>
    </row>
    <row r="188" spans="1:6" ht="12.75">
      <c r="A188" s="30" t="s">
        <v>133</v>
      </c>
      <c r="B188" s="30">
        <v>348</v>
      </c>
      <c r="C188" s="5">
        <v>1956</v>
      </c>
      <c r="D188" s="5">
        <v>4</v>
      </c>
      <c r="E188" s="28">
        <v>1.386</v>
      </c>
      <c r="F188" s="28">
        <v>1563.8572554549594</v>
      </c>
    </row>
    <row r="189" spans="1:6" ht="12.75">
      <c r="A189" s="30" t="s">
        <v>133</v>
      </c>
      <c r="B189" s="30">
        <v>348</v>
      </c>
      <c r="C189" s="5">
        <v>1956</v>
      </c>
      <c r="D189" s="5">
        <v>5</v>
      </c>
      <c r="E189" s="28">
        <v>1.128</v>
      </c>
      <c r="F189" s="28">
        <v>1057.3121901385432</v>
      </c>
    </row>
    <row r="190" spans="1:6" ht="12.75">
      <c r="A190" s="30" t="s">
        <v>133</v>
      </c>
      <c r="B190" s="30">
        <v>348</v>
      </c>
      <c r="C190" s="5">
        <v>1956</v>
      </c>
      <c r="D190" s="5">
        <v>6</v>
      </c>
      <c r="E190" s="28">
        <v>0.913</v>
      </c>
      <c r="F190" s="28">
        <v>620.7856635731486</v>
      </c>
    </row>
    <row r="191" spans="1:6" ht="12.75">
      <c r="A191" s="30" t="s">
        <v>133</v>
      </c>
      <c r="B191" s="30">
        <v>348</v>
      </c>
      <c r="C191" s="5">
        <v>1956</v>
      </c>
      <c r="D191" s="5">
        <v>7</v>
      </c>
      <c r="E191" s="28">
        <v>0.796</v>
      </c>
      <c r="F191" s="28">
        <v>412.70015013680216</v>
      </c>
    </row>
    <row r="192" spans="1:6" ht="12.75">
      <c r="A192" s="30" t="s">
        <v>133</v>
      </c>
      <c r="B192" s="30">
        <v>348</v>
      </c>
      <c r="C192" s="5">
        <v>1956</v>
      </c>
      <c r="D192" s="5">
        <v>8</v>
      </c>
      <c r="E192" s="28">
        <v>0.697</v>
      </c>
      <c r="F192" s="28">
        <v>304.8535845588765</v>
      </c>
    </row>
    <row r="193" spans="1:6" ht="12.75">
      <c r="A193" s="30" t="s">
        <v>133</v>
      </c>
      <c r="B193" s="30">
        <v>348</v>
      </c>
      <c r="C193" s="5">
        <v>1956</v>
      </c>
      <c r="D193" s="5">
        <v>9</v>
      </c>
      <c r="E193" s="28">
        <v>0.612</v>
      </c>
      <c r="F193" s="28">
        <v>282.6687674554777</v>
      </c>
    </row>
    <row r="194" spans="1:6" ht="12.75">
      <c r="A194" s="30" t="s">
        <v>133</v>
      </c>
      <c r="B194" s="30">
        <v>348</v>
      </c>
      <c r="C194" s="5">
        <v>1956</v>
      </c>
      <c r="D194" s="5">
        <v>10</v>
      </c>
      <c r="E194" s="28">
        <v>0.535</v>
      </c>
      <c r="F194" s="28">
        <v>246.22812363385626</v>
      </c>
    </row>
    <row r="195" spans="1:6" ht="12.75">
      <c r="A195" s="30" t="s">
        <v>133</v>
      </c>
      <c r="B195" s="30">
        <v>348</v>
      </c>
      <c r="C195" s="5">
        <v>1956</v>
      </c>
      <c r="D195" s="5">
        <v>11</v>
      </c>
      <c r="E195" s="28">
        <v>0.47</v>
      </c>
      <c r="F195" s="28">
        <v>240.38220676423344</v>
      </c>
    </row>
    <row r="196" spans="1:6" ht="12.75">
      <c r="A196" s="30" t="s">
        <v>133</v>
      </c>
      <c r="B196" s="30">
        <v>348</v>
      </c>
      <c r="C196" s="5">
        <v>1956</v>
      </c>
      <c r="D196" s="5">
        <v>12</v>
      </c>
      <c r="E196" s="28">
        <v>0.415</v>
      </c>
      <c r="F196" s="28">
        <v>204.65982366723753</v>
      </c>
    </row>
    <row r="197" spans="1:6" ht="12.75">
      <c r="A197" s="30" t="s">
        <v>133</v>
      </c>
      <c r="B197" s="30">
        <v>348</v>
      </c>
      <c r="C197" s="5">
        <v>1957</v>
      </c>
      <c r="D197" s="5">
        <v>1</v>
      </c>
      <c r="E197" s="28">
        <v>0.364</v>
      </c>
      <c r="F197" s="28">
        <v>170.40362345650288</v>
      </c>
    </row>
    <row r="198" spans="1:6" ht="12.75">
      <c r="A198" s="30" t="s">
        <v>133</v>
      </c>
      <c r="B198" s="30">
        <v>348</v>
      </c>
      <c r="C198" s="5">
        <v>1957</v>
      </c>
      <c r="D198" s="5">
        <v>2</v>
      </c>
      <c r="E198" s="28">
        <v>0.327</v>
      </c>
      <c r="F198" s="28">
        <v>346.2606497328918</v>
      </c>
    </row>
    <row r="199" spans="1:6" ht="12.75">
      <c r="A199" s="30" t="s">
        <v>133</v>
      </c>
      <c r="B199" s="30">
        <v>348</v>
      </c>
      <c r="C199" s="5">
        <v>1957</v>
      </c>
      <c r="D199" s="5">
        <v>3</v>
      </c>
      <c r="E199" s="28">
        <v>0.297</v>
      </c>
      <c r="F199" s="28">
        <v>294.32208023189975</v>
      </c>
    </row>
    <row r="200" spans="1:6" ht="12.75">
      <c r="A200" s="30" t="s">
        <v>133</v>
      </c>
      <c r="B200" s="30">
        <v>348</v>
      </c>
      <c r="C200" s="5">
        <v>1957</v>
      </c>
      <c r="D200" s="5">
        <v>4</v>
      </c>
      <c r="E200" s="28">
        <v>0.27</v>
      </c>
      <c r="F200" s="28">
        <v>237.68314278770995</v>
      </c>
    </row>
    <row r="201" spans="1:6" ht="12.75">
      <c r="A201" s="30" t="s">
        <v>133</v>
      </c>
      <c r="B201" s="30">
        <v>348</v>
      </c>
      <c r="C201" s="5">
        <v>1957</v>
      </c>
      <c r="D201" s="5">
        <v>5</v>
      </c>
      <c r="E201" s="28">
        <v>0.244</v>
      </c>
      <c r="F201" s="28">
        <v>302.8734101307061</v>
      </c>
    </row>
    <row r="202" spans="1:6" ht="12.75">
      <c r="A202" s="30" t="s">
        <v>133</v>
      </c>
      <c r="B202" s="30">
        <v>348</v>
      </c>
      <c r="C202" s="5">
        <v>1957</v>
      </c>
      <c r="D202" s="5">
        <v>6</v>
      </c>
      <c r="E202" s="28">
        <v>0.224</v>
      </c>
      <c r="F202" s="28">
        <v>258.6400809569256</v>
      </c>
    </row>
    <row r="203" spans="1:6" ht="12.75">
      <c r="A203" s="30" t="s">
        <v>133</v>
      </c>
      <c r="B203" s="30">
        <v>348</v>
      </c>
      <c r="C203" s="5">
        <v>1957</v>
      </c>
      <c r="D203" s="5">
        <v>7</v>
      </c>
      <c r="E203" s="28">
        <v>0.209</v>
      </c>
      <c r="F203" s="28">
        <v>172.00874324030394</v>
      </c>
    </row>
    <row r="204" spans="1:6" ht="12.75">
      <c r="A204" s="30" t="s">
        <v>133</v>
      </c>
      <c r="B204" s="30">
        <v>348</v>
      </c>
      <c r="C204" s="5">
        <v>1957</v>
      </c>
      <c r="D204" s="5">
        <v>8</v>
      </c>
      <c r="E204" s="28">
        <v>0.195</v>
      </c>
      <c r="F204" s="28">
        <v>134.62447853625122</v>
      </c>
    </row>
    <row r="205" spans="1:6" ht="12.75">
      <c r="A205" s="30" t="s">
        <v>133</v>
      </c>
      <c r="B205" s="30">
        <v>348</v>
      </c>
      <c r="C205" s="5">
        <v>1957</v>
      </c>
      <c r="D205" s="5">
        <v>9</v>
      </c>
      <c r="E205" s="28">
        <v>0.179</v>
      </c>
      <c r="F205" s="28">
        <v>121.7696545407867</v>
      </c>
    </row>
    <row r="206" spans="1:6" ht="12.75">
      <c r="A206" s="30" t="s">
        <v>133</v>
      </c>
      <c r="B206" s="30">
        <v>348</v>
      </c>
      <c r="C206" s="5">
        <v>1957</v>
      </c>
      <c r="D206" s="5">
        <v>10</v>
      </c>
      <c r="E206" s="28">
        <v>0.164</v>
      </c>
      <c r="F206" s="28">
        <v>142.5396715704943</v>
      </c>
    </row>
    <row r="207" spans="1:6" ht="12.75">
      <c r="A207" s="30" t="s">
        <v>133</v>
      </c>
      <c r="B207" s="30">
        <v>348</v>
      </c>
      <c r="C207" s="5">
        <v>1957</v>
      </c>
      <c r="D207" s="5">
        <v>11</v>
      </c>
      <c r="E207" s="28">
        <v>0.152</v>
      </c>
      <c r="F207" s="28">
        <v>158.92348095003794</v>
      </c>
    </row>
    <row r="208" spans="1:6" ht="12.75">
      <c r="A208" s="30" t="s">
        <v>133</v>
      </c>
      <c r="B208" s="30">
        <v>348</v>
      </c>
      <c r="C208" s="5">
        <v>1957</v>
      </c>
      <c r="D208" s="5">
        <v>12</v>
      </c>
      <c r="E208" s="28">
        <v>0.141</v>
      </c>
      <c r="F208" s="28">
        <v>141.34954814886788</v>
      </c>
    </row>
    <row r="209" spans="1:6" ht="12.75">
      <c r="A209" s="30" t="s">
        <v>133</v>
      </c>
      <c r="B209" s="30">
        <v>348</v>
      </c>
      <c r="C209" s="5">
        <v>1958</v>
      </c>
      <c r="D209" s="5">
        <v>1</v>
      </c>
      <c r="E209" s="28">
        <v>0.144</v>
      </c>
      <c r="F209" s="28">
        <v>240.04107470413476</v>
      </c>
    </row>
    <row r="210" spans="1:6" ht="12.75">
      <c r="A210" s="30" t="s">
        <v>133</v>
      </c>
      <c r="B210" s="30">
        <v>348</v>
      </c>
      <c r="C210" s="5">
        <v>1958</v>
      </c>
      <c r="D210" s="5">
        <v>2</v>
      </c>
      <c r="E210" s="28">
        <v>0.149</v>
      </c>
      <c r="F210" s="28">
        <v>374.68541565879013</v>
      </c>
    </row>
    <row r="211" spans="1:6" ht="12.75">
      <c r="A211" s="30" t="s">
        <v>133</v>
      </c>
      <c r="B211" s="30">
        <v>348</v>
      </c>
      <c r="C211" s="5">
        <v>1958</v>
      </c>
      <c r="D211" s="5">
        <v>3</v>
      </c>
      <c r="E211" s="28">
        <v>0.176</v>
      </c>
      <c r="F211" s="28">
        <v>687.3116989084896</v>
      </c>
    </row>
    <row r="212" spans="1:6" ht="12.75">
      <c r="A212" s="30" t="s">
        <v>133</v>
      </c>
      <c r="B212" s="30">
        <v>348</v>
      </c>
      <c r="C212" s="5">
        <v>1958</v>
      </c>
      <c r="D212" s="5">
        <v>4</v>
      </c>
      <c r="E212" s="28">
        <v>0.171</v>
      </c>
      <c r="F212" s="28">
        <v>448.05799692039517</v>
      </c>
    </row>
    <row r="213" spans="1:6" ht="12.75">
      <c r="A213" s="30" t="s">
        <v>133</v>
      </c>
      <c r="B213" s="30">
        <v>348</v>
      </c>
      <c r="C213" s="5">
        <v>1958</v>
      </c>
      <c r="D213" s="5">
        <v>5</v>
      </c>
      <c r="E213" s="28">
        <v>0.17</v>
      </c>
      <c r="F213" s="28">
        <v>429.07613953909413</v>
      </c>
    </row>
    <row r="214" spans="1:6" ht="12.75">
      <c r="A214" s="30" t="s">
        <v>133</v>
      </c>
      <c r="B214" s="30">
        <v>348</v>
      </c>
      <c r="C214" s="5">
        <v>1958</v>
      </c>
      <c r="D214" s="5">
        <v>6</v>
      </c>
      <c r="E214" s="28">
        <v>0.165</v>
      </c>
      <c r="F214" s="28">
        <v>372.62597404595783</v>
      </c>
    </row>
    <row r="215" spans="1:6" ht="12.75">
      <c r="A215" s="30" t="s">
        <v>133</v>
      </c>
      <c r="B215" s="30">
        <v>348</v>
      </c>
      <c r="C215" s="5">
        <v>1958</v>
      </c>
      <c r="D215" s="5">
        <v>7</v>
      </c>
      <c r="E215" s="28">
        <v>0.156</v>
      </c>
      <c r="F215" s="28">
        <v>223.77745714092612</v>
      </c>
    </row>
    <row r="216" spans="1:6" ht="12.75">
      <c r="A216" s="30" t="s">
        <v>133</v>
      </c>
      <c r="B216" s="30">
        <v>348</v>
      </c>
      <c r="C216" s="5">
        <v>1958</v>
      </c>
      <c r="D216" s="5">
        <v>8</v>
      </c>
      <c r="E216" s="28">
        <v>0.145</v>
      </c>
      <c r="F216" s="28">
        <v>168.78887390791797</v>
      </c>
    </row>
    <row r="217" spans="1:6" ht="12.75">
      <c r="A217" s="30" t="s">
        <v>133</v>
      </c>
      <c r="B217" s="30">
        <v>348</v>
      </c>
      <c r="C217" s="5">
        <v>1958</v>
      </c>
      <c r="D217" s="5">
        <v>9</v>
      </c>
      <c r="E217" s="28">
        <v>0.137</v>
      </c>
      <c r="F217" s="28">
        <v>151.12669583665323</v>
      </c>
    </row>
    <row r="218" spans="1:6" ht="12.75">
      <c r="A218" s="30" t="s">
        <v>133</v>
      </c>
      <c r="B218" s="30">
        <v>348</v>
      </c>
      <c r="C218" s="5">
        <v>1958</v>
      </c>
      <c r="D218" s="5">
        <v>10</v>
      </c>
      <c r="E218" s="28">
        <v>0.134</v>
      </c>
      <c r="F218" s="28">
        <v>162.55991062707506</v>
      </c>
    </row>
    <row r="219" spans="1:6" ht="12.75">
      <c r="A219" s="30" t="s">
        <v>133</v>
      </c>
      <c r="B219" s="30">
        <v>348</v>
      </c>
      <c r="C219" s="5">
        <v>1958</v>
      </c>
      <c r="D219" s="5">
        <v>11</v>
      </c>
      <c r="E219" s="28">
        <v>0.126</v>
      </c>
      <c r="F219" s="28">
        <v>132.89881456656997</v>
      </c>
    </row>
    <row r="220" spans="1:6" ht="12.75">
      <c r="A220" s="30" t="s">
        <v>133</v>
      </c>
      <c r="B220" s="30">
        <v>348</v>
      </c>
      <c r="C220" s="5">
        <v>1958</v>
      </c>
      <c r="D220" s="5">
        <v>12</v>
      </c>
      <c r="E220" s="28">
        <v>0.421</v>
      </c>
      <c r="F220" s="28">
        <v>754.9130459244374</v>
      </c>
    </row>
    <row r="221" spans="1:6" ht="12.75">
      <c r="A221" s="30" t="s">
        <v>133</v>
      </c>
      <c r="B221" s="30">
        <v>348</v>
      </c>
      <c r="C221" s="5">
        <v>1959</v>
      </c>
      <c r="D221" s="5">
        <v>1</v>
      </c>
      <c r="E221" s="28">
        <v>0.238</v>
      </c>
      <c r="F221" s="28">
        <v>461.0536091264997</v>
      </c>
    </row>
    <row r="222" spans="1:6" ht="12.75">
      <c r="A222" s="30" t="s">
        <v>133</v>
      </c>
      <c r="B222" s="30">
        <v>348</v>
      </c>
      <c r="C222" s="5">
        <v>1959</v>
      </c>
      <c r="D222" s="5">
        <v>2</v>
      </c>
      <c r="E222" s="28">
        <v>0.201</v>
      </c>
      <c r="F222" s="28">
        <v>246.3561027888453</v>
      </c>
    </row>
    <row r="223" spans="1:6" ht="12.75">
      <c r="A223" s="30" t="s">
        <v>133</v>
      </c>
      <c r="B223" s="30">
        <v>348</v>
      </c>
      <c r="C223" s="5">
        <v>1959</v>
      </c>
      <c r="D223" s="5">
        <v>3</v>
      </c>
      <c r="E223" s="28">
        <v>0.207</v>
      </c>
      <c r="F223" s="28">
        <v>538.1571870100584</v>
      </c>
    </row>
    <row r="224" spans="1:6" ht="12.75">
      <c r="A224" s="30" t="s">
        <v>133</v>
      </c>
      <c r="B224" s="30">
        <v>348</v>
      </c>
      <c r="C224" s="5">
        <v>1959</v>
      </c>
      <c r="D224" s="5">
        <v>4</v>
      </c>
      <c r="E224" s="28">
        <v>0.199</v>
      </c>
      <c r="F224" s="28">
        <v>466.2206410874419</v>
      </c>
    </row>
    <row r="225" spans="1:6" ht="12.75">
      <c r="A225" s="30" t="s">
        <v>133</v>
      </c>
      <c r="B225" s="30">
        <v>348</v>
      </c>
      <c r="C225" s="5">
        <v>1959</v>
      </c>
      <c r="D225" s="5">
        <v>5</v>
      </c>
      <c r="E225" s="28">
        <v>0.195</v>
      </c>
      <c r="F225" s="28">
        <v>454.1239120596277</v>
      </c>
    </row>
    <row r="226" spans="1:6" ht="12.75">
      <c r="A226" s="30" t="s">
        <v>133</v>
      </c>
      <c r="B226" s="30">
        <v>348</v>
      </c>
      <c r="C226" s="5">
        <v>1959</v>
      </c>
      <c r="D226" s="5">
        <v>6</v>
      </c>
      <c r="E226" s="28">
        <v>0.191</v>
      </c>
      <c r="F226" s="28">
        <v>321.94421989953</v>
      </c>
    </row>
    <row r="227" spans="1:6" ht="12.75">
      <c r="A227" s="30" t="s">
        <v>133</v>
      </c>
      <c r="B227" s="30">
        <v>348</v>
      </c>
      <c r="C227" s="5">
        <v>1959</v>
      </c>
      <c r="D227" s="5">
        <v>7</v>
      </c>
      <c r="E227" s="28">
        <v>0.181</v>
      </c>
      <c r="F227" s="28">
        <v>215.1019498106353</v>
      </c>
    </row>
    <row r="228" spans="1:6" ht="12.75">
      <c r="A228" s="30" t="s">
        <v>133</v>
      </c>
      <c r="B228" s="30">
        <v>348</v>
      </c>
      <c r="C228" s="5">
        <v>1959</v>
      </c>
      <c r="D228" s="5">
        <v>8</v>
      </c>
      <c r="E228" s="28">
        <v>0.17</v>
      </c>
      <c r="F228" s="28">
        <v>181.04133235973913</v>
      </c>
    </row>
    <row r="229" spans="1:6" ht="12.75">
      <c r="A229" s="30" t="s">
        <v>133</v>
      </c>
      <c r="B229" s="30">
        <v>348</v>
      </c>
      <c r="C229" s="5">
        <v>1959</v>
      </c>
      <c r="D229" s="5">
        <v>9</v>
      </c>
      <c r="E229" s="28">
        <v>0.173</v>
      </c>
      <c r="F229" s="28">
        <v>281.22128992597015</v>
      </c>
    </row>
    <row r="230" spans="1:6" ht="12.75">
      <c r="A230" s="30" t="s">
        <v>133</v>
      </c>
      <c r="B230" s="30">
        <v>348</v>
      </c>
      <c r="C230" s="5">
        <v>1959</v>
      </c>
      <c r="D230" s="5">
        <v>10</v>
      </c>
      <c r="E230" s="28">
        <v>0.165</v>
      </c>
      <c r="F230" s="28">
        <v>326.59095792237616</v>
      </c>
    </row>
    <row r="231" spans="1:6" ht="12.75">
      <c r="A231" s="30" t="s">
        <v>133</v>
      </c>
      <c r="B231" s="30">
        <v>348</v>
      </c>
      <c r="C231" s="5">
        <v>1959</v>
      </c>
      <c r="D231" s="5">
        <v>11</v>
      </c>
      <c r="E231" s="28">
        <v>0.175</v>
      </c>
      <c r="F231" s="28">
        <v>605.0281259909351</v>
      </c>
    </row>
    <row r="232" spans="1:6" ht="12.75">
      <c r="A232" s="30" t="s">
        <v>133</v>
      </c>
      <c r="B232" s="30">
        <v>348</v>
      </c>
      <c r="C232" s="5">
        <v>1959</v>
      </c>
      <c r="D232" s="5">
        <v>12</v>
      </c>
      <c r="E232" s="28">
        <v>0.309</v>
      </c>
      <c r="F232" s="28">
        <v>1619.5646125843264</v>
      </c>
    </row>
    <row r="233" spans="1:6" ht="12.75">
      <c r="A233" s="30" t="s">
        <v>133</v>
      </c>
      <c r="B233" s="30">
        <v>348</v>
      </c>
      <c r="C233" s="5">
        <v>1960</v>
      </c>
      <c r="D233" s="5">
        <v>1</v>
      </c>
      <c r="E233" s="28">
        <v>0.33</v>
      </c>
      <c r="F233" s="28">
        <v>1158.564800770001</v>
      </c>
    </row>
    <row r="234" spans="1:6" ht="12.75">
      <c r="A234" s="30" t="s">
        <v>133</v>
      </c>
      <c r="B234" s="30">
        <v>348</v>
      </c>
      <c r="C234" s="5">
        <v>1960</v>
      </c>
      <c r="D234" s="5">
        <v>2</v>
      </c>
      <c r="E234" s="28">
        <v>1.202</v>
      </c>
      <c r="F234" s="28">
        <v>1875.7193688448638</v>
      </c>
    </row>
    <row r="235" spans="1:6" ht="12.75">
      <c r="A235" s="30" t="s">
        <v>133</v>
      </c>
      <c r="B235" s="30">
        <v>348</v>
      </c>
      <c r="C235" s="5">
        <v>1960</v>
      </c>
      <c r="D235" s="5">
        <v>3</v>
      </c>
      <c r="E235" s="28">
        <v>0.894</v>
      </c>
      <c r="F235" s="28">
        <v>1599.786996845949</v>
      </c>
    </row>
    <row r="236" spans="1:6" ht="12.75">
      <c r="A236" s="30" t="s">
        <v>133</v>
      </c>
      <c r="B236" s="30">
        <v>348</v>
      </c>
      <c r="C236" s="5">
        <v>1960</v>
      </c>
      <c r="D236" s="5">
        <v>4</v>
      </c>
      <c r="E236" s="28">
        <v>0.647</v>
      </c>
      <c r="F236" s="28">
        <v>792.0479939303996</v>
      </c>
    </row>
    <row r="237" spans="1:6" ht="12.75">
      <c r="A237" s="30" t="s">
        <v>133</v>
      </c>
      <c r="B237" s="30">
        <v>348</v>
      </c>
      <c r="C237" s="5">
        <v>1960</v>
      </c>
      <c r="D237" s="5">
        <v>5</v>
      </c>
      <c r="E237" s="28">
        <v>0.592</v>
      </c>
      <c r="F237" s="28">
        <v>742.1469051993201</v>
      </c>
    </row>
    <row r="238" spans="1:6" ht="12.75">
      <c r="A238" s="30" t="s">
        <v>133</v>
      </c>
      <c r="B238" s="30">
        <v>348</v>
      </c>
      <c r="C238" s="5">
        <v>1960</v>
      </c>
      <c r="D238" s="5">
        <v>6</v>
      </c>
      <c r="E238" s="28">
        <v>0.521</v>
      </c>
      <c r="F238" s="28">
        <v>447.1356465375183</v>
      </c>
    </row>
    <row r="239" spans="1:6" ht="12.75">
      <c r="A239" s="30" t="s">
        <v>133</v>
      </c>
      <c r="B239" s="30">
        <v>348</v>
      </c>
      <c r="C239" s="5">
        <v>1960</v>
      </c>
      <c r="D239" s="5">
        <v>7</v>
      </c>
      <c r="E239" s="28">
        <v>0.458</v>
      </c>
      <c r="F239" s="28">
        <v>301.0015051502212</v>
      </c>
    </row>
    <row r="240" spans="1:6" ht="12.75">
      <c r="A240" s="30" t="s">
        <v>133</v>
      </c>
      <c r="B240" s="30">
        <v>348</v>
      </c>
      <c r="C240" s="5">
        <v>1960</v>
      </c>
      <c r="D240" s="5">
        <v>8</v>
      </c>
      <c r="E240" s="28">
        <v>0.403</v>
      </c>
      <c r="F240" s="28">
        <v>237.4037361369424</v>
      </c>
    </row>
    <row r="241" spans="1:6" ht="12.75">
      <c r="A241" s="30" t="s">
        <v>133</v>
      </c>
      <c r="B241" s="30">
        <v>348</v>
      </c>
      <c r="C241" s="5">
        <v>1960</v>
      </c>
      <c r="D241" s="5">
        <v>9</v>
      </c>
      <c r="E241" s="28">
        <v>0.358</v>
      </c>
      <c r="F241" s="28">
        <v>211.0814042616827</v>
      </c>
    </row>
    <row r="242" spans="1:6" ht="12.75">
      <c r="A242" s="30" t="s">
        <v>133</v>
      </c>
      <c r="B242" s="30">
        <v>348</v>
      </c>
      <c r="C242" s="5">
        <v>1960</v>
      </c>
      <c r="D242" s="5">
        <v>10</v>
      </c>
      <c r="E242" s="28">
        <v>0.547</v>
      </c>
      <c r="F242" s="28">
        <v>1343.142389271132</v>
      </c>
    </row>
    <row r="243" spans="1:6" ht="12.75">
      <c r="A243" s="30" t="s">
        <v>133</v>
      </c>
      <c r="B243" s="30">
        <v>348</v>
      </c>
      <c r="C243" s="5">
        <v>1960</v>
      </c>
      <c r="D243" s="5">
        <v>11</v>
      </c>
      <c r="E243" s="28">
        <v>0.642</v>
      </c>
      <c r="F243" s="28">
        <v>1223.255237630721</v>
      </c>
    </row>
    <row r="244" spans="1:6" ht="12.75">
      <c r="A244" s="30" t="s">
        <v>133</v>
      </c>
      <c r="B244" s="30">
        <v>348</v>
      </c>
      <c r="C244" s="5">
        <v>1960</v>
      </c>
      <c r="D244" s="5">
        <v>12</v>
      </c>
      <c r="E244" s="28">
        <v>0.906</v>
      </c>
      <c r="F244" s="28">
        <v>1159.4613617924265</v>
      </c>
    </row>
    <row r="245" spans="1:6" ht="12.75">
      <c r="A245" s="30" t="s">
        <v>133</v>
      </c>
      <c r="B245" s="30">
        <v>348</v>
      </c>
      <c r="C245" s="5">
        <v>1961</v>
      </c>
      <c r="D245" s="5">
        <v>1</v>
      </c>
      <c r="E245" s="28">
        <v>0.79</v>
      </c>
      <c r="F245" s="28">
        <v>1058.8773400157309</v>
      </c>
    </row>
    <row r="246" spans="1:6" ht="12.75">
      <c r="A246" s="30" t="s">
        <v>133</v>
      </c>
      <c r="B246" s="30">
        <v>348</v>
      </c>
      <c r="C246" s="5">
        <v>1961</v>
      </c>
      <c r="D246" s="5">
        <v>2</v>
      </c>
      <c r="E246" s="28">
        <v>0.727</v>
      </c>
      <c r="F246" s="28">
        <v>805.2761266104001</v>
      </c>
    </row>
    <row r="247" spans="1:6" ht="12.75">
      <c r="A247" s="30" t="s">
        <v>133</v>
      </c>
      <c r="B247" s="30">
        <v>348</v>
      </c>
      <c r="C247" s="5">
        <v>1961</v>
      </c>
      <c r="D247" s="5">
        <v>3</v>
      </c>
      <c r="E247" s="28">
        <v>0.643</v>
      </c>
      <c r="F247" s="28">
        <v>552.3239908283599</v>
      </c>
    </row>
    <row r="248" spans="1:6" ht="12.75">
      <c r="A248" s="30" t="s">
        <v>133</v>
      </c>
      <c r="B248" s="30">
        <v>348</v>
      </c>
      <c r="C248" s="5">
        <v>1961</v>
      </c>
      <c r="D248" s="5">
        <v>4</v>
      </c>
      <c r="E248" s="28">
        <v>0.576</v>
      </c>
      <c r="F248" s="28">
        <v>537.5547321486175</v>
      </c>
    </row>
    <row r="249" spans="1:6" ht="12.75">
      <c r="A249" s="30" t="s">
        <v>133</v>
      </c>
      <c r="B249" s="30">
        <v>348</v>
      </c>
      <c r="C249" s="5">
        <v>1961</v>
      </c>
      <c r="D249" s="5">
        <v>5</v>
      </c>
      <c r="E249" s="28">
        <v>0.55</v>
      </c>
      <c r="F249" s="28">
        <v>525.8402501553015</v>
      </c>
    </row>
    <row r="250" spans="1:6" ht="12.75">
      <c r="A250" s="30" t="s">
        <v>133</v>
      </c>
      <c r="B250" s="30">
        <v>348</v>
      </c>
      <c r="C250" s="5">
        <v>1961</v>
      </c>
      <c r="D250" s="5">
        <v>6</v>
      </c>
      <c r="E250" s="28">
        <v>0.5</v>
      </c>
      <c r="F250" s="28">
        <v>347.50565892078976</v>
      </c>
    </row>
    <row r="251" spans="1:6" ht="12.75">
      <c r="A251" s="30" t="s">
        <v>133</v>
      </c>
      <c r="B251" s="30">
        <v>348</v>
      </c>
      <c r="C251" s="5">
        <v>1961</v>
      </c>
      <c r="D251" s="5">
        <v>7</v>
      </c>
      <c r="E251" s="28">
        <v>0.45</v>
      </c>
      <c r="F251" s="28">
        <v>261.99637940636546</v>
      </c>
    </row>
    <row r="252" spans="1:6" ht="12.75">
      <c r="A252" s="30" t="s">
        <v>133</v>
      </c>
      <c r="B252" s="30">
        <v>348</v>
      </c>
      <c r="C252" s="5">
        <v>1961</v>
      </c>
      <c r="D252" s="5">
        <v>8</v>
      </c>
      <c r="E252" s="28">
        <v>0.399</v>
      </c>
      <c r="F252" s="28">
        <v>221.00885525116138</v>
      </c>
    </row>
    <row r="253" spans="1:6" ht="12.75">
      <c r="A253" s="30" t="s">
        <v>133</v>
      </c>
      <c r="B253" s="30">
        <v>348</v>
      </c>
      <c r="C253" s="5">
        <v>1961</v>
      </c>
      <c r="D253" s="5">
        <v>9</v>
      </c>
      <c r="E253" s="28">
        <v>0.366</v>
      </c>
      <c r="F253" s="28">
        <v>242.6909811725981</v>
      </c>
    </row>
    <row r="254" spans="1:6" ht="12.75">
      <c r="A254" s="30" t="s">
        <v>133</v>
      </c>
      <c r="B254" s="30">
        <v>348</v>
      </c>
      <c r="C254" s="5">
        <v>1961</v>
      </c>
      <c r="D254" s="5">
        <v>10</v>
      </c>
      <c r="E254" s="28">
        <v>0.34</v>
      </c>
      <c r="F254" s="28">
        <v>289.96527321128076</v>
      </c>
    </row>
    <row r="255" spans="1:6" ht="12.75">
      <c r="A255" s="30" t="s">
        <v>133</v>
      </c>
      <c r="B255" s="30">
        <v>348</v>
      </c>
      <c r="C255" s="5">
        <v>1961</v>
      </c>
      <c r="D255" s="5">
        <v>11</v>
      </c>
      <c r="E255" s="28">
        <v>0.395</v>
      </c>
      <c r="F255" s="28">
        <v>1056.707619081708</v>
      </c>
    </row>
    <row r="256" spans="1:6" ht="12.75">
      <c r="A256" s="30" t="s">
        <v>133</v>
      </c>
      <c r="B256" s="30">
        <v>348</v>
      </c>
      <c r="C256" s="5">
        <v>1961</v>
      </c>
      <c r="D256" s="5">
        <v>12</v>
      </c>
      <c r="E256" s="28">
        <v>0.976</v>
      </c>
      <c r="F256" s="28">
        <v>1243.9785182710875</v>
      </c>
    </row>
    <row r="257" spans="1:6" ht="12.75">
      <c r="A257" s="30" t="s">
        <v>133</v>
      </c>
      <c r="B257" s="30">
        <v>348</v>
      </c>
      <c r="C257" s="5">
        <v>1962</v>
      </c>
      <c r="D257" s="5">
        <v>1</v>
      </c>
      <c r="E257" s="28">
        <v>0.77</v>
      </c>
      <c r="F257" s="28">
        <v>1462.8124646477995</v>
      </c>
    </row>
    <row r="258" spans="1:6" ht="12.75">
      <c r="A258" s="30" t="s">
        <v>133</v>
      </c>
      <c r="B258" s="30">
        <v>348</v>
      </c>
      <c r="C258" s="5">
        <v>1962</v>
      </c>
      <c r="D258" s="5">
        <v>2</v>
      </c>
      <c r="E258" s="28">
        <v>0.648</v>
      </c>
      <c r="F258" s="28">
        <v>781.3550961472604</v>
      </c>
    </row>
    <row r="259" spans="1:6" ht="12.75">
      <c r="A259" s="30" t="s">
        <v>133</v>
      </c>
      <c r="B259" s="30">
        <v>348</v>
      </c>
      <c r="C259" s="5">
        <v>1962</v>
      </c>
      <c r="D259" s="5">
        <v>3</v>
      </c>
      <c r="E259" s="28">
        <v>0.782</v>
      </c>
      <c r="F259" s="28">
        <v>1651.6192758488103</v>
      </c>
    </row>
    <row r="260" spans="1:6" ht="12.75">
      <c r="A260" s="30" t="s">
        <v>133</v>
      </c>
      <c r="B260" s="30">
        <v>348</v>
      </c>
      <c r="C260" s="5">
        <v>1962</v>
      </c>
      <c r="D260" s="5">
        <v>4</v>
      </c>
      <c r="E260" s="28">
        <v>0.734</v>
      </c>
      <c r="F260" s="28">
        <v>1135.3485960389414</v>
      </c>
    </row>
    <row r="261" spans="1:6" ht="12.75">
      <c r="A261" s="30" t="s">
        <v>133</v>
      </c>
      <c r="B261" s="30">
        <v>348</v>
      </c>
      <c r="C261" s="5">
        <v>1962</v>
      </c>
      <c r="D261" s="5">
        <v>5</v>
      </c>
      <c r="E261" s="28">
        <v>0.69</v>
      </c>
      <c r="F261" s="28">
        <v>776.7293332819503</v>
      </c>
    </row>
    <row r="262" spans="1:6" ht="12.75">
      <c r="A262" s="30" t="s">
        <v>133</v>
      </c>
      <c r="B262" s="30">
        <v>348</v>
      </c>
      <c r="C262" s="5">
        <v>1962</v>
      </c>
      <c r="D262" s="5">
        <v>6</v>
      </c>
      <c r="E262" s="28">
        <v>0.601</v>
      </c>
      <c r="F262" s="28">
        <v>495.1665893724586</v>
      </c>
    </row>
    <row r="263" spans="1:6" ht="12.75">
      <c r="A263" s="30" t="s">
        <v>133</v>
      </c>
      <c r="B263" s="30">
        <v>348</v>
      </c>
      <c r="C263" s="5">
        <v>1962</v>
      </c>
      <c r="D263" s="5">
        <v>7</v>
      </c>
      <c r="E263" s="28">
        <v>0.527</v>
      </c>
      <c r="F263" s="28">
        <v>344.1997474589224</v>
      </c>
    </row>
    <row r="264" spans="1:6" ht="12.75">
      <c r="A264" s="30" t="s">
        <v>133</v>
      </c>
      <c r="B264" s="30">
        <v>348</v>
      </c>
      <c r="C264" s="5">
        <v>1962</v>
      </c>
      <c r="D264" s="5">
        <v>8</v>
      </c>
      <c r="E264" s="28">
        <v>0.469</v>
      </c>
      <c r="F264" s="28">
        <v>272.13663779014297</v>
      </c>
    </row>
    <row r="265" spans="1:6" ht="12.75">
      <c r="A265" s="30" t="s">
        <v>133</v>
      </c>
      <c r="B265" s="30">
        <v>348</v>
      </c>
      <c r="C265" s="5">
        <v>1962</v>
      </c>
      <c r="D265" s="5">
        <v>9</v>
      </c>
      <c r="E265" s="28">
        <v>0.42</v>
      </c>
      <c r="F265" s="28">
        <v>240.22520172528712</v>
      </c>
    </row>
    <row r="266" spans="1:6" ht="12.75">
      <c r="A266" s="30" t="s">
        <v>133</v>
      </c>
      <c r="B266" s="30">
        <v>348</v>
      </c>
      <c r="C266" s="5">
        <v>1962</v>
      </c>
      <c r="D266" s="5">
        <v>10</v>
      </c>
      <c r="E266" s="28">
        <v>0.369</v>
      </c>
      <c r="F266" s="28">
        <v>203.122316472476</v>
      </c>
    </row>
    <row r="267" spans="1:6" ht="12.75">
      <c r="A267" s="30" t="s">
        <v>133</v>
      </c>
      <c r="B267" s="30">
        <v>348</v>
      </c>
      <c r="C267" s="5">
        <v>1962</v>
      </c>
      <c r="D267" s="5">
        <v>11</v>
      </c>
      <c r="E267" s="28">
        <v>0.328</v>
      </c>
      <c r="F267" s="28">
        <v>224.96875602141458</v>
      </c>
    </row>
    <row r="268" spans="1:6" ht="12.75">
      <c r="A268" s="30" t="s">
        <v>133</v>
      </c>
      <c r="B268" s="30">
        <v>348</v>
      </c>
      <c r="C268" s="5">
        <v>1962</v>
      </c>
      <c r="D268" s="5">
        <v>12</v>
      </c>
      <c r="E268" s="28">
        <v>0.294</v>
      </c>
      <c r="F268" s="28">
        <v>234.68675088370614</v>
      </c>
    </row>
    <row r="269" spans="1:6" ht="12.75">
      <c r="A269" s="30" t="s">
        <v>133</v>
      </c>
      <c r="B269" s="30">
        <v>348</v>
      </c>
      <c r="C269" s="5">
        <v>1963</v>
      </c>
      <c r="D269" s="5">
        <v>1</v>
      </c>
      <c r="E269" s="28">
        <v>0.321</v>
      </c>
      <c r="F269" s="28">
        <v>721.2331432014723</v>
      </c>
    </row>
    <row r="270" spans="1:6" ht="12.75">
      <c r="A270" s="30" t="s">
        <v>133</v>
      </c>
      <c r="B270" s="30">
        <v>348</v>
      </c>
      <c r="C270" s="5">
        <v>1963</v>
      </c>
      <c r="D270" s="5">
        <v>2</v>
      </c>
      <c r="E270" s="28">
        <v>0.532</v>
      </c>
      <c r="F270" s="28">
        <v>563.2407294634455</v>
      </c>
    </row>
    <row r="271" spans="1:6" ht="12.75">
      <c r="A271" s="30" t="s">
        <v>133</v>
      </c>
      <c r="B271" s="30">
        <v>348</v>
      </c>
      <c r="C271" s="5">
        <v>1963</v>
      </c>
      <c r="D271" s="5">
        <v>3</v>
      </c>
      <c r="E271" s="28">
        <v>0.361</v>
      </c>
      <c r="F271" s="28">
        <v>929.2874808918843</v>
      </c>
    </row>
    <row r="272" spans="1:6" ht="12.75">
      <c r="A272" s="30" t="s">
        <v>133</v>
      </c>
      <c r="B272" s="30">
        <v>348</v>
      </c>
      <c r="C272" s="5">
        <v>1963</v>
      </c>
      <c r="D272" s="5">
        <v>4</v>
      </c>
      <c r="E272" s="28">
        <v>0.351</v>
      </c>
      <c r="F272" s="28">
        <v>808.6464911553205</v>
      </c>
    </row>
    <row r="273" spans="1:6" ht="12.75">
      <c r="A273" s="30" t="s">
        <v>133</v>
      </c>
      <c r="B273" s="30">
        <v>348</v>
      </c>
      <c r="C273" s="5">
        <v>1963</v>
      </c>
      <c r="D273" s="5">
        <v>5</v>
      </c>
      <c r="E273" s="28">
        <v>0.322</v>
      </c>
      <c r="F273" s="28">
        <v>454.31128770324653</v>
      </c>
    </row>
    <row r="274" spans="1:6" ht="12.75">
      <c r="A274" s="30" t="s">
        <v>133</v>
      </c>
      <c r="B274" s="30">
        <v>348</v>
      </c>
      <c r="C274" s="5">
        <v>1963</v>
      </c>
      <c r="D274" s="5">
        <v>6</v>
      </c>
      <c r="E274" s="28">
        <v>0.29</v>
      </c>
      <c r="F274" s="28">
        <v>459.1672064349256</v>
      </c>
    </row>
    <row r="275" spans="1:6" ht="12.75">
      <c r="A275" s="30" t="s">
        <v>133</v>
      </c>
      <c r="B275" s="30">
        <v>348</v>
      </c>
      <c r="C275" s="5">
        <v>1963</v>
      </c>
      <c r="D275" s="5">
        <v>7</v>
      </c>
      <c r="E275" s="28">
        <v>0.264</v>
      </c>
      <c r="F275" s="28">
        <v>280.5221583619701</v>
      </c>
    </row>
    <row r="276" spans="1:6" ht="12.75">
      <c r="A276" s="30" t="s">
        <v>133</v>
      </c>
      <c r="B276" s="30">
        <v>348</v>
      </c>
      <c r="C276" s="5">
        <v>1963</v>
      </c>
      <c r="D276" s="5">
        <v>8</v>
      </c>
      <c r="E276" s="28">
        <v>0.239</v>
      </c>
      <c r="F276" s="28">
        <v>210.0788625947289</v>
      </c>
    </row>
    <row r="277" spans="1:6" ht="12.75">
      <c r="A277" s="30" t="s">
        <v>133</v>
      </c>
      <c r="B277" s="30">
        <v>348</v>
      </c>
      <c r="C277" s="5">
        <v>1963</v>
      </c>
      <c r="D277" s="5">
        <v>9</v>
      </c>
      <c r="E277" s="28">
        <v>0.22</v>
      </c>
      <c r="F277" s="28">
        <v>209.64514297666207</v>
      </c>
    </row>
    <row r="278" spans="1:6" ht="12.75">
      <c r="A278" s="30" t="s">
        <v>133</v>
      </c>
      <c r="B278" s="30">
        <v>348</v>
      </c>
      <c r="C278" s="5">
        <v>1963</v>
      </c>
      <c r="D278" s="5">
        <v>10</v>
      </c>
      <c r="E278" s="28">
        <v>0.194</v>
      </c>
      <c r="F278" s="28">
        <v>178.04959510947378</v>
      </c>
    </row>
    <row r="279" spans="1:6" ht="12.75">
      <c r="A279" s="30" t="s">
        <v>133</v>
      </c>
      <c r="B279" s="30">
        <v>348</v>
      </c>
      <c r="C279" s="5">
        <v>1963</v>
      </c>
      <c r="D279" s="5">
        <v>11</v>
      </c>
      <c r="E279" s="28">
        <v>1.076</v>
      </c>
      <c r="F279" s="28">
        <v>918.7150563715024</v>
      </c>
    </row>
    <row r="280" spans="1:6" ht="12.75">
      <c r="A280" s="30" t="s">
        <v>133</v>
      </c>
      <c r="B280" s="30">
        <v>348</v>
      </c>
      <c r="C280" s="5">
        <v>1963</v>
      </c>
      <c r="D280" s="5">
        <v>12</v>
      </c>
      <c r="E280" s="28">
        <v>0.447</v>
      </c>
      <c r="F280" s="28">
        <v>670.7781247000005</v>
      </c>
    </row>
    <row r="281" spans="1:6" ht="12.75">
      <c r="A281" s="30" t="s">
        <v>133</v>
      </c>
      <c r="B281" s="30">
        <v>348</v>
      </c>
      <c r="C281" s="5">
        <v>1964</v>
      </c>
      <c r="D281" s="5">
        <v>1</v>
      </c>
      <c r="E281" s="28">
        <v>0.316</v>
      </c>
      <c r="F281" s="28">
        <v>334.69318786156185</v>
      </c>
    </row>
    <row r="282" spans="1:6" ht="12.75">
      <c r="A282" s="30" t="s">
        <v>133</v>
      </c>
      <c r="B282" s="30">
        <v>348</v>
      </c>
      <c r="C282" s="5">
        <v>1964</v>
      </c>
      <c r="D282" s="5">
        <v>2</v>
      </c>
      <c r="E282" s="28">
        <v>1.203</v>
      </c>
      <c r="F282" s="28">
        <v>1264.2001766651867</v>
      </c>
    </row>
    <row r="283" spans="1:6" ht="12.75">
      <c r="A283" s="30" t="s">
        <v>133</v>
      </c>
      <c r="B283" s="30">
        <v>348</v>
      </c>
      <c r="C283" s="5">
        <v>1964</v>
      </c>
      <c r="D283" s="5">
        <v>3</v>
      </c>
      <c r="E283" s="28">
        <v>0.655</v>
      </c>
      <c r="F283" s="28">
        <v>1267.9890336466704</v>
      </c>
    </row>
    <row r="284" spans="1:6" ht="12.75">
      <c r="A284" s="30" t="s">
        <v>133</v>
      </c>
      <c r="B284" s="30">
        <v>348</v>
      </c>
      <c r="C284" s="5">
        <v>1964</v>
      </c>
      <c r="D284" s="5">
        <v>4</v>
      </c>
      <c r="E284" s="28">
        <v>0.565</v>
      </c>
      <c r="F284" s="28">
        <v>825.1392875287794</v>
      </c>
    </row>
    <row r="285" spans="1:6" ht="12.75">
      <c r="A285" s="30" t="s">
        <v>133</v>
      </c>
      <c r="B285" s="30">
        <v>348</v>
      </c>
      <c r="C285" s="5">
        <v>1964</v>
      </c>
      <c r="D285" s="5">
        <v>5</v>
      </c>
      <c r="E285" s="28">
        <v>0.504</v>
      </c>
      <c r="F285" s="28">
        <v>510.0720342585116</v>
      </c>
    </row>
    <row r="286" spans="1:6" ht="12.75">
      <c r="A286" s="30" t="s">
        <v>133</v>
      </c>
      <c r="B286" s="30">
        <v>348</v>
      </c>
      <c r="C286" s="5">
        <v>1964</v>
      </c>
      <c r="D286" s="5">
        <v>6</v>
      </c>
      <c r="E286" s="28">
        <v>0.448</v>
      </c>
      <c r="F286" s="28">
        <v>406.383112200105</v>
      </c>
    </row>
    <row r="287" spans="1:6" ht="12.75">
      <c r="A287" s="30" t="s">
        <v>133</v>
      </c>
      <c r="B287" s="30">
        <v>348</v>
      </c>
      <c r="C287" s="5">
        <v>1964</v>
      </c>
      <c r="D287" s="5">
        <v>7</v>
      </c>
      <c r="E287" s="28">
        <v>0.4</v>
      </c>
      <c r="F287" s="28">
        <v>298.2920296504493</v>
      </c>
    </row>
    <row r="288" spans="1:6" ht="12.75">
      <c r="A288" s="30" t="s">
        <v>133</v>
      </c>
      <c r="B288" s="30">
        <v>348</v>
      </c>
      <c r="C288" s="5">
        <v>1964</v>
      </c>
      <c r="D288" s="5">
        <v>8</v>
      </c>
      <c r="E288" s="28">
        <v>0.355</v>
      </c>
      <c r="F288" s="28">
        <v>222.81410365297586</v>
      </c>
    </row>
    <row r="289" spans="1:6" ht="12.75">
      <c r="A289" s="30" t="s">
        <v>133</v>
      </c>
      <c r="B289" s="30">
        <v>348</v>
      </c>
      <c r="C289" s="5">
        <v>1964</v>
      </c>
      <c r="D289" s="5">
        <v>9</v>
      </c>
      <c r="E289" s="28">
        <v>0.316</v>
      </c>
      <c r="F289" s="28">
        <v>197.9726360141702</v>
      </c>
    </row>
    <row r="290" spans="1:6" ht="12.75">
      <c r="A290" s="30" t="s">
        <v>133</v>
      </c>
      <c r="B290" s="30">
        <v>348</v>
      </c>
      <c r="C290" s="5">
        <v>1964</v>
      </c>
      <c r="D290" s="5">
        <v>10</v>
      </c>
      <c r="E290" s="28">
        <v>0.283</v>
      </c>
      <c r="F290" s="28">
        <v>210.4120248850145</v>
      </c>
    </row>
    <row r="291" spans="1:6" ht="12.75">
      <c r="A291" s="30" t="s">
        <v>133</v>
      </c>
      <c r="B291" s="30">
        <v>348</v>
      </c>
      <c r="C291" s="5">
        <v>1964</v>
      </c>
      <c r="D291" s="5">
        <v>11</v>
      </c>
      <c r="E291" s="28">
        <v>0.253</v>
      </c>
      <c r="F291" s="28">
        <v>182.6614371333227</v>
      </c>
    </row>
    <row r="292" spans="1:6" ht="12.75">
      <c r="A292" s="30" t="s">
        <v>133</v>
      </c>
      <c r="B292" s="30">
        <v>348</v>
      </c>
      <c r="C292" s="5">
        <v>1964</v>
      </c>
      <c r="D292" s="5">
        <v>12</v>
      </c>
      <c r="E292" s="28">
        <v>0.228</v>
      </c>
      <c r="F292" s="28">
        <v>163.47346768318008</v>
      </c>
    </row>
    <row r="293" spans="1:6" ht="12.75">
      <c r="A293" s="30" t="s">
        <v>133</v>
      </c>
      <c r="B293" s="30">
        <v>348</v>
      </c>
      <c r="C293" s="5">
        <v>1965</v>
      </c>
      <c r="D293" s="5">
        <v>1</v>
      </c>
      <c r="E293" s="28">
        <v>0.213</v>
      </c>
      <c r="F293" s="28">
        <v>260.43572869129895</v>
      </c>
    </row>
    <row r="294" spans="1:6" ht="12.75">
      <c r="A294" s="30" t="s">
        <v>133</v>
      </c>
      <c r="B294" s="30">
        <v>348</v>
      </c>
      <c r="C294" s="5">
        <v>1965</v>
      </c>
      <c r="D294" s="5">
        <v>2</v>
      </c>
      <c r="E294" s="28">
        <v>0.2</v>
      </c>
      <c r="F294" s="28">
        <v>255.98442057085765</v>
      </c>
    </row>
    <row r="295" spans="1:6" ht="12.75">
      <c r="A295" s="30" t="s">
        <v>133</v>
      </c>
      <c r="B295" s="30">
        <v>348</v>
      </c>
      <c r="C295" s="5">
        <v>1965</v>
      </c>
      <c r="D295" s="5">
        <v>3</v>
      </c>
      <c r="E295" s="28">
        <v>0.198</v>
      </c>
      <c r="F295" s="28">
        <v>684.7851887243465</v>
      </c>
    </row>
    <row r="296" spans="1:6" ht="12.75">
      <c r="A296" s="30" t="s">
        <v>133</v>
      </c>
      <c r="B296" s="30">
        <v>348</v>
      </c>
      <c r="C296" s="5">
        <v>1965</v>
      </c>
      <c r="D296" s="5">
        <v>4</v>
      </c>
      <c r="E296" s="28">
        <v>0.187</v>
      </c>
      <c r="F296" s="28">
        <v>358.84832134120114</v>
      </c>
    </row>
    <row r="297" spans="1:6" ht="12.75">
      <c r="A297" s="30" t="s">
        <v>133</v>
      </c>
      <c r="B297" s="30">
        <v>348</v>
      </c>
      <c r="C297" s="5">
        <v>1965</v>
      </c>
      <c r="D297" s="5">
        <v>5</v>
      </c>
      <c r="E297" s="28">
        <v>0.174</v>
      </c>
      <c r="F297" s="28">
        <v>253.4989585020042</v>
      </c>
    </row>
    <row r="298" spans="1:6" ht="12.75">
      <c r="A298" s="30" t="s">
        <v>133</v>
      </c>
      <c r="B298" s="30">
        <v>348</v>
      </c>
      <c r="C298" s="5">
        <v>1965</v>
      </c>
      <c r="D298" s="5">
        <v>6</v>
      </c>
      <c r="E298" s="28">
        <v>0.159</v>
      </c>
      <c r="F298" s="28">
        <v>164.6584365571729</v>
      </c>
    </row>
    <row r="299" spans="1:6" ht="12.75">
      <c r="A299" s="30" t="s">
        <v>133</v>
      </c>
      <c r="B299" s="30">
        <v>348</v>
      </c>
      <c r="C299" s="5">
        <v>1965</v>
      </c>
      <c r="D299" s="5">
        <v>7</v>
      </c>
      <c r="E299" s="28">
        <v>0.145</v>
      </c>
      <c r="F299" s="28">
        <v>116.28359182871395</v>
      </c>
    </row>
    <row r="300" spans="1:6" ht="12.75">
      <c r="A300" s="30" t="s">
        <v>133</v>
      </c>
      <c r="B300" s="30">
        <v>348</v>
      </c>
      <c r="C300" s="5">
        <v>1965</v>
      </c>
      <c r="D300" s="5">
        <v>8</v>
      </c>
      <c r="E300" s="28">
        <v>0.135</v>
      </c>
      <c r="F300" s="28">
        <v>91.07110138623325</v>
      </c>
    </row>
    <row r="301" spans="1:6" ht="12.75">
      <c r="A301" s="30" t="s">
        <v>133</v>
      </c>
      <c r="B301" s="30">
        <v>348</v>
      </c>
      <c r="C301" s="5">
        <v>1965</v>
      </c>
      <c r="D301" s="5">
        <v>9</v>
      </c>
      <c r="E301" s="28">
        <v>0.129</v>
      </c>
      <c r="F301" s="28">
        <v>187.56323038823942</v>
      </c>
    </row>
    <row r="302" spans="1:6" ht="12.75">
      <c r="A302" s="30" t="s">
        <v>133</v>
      </c>
      <c r="B302" s="30">
        <v>348</v>
      </c>
      <c r="C302" s="5">
        <v>1965</v>
      </c>
      <c r="D302" s="5">
        <v>10</v>
      </c>
      <c r="E302" s="28">
        <v>0.14</v>
      </c>
      <c r="F302" s="28">
        <v>275.92707993111634</v>
      </c>
    </row>
    <row r="303" spans="1:6" ht="12.75">
      <c r="A303" s="30" t="s">
        <v>133</v>
      </c>
      <c r="B303" s="30">
        <v>348</v>
      </c>
      <c r="C303" s="5">
        <v>1965</v>
      </c>
      <c r="D303" s="5">
        <v>11</v>
      </c>
      <c r="E303" s="28">
        <v>0.162</v>
      </c>
      <c r="F303" s="28">
        <v>665.382151551635</v>
      </c>
    </row>
    <row r="304" spans="1:6" ht="12.75">
      <c r="A304" s="30" t="s">
        <v>133</v>
      </c>
      <c r="B304" s="30">
        <v>348</v>
      </c>
      <c r="C304" s="5">
        <v>1965</v>
      </c>
      <c r="D304" s="5">
        <v>12</v>
      </c>
      <c r="E304" s="28">
        <v>0.27</v>
      </c>
      <c r="F304" s="28">
        <v>755.7698354484305</v>
      </c>
    </row>
    <row r="305" spans="1:6" ht="12.75">
      <c r="A305" s="30" t="s">
        <v>133</v>
      </c>
      <c r="B305" s="30">
        <v>348</v>
      </c>
      <c r="C305" s="5">
        <v>1966</v>
      </c>
      <c r="D305" s="5">
        <v>1</v>
      </c>
      <c r="E305" s="28">
        <v>1.154</v>
      </c>
      <c r="F305" s="28">
        <v>1835.3185364208102</v>
      </c>
    </row>
    <row r="306" spans="1:6" ht="12.75">
      <c r="A306" s="30" t="s">
        <v>133</v>
      </c>
      <c r="B306" s="30">
        <v>348</v>
      </c>
      <c r="C306" s="5">
        <v>1966</v>
      </c>
      <c r="D306" s="5">
        <v>2</v>
      </c>
      <c r="E306" s="28">
        <v>2.424</v>
      </c>
      <c r="F306" s="28">
        <v>2678.653906230196</v>
      </c>
    </row>
    <row r="307" spans="1:6" ht="12.75">
      <c r="A307" s="30" t="s">
        <v>133</v>
      </c>
      <c r="B307" s="30">
        <v>348</v>
      </c>
      <c r="C307" s="5">
        <v>1966</v>
      </c>
      <c r="D307" s="5">
        <v>3</v>
      </c>
      <c r="E307" s="28">
        <v>0.707</v>
      </c>
      <c r="F307" s="28">
        <v>908.9496886899599</v>
      </c>
    </row>
    <row r="308" spans="1:6" ht="12.75">
      <c r="A308" s="30" t="s">
        <v>133</v>
      </c>
      <c r="B308" s="30">
        <v>348</v>
      </c>
      <c r="C308" s="5">
        <v>1966</v>
      </c>
      <c r="D308" s="5">
        <v>4</v>
      </c>
      <c r="E308" s="28">
        <v>0.795</v>
      </c>
      <c r="F308" s="28">
        <v>1285.332866921193</v>
      </c>
    </row>
    <row r="309" spans="1:6" ht="12.75">
      <c r="A309" s="30" t="s">
        <v>133</v>
      </c>
      <c r="B309" s="30">
        <v>348</v>
      </c>
      <c r="C309" s="5">
        <v>1966</v>
      </c>
      <c r="D309" s="5">
        <v>5</v>
      </c>
      <c r="E309" s="28">
        <v>0.641</v>
      </c>
      <c r="F309" s="28">
        <v>712.929011594656</v>
      </c>
    </row>
    <row r="310" spans="1:6" ht="12.75">
      <c r="A310" s="30" t="s">
        <v>133</v>
      </c>
      <c r="B310" s="30">
        <v>348</v>
      </c>
      <c r="C310" s="5">
        <v>1966</v>
      </c>
      <c r="D310" s="5">
        <v>6</v>
      </c>
      <c r="E310" s="28">
        <v>0.565</v>
      </c>
      <c r="F310" s="28">
        <v>540.6384360279754</v>
      </c>
    </row>
    <row r="311" spans="1:6" ht="12.75">
      <c r="A311" s="30" t="s">
        <v>133</v>
      </c>
      <c r="B311" s="30">
        <v>348</v>
      </c>
      <c r="C311" s="5">
        <v>1966</v>
      </c>
      <c r="D311" s="5">
        <v>7</v>
      </c>
      <c r="E311" s="28">
        <v>0.499</v>
      </c>
      <c r="F311" s="28">
        <v>350.70791349269945</v>
      </c>
    </row>
    <row r="312" spans="1:6" ht="12.75">
      <c r="A312" s="30" t="s">
        <v>133</v>
      </c>
      <c r="B312" s="30">
        <v>348</v>
      </c>
      <c r="C312" s="5">
        <v>1966</v>
      </c>
      <c r="D312" s="5">
        <v>8</v>
      </c>
      <c r="E312" s="28">
        <v>0.441</v>
      </c>
      <c r="F312" s="28">
        <v>266.59136928475095</v>
      </c>
    </row>
    <row r="313" spans="1:6" ht="12.75">
      <c r="A313" s="30" t="s">
        <v>133</v>
      </c>
      <c r="B313" s="30">
        <v>348</v>
      </c>
      <c r="C313" s="5">
        <v>1966</v>
      </c>
      <c r="D313" s="5">
        <v>9</v>
      </c>
      <c r="E313" s="28">
        <v>0.391</v>
      </c>
      <c r="F313" s="28">
        <v>213.40274832603586</v>
      </c>
    </row>
    <row r="314" spans="1:6" ht="12.75">
      <c r="A314" s="30" t="s">
        <v>133</v>
      </c>
      <c r="B314" s="30">
        <v>348</v>
      </c>
      <c r="C314" s="5">
        <v>1966</v>
      </c>
      <c r="D314" s="5">
        <v>10</v>
      </c>
      <c r="E314" s="28">
        <v>0.484</v>
      </c>
      <c r="F314" s="28">
        <v>619.5471367607971</v>
      </c>
    </row>
    <row r="315" spans="1:6" ht="12.75">
      <c r="A315" s="30" t="s">
        <v>133</v>
      </c>
      <c r="B315" s="30">
        <v>348</v>
      </c>
      <c r="C315" s="5">
        <v>1966</v>
      </c>
      <c r="D315" s="5">
        <v>11</v>
      </c>
      <c r="E315" s="28">
        <v>0.409</v>
      </c>
      <c r="F315" s="28">
        <v>754.9332966128584</v>
      </c>
    </row>
    <row r="316" spans="1:6" ht="12.75">
      <c r="A316" s="30" t="s">
        <v>133</v>
      </c>
      <c r="B316" s="30">
        <v>348</v>
      </c>
      <c r="C316" s="5">
        <v>1966</v>
      </c>
      <c r="D316" s="5">
        <v>12</v>
      </c>
      <c r="E316" s="28">
        <v>0.352</v>
      </c>
      <c r="F316" s="28">
        <v>411.52868260940875</v>
      </c>
    </row>
    <row r="317" spans="1:6" ht="12.75">
      <c r="A317" s="30" t="s">
        <v>133</v>
      </c>
      <c r="B317" s="30">
        <v>348</v>
      </c>
      <c r="C317" s="5">
        <v>1967</v>
      </c>
      <c r="D317" s="5">
        <v>1</v>
      </c>
      <c r="E317" s="28">
        <v>0.317</v>
      </c>
      <c r="F317" s="28">
        <v>419.63723691896644</v>
      </c>
    </row>
    <row r="318" spans="1:6" ht="12.75">
      <c r="A318" s="30" t="s">
        <v>133</v>
      </c>
      <c r="B318" s="30">
        <v>348</v>
      </c>
      <c r="C318" s="5">
        <v>1967</v>
      </c>
      <c r="D318" s="5">
        <v>2</v>
      </c>
      <c r="E318" s="28">
        <v>0.313</v>
      </c>
      <c r="F318" s="28">
        <v>450.91540358438306</v>
      </c>
    </row>
    <row r="319" spans="1:6" ht="12.75">
      <c r="A319" s="30" t="s">
        <v>133</v>
      </c>
      <c r="B319" s="30">
        <v>348</v>
      </c>
      <c r="C319" s="5">
        <v>1967</v>
      </c>
      <c r="D319" s="5">
        <v>3</v>
      </c>
      <c r="E319" s="28">
        <v>0.286</v>
      </c>
      <c r="F319" s="28">
        <v>553.8797971451895</v>
      </c>
    </row>
    <row r="320" spans="1:6" ht="12.75">
      <c r="A320" s="30" t="s">
        <v>133</v>
      </c>
      <c r="B320" s="30">
        <v>348</v>
      </c>
      <c r="C320" s="5">
        <v>1967</v>
      </c>
      <c r="D320" s="5">
        <v>4</v>
      </c>
      <c r="E320" s="28">
        <v>0.263</v>
      </c>
      <c r="F320" s="28">
        <v>372.87787690652084</v>
      </c>
    </row>
    <row r="321" spans="1:6" ht="12.75">
      <c r="A321" s="30" t="s">
        <v>133</v>
      </c>
      <c r="B321" s="30">
        <v>348</v>
      </c>
      <c r="C321" s="5">
        <v>1967</v>
      </c>
      <c r="D321" s="5">
        <v>5</v>
      </c>
      <c r="E321" s="28">
        <v>0.249</v>
      </c>
      <c r="F321" s="28">
        <v>477.9907544093812</v>
      </c>
    </row>
    <row r="322" spans="1:6" ht="12.75">
      <c r="A322" s="30" t="s">
        <v>133</v>
      </c>
      <c r="B322" s="30">
        <v>348</v>
      </c>
      <c r="C322" s="5">
        <v>1967</v>
      </c>
      <c r="D322" s="5">
        <v>6</v>
      </c>
      <c r="E322" s="28">
        <v>0.234</v>
      </c>
      <c r="F322" s="28">
        <v>255.77912941180406</v>
      </c>
    </row>
    <row r="323" spans="1:6" ht="12.75">
      <c r="A323" s="30" t="s">
        <v>133</v>
      </c>
      <c r="B323" s="30">
        <v>348</v>
      </c>
      <c r="C323" s="5">
        <v>1967</v>
      </c>
      <c r="D323" s="5">
        <v>7</v>
      </c>
      <c r="E323" s="28">
        <v>0.214</v>
      </c>
      <c r="F323" s="28">
        <v>179.7159808533817</v>
      </c>
    </row>
    <row r="324" spans="1:6" ht="12.75">
      <c r="A324" s="30" t="s">
        <v>133</v>
      </c>
      <c r="B324" s="30">
        <v>348</v>
      </c>
      <c r="C324" s="5">
        <v>1967</v>
      </c>
      <c r="D324" s="5">
        <v>8</v>
      </c>
      <c r="E324" s="28">
        <v>0.196</v>
      </c>
      <c r="F324" s="28">
        <v>142.8938419334171</v>
      </c>
    </row>
    <row r="325" spans="1:6" ht="12.75">
      <c r="A325" s="30" t="s">
        <v>133</v>
      </c>
      <c r="B325" s="30">
        <v>348</v>
      </c>
      <c r="C325" s="5">
        <v>1967</v>
      </c>
      <c r="D325" s="5">
        <v>9</v>
      </c>
      <c r="E325" s="28">
        <v>0.177</v>
      </c>
      <c r="F325" s="28">
        <v>126.62457438457912</v>
      </c>
    </row>
    <row r="326" spans="1:6" ht="12.75">
      <c r="A326" s="30" t="s">
        <v>133</v>
      </c>
      <c r="B326" s="30">
        <v>348</v>
      </c>
      <c r="C326" s="5">
        <v>1967</v>
      </c>
      <c r="D326" s="5">
        <v>10</v>
      </c>
      <c r="E326" s="28">
        <v>0.161</v>
      </c>
      <c r="F326" s="28">
        <v>153.30410887254402</v>
      </c>
    </row>
    <row r="327" spans="1:6" ht="12.75">
      <c r="A327" s="30" t="s">
        <v>133</v>
      </c>
      <c r="B327" s="30">
        <v>348</v>
      </c>
      <c r="C327" s="5">
        <v>1967</v>
      </c>
      <c r="D327" s="5">
        <v>11</v>
      </c>
      <c r="E327" s="28">
        <v>0.19</v>
      </c>
      <c r="F327" s="28">
        <v>770.0935155122505</v>
      </c>
    </row>
    <row r="328" spans="1:6" ht="12.75">
      <c r="A328" s="30" t="s">
        <v>133</v>
      </c>
      <c r="B328" s="30">
        <v>348</v>
      </c>
      <c r="C328" s="5">
        <v>1967</v>
      </c>
      <c r="D328" s="5">
        <v>12</v>
      </c>
      <c r="E328" s="28">
        <v>0.187</v>
      </c>
      <c r="F328" s="28">
        <v>364.3515049159501</v>
      </c>
    </row>
    <row r="329" spans="1:6" ht="12.75">
      <c r="A329" s="30" t="s">
        <v>133</v>
      </c>
      <c r="B329" s="30">
        <v>348</v>
      </c>
      <c r="C329" s="5">
        <v>1968</v>
      </c>
      <c r="D329" s="5">
        <v>1</v>
      </c>
      <c r="E329" s="28">
        <v>0.172</v>
      </c>
      <c r="F329" s="28">
        <v>294.5628488314055</v>
      </c>
    </row>
    <row r="330" spans="1:6" ht="12.75">
      <c r="A330" s="30" t="s">
        <v>133</v>
      </c>
      <c r="B330" s="30">
        <v>348</v>
      </c>
      <c r="C330" s="5">
        <v>1968</v>
      </c>
      <c r="D330" s="5">
        <v>2</v>
      </c>
      <c r="E330" s="28">
        <v>0.435</v>
      </c>
      <c r="F330" s="28">
        <v>709.359841454549</v>
      </c>
    </row>
    <row r="331" spans="1:6" ht="12.75">
      <c r="A331" s="30" t="s">
        <v>133</v>
      </c>
      <c r="B331" s="30">
        <v>348</v>
      </c>
      <c r="C331" s="5">
        <v>1968</v>
      </c>
      <c r="D331" s="5">
        <v>3</v>
      </c>
      <c r="E331" s="28">
        <v>0.26</v>
      </c>
      <c r="F331" s="28">
        <v>583.3338551507147</v>
      </c>
    </row>
    <row r="332" spans="1:6" ht="12.75">
      <c r="A332" s="30" t="s">
        <v>133</v>
      </c>
      <c r="B332" s="30">
        <v>348</v>
      </c>
      <c r="C332" s="5">
        <v>1968</v>
      </c>
      <c r="D332" s="5">
        <v>4</v>
      </c>
      <c r="E332" s="28">
        <v>0.262</v>
      </c>
      <c r="F332" s="28">
        <v>827.2118665893394</v>
      </c>
    </row>
    <row r="333" spans="1:6" ht="12.75">
      <c r="A333" s="30" t="s">
        <v>133</v>
      </c>
      <c r="B333" s="30">
        <v>348</v>
      </c>
      <c r="C333" s="5">
        <v>1968</v>
      </c>
      <c r="D333" s="5">
        <v>5</v>
      </c>
      <c r="E333" s="28">
        <v>0.252</v>
      </c>
      <c r="F333" s="28">
        <v>652.791548310986</v>
      </c>
    </row>
    <row r="334" spans="1:6" ht="12.75">
      <c r="A334" s="30" t="s">
        <v>133</v>
      </c>
      <c r="B334" s="30">
        <v>348</v>
      </c>
      <c r="C334" s="5">
        <v>1968</v>
      </c>
      <c r="D334" s="5">
        <v>6</v>
      </c>
      <c r="E334" s="28">
        <v>0.233</v>
      </c>
      <c r="F334" s="28">
        <v>328.8152344461793</v>
      </c>
    </row>
    <row r="335" spans="1:6" ht="12.75">
      <c r="A335" s="30" t="s">
        <v>133</v>
      </c>
      <c r="B335" s="30">
        <v>348</v>
      </c>
      <c r="C335" s="5">
        <v>1968</v>
      </c>
      <c r="D335" s="5">
        <v>7</v>
      </c>
      <c r="E335" s="28">
        <v>0.212</v>
      </c>
      <c r="F335" s="28">
        <v>210.0306801249771</v>
      </c>
    </row>
    <row r="336" spans="1:6" ht="12.75">
      <c r="A336" s="30" t="s">
        <v>133</v>
      </c>
      <c r="B336" s="30">
        <v>348</v>
      </c>
      <c r="C336" s="5">
        <v>1968</v>
      </c>
      <c r="D336" s="5">
        <v>8</v>
      </c>
      <c r="E336" s="28">
        <v>0.195</v>
      </c>
      <c r="F336" s="28">
        <v>170.3219573756548</v>
      </c>
    </row>
    <row r="337" spans="1:6" ht="12.75">
      <c r="A337" s="30" t="s">
        <v>133</v>
      </c>
      <c r="B337" s="30">
        <v>348</v>
      </c>
      <c r="C337" s="5">
        <v>1968</v>
      </c>
      <c r="D337" s="5">
        <v>9</v>
      </c>
      <c r="E337" s="28">
        <v>0.178</v>
      </c>
      <c r="F337" s="28">
        <v>154.63671043064994</v>
      </c>
    </row>
    <row r="338" spans="1:6" ht="12.75">
      <c r="A338" s="30" t="s">
        <v>133</v>
      </c>
      <c r="B338" s="30">
        <v>348</v>
      </c>
      <c r="C338" s="5">
        <v>1968</v>
      </c>
      <c r="D338" s="5">
        <v>10</v>
      </c>
      <c r="E338" s="28">
        <v>0.164</v>
      </c>
      <c r="F338" s="28">
        <v>125.86520851142001</v>
      </c>
    </row>
    <row r="339" spans="1:6" ht="12.75">
      <c r="A339" s="30" t="s">
        <v>133</v>
      </c>
      <c r="B339" s="30">
        <v>348</v>
      </c>
      <c r="C339" s="5">
        <v>1968</v>
      </c>
      <c r="D339" s="5">
        <v>11</v>
      </c>
      <c r="E339" s="28">
        <v>0.157</v>
      </c>
      <c r="F339" s="28">
        <v>230.55746326095644</v>
      </c>
    </row>
    <row r="340" spans="1:6" ht="12.75">
      <c r="A340" s="30" t="s">
        <v>133</v>
      </c>
      <c r="B340" s="30">
        <v>348</v>
      </c>
      <c r="C340" s="5">
        <v>1968</v>
      </c>
      <c r="D340" s="5">
        <v>12</v>
      </c>
      <c r="E340" s="28">
        <v>0.154</v>
      </c>
      <c r="F340" s="28">
        <v>418.66727498590944</v>
      </c>
    </row>
    <row r="341" spans="1:6" ht="12.75">
      <c r="A341" s="30" t="s">
        <v>133</v>
      </c>
      <c r="B341" s="30">
        <v>348</v>
      </c>
      <c r="C341" s="5">
        <v>1969</v>
      </c>
      <c r="D341" s="5">
        <v>1</v>
      </c>
      <c r="E341" s="28">
        <v>0.181</v>
      </c>
      <c r="F341" s="28">
        <v>400.04585292896445</v>
      </c>
    </row>
    <row r="342" spans="1:6" ht="12.75">
      <c r="A342" s="30" t="s">
        <v>133</v>
      </c>
      <c r="B342" s="30">
        <v>348</v>
      </c>
      <c r="C342" s="5">
        <v>1969</v>
      </c>
      <c r="D342" s="5">
        <v>2</v>
      </c>
      <c r="E342" s="28">
        <v>0.213</v>
      </c>
      <c r="F342" s="28">
        <v>368.20871252702983</v>
      </c>
    </row>
    <row r="343" spans="1:6" ht="12.75">
      <c r="A343" s="30" t="s">
        <v>133</v>
      </c>
      <c r="B343" s="30">
        <v>348</v>
      </c>
      <c r="C343" s="5">
        <v>1969</v>
      </c>
      <c r="D343" s="5">
        <v>3</v>
      </c>
      <c r="E343" s="28">
        <v>0.595</v>
      </c>
      <c r="F343" s="28">
        <v>1487.3995665002326</v>
      </c>
    </row>
    <row r="344" spans="1:6" ht="12.75">
      <c r="A344" s="30" t="s">
        <v>133</v>
      </c>
      <c r="B344" s="30">
        <v>348</v>
      </c>
      <c r="C344" s="5">
        <v>1969</v>
      </c>
      <c r="D344" s="5">
        <v>4</v>
      </c>
      <c r="E344" s="28">
        <v>0.388</v>
      </c>
      <c r="F344" s="28">
        <v>798.9349637985083</v>
      </c>
    </row>
    <row r="345" spans="1:6" ht="12.75">
      <c r="A345" s="30" t="s">
        <v>133</v>
      </c>
      <c r="B345" s="30">
        <v>348</v>
      </c>
      <c r="C345" s="5">
        <v>1969</v>
      </c>
      <c r="D345" s="5">
        <v>5</v>
      </c>
      <c r="E345" s="28">
        <v>0.378</v>
      </c>
      <c r="F345" s="28">
        <v>938.3596789892669</v>
      </c>
    </row>
    <row r="346" spans="1:6" ht="12.75">
      <c r="A346" s="30" t="s">
        <v>133</v>
      </c>
      <c r="B346" s="30">
        <v>348</v>
      </c>
      <c r="C346" s="5">
        <v>1969</v>
      </c>
      <c r="D346" s="5">
        <v>6</v>
      </c>
      <c r="E346" s="28">
        <v>0.36</v>
      </c>
      <c r="F346" s="28">
        <v>530.9370110366818</v>
      </c>
    </row>
    <row r="347" spans="1:6" ht="12.75">
      <c r="A347" s="30" t="s">
        <v>133</v>
      </c>
      <c r="B347" s="30">
        <v>348</v>
      </c>
      <c r="C347" s="5">
        <v>1969</v>
      </c>
      <c r="D347" s="5">
        <v>7</v>
      </c>
      <c r="E347" s="28">
        <v>0.326</v>
      </c>
      <c r="F347" s="28">
        <v>318.61868562634163</v>
      </c>
    </row>
    <row r="348" spans="1:6" ht="12.75">
      <c r="A348" s="30" t="s">
        <v>133</v>
      </c>
      <c r="B348" s="30">
        <v>348</v>
      </c>
      <c r="C348" s="5">
        <v>1969</v>
      </c>
      <c r="D348" s="5">
        <v>8</v>
      </c>
      <c r="E348" s="28">
        <v>0.292</v>
      </c>
      <c r="F348" s="28">
        <v>224.90530814423755</v>
      </c>
    </row>
    <row r="349" spans="1:6" ht="12.75">
      <c r="A349" s="30" t="s">
        <v>133</v>
      </c>
      <c r="B349" s="30">
        <v>348</v>
      </c>
      <c r="C349" s="5">
        <v>1969</v>
      </c>
      <c r="D349" s="5">
        <v>9</v>
      </c>
      <c r="E349" s="28">
        <v>0.299</v>
      </c>
      <c r="F349" s="28">
        <v>308.51672122225835</v>
      </c>
    </row>
    <row r="350" spans="1:6" ht="12.75">
      <c r="A350" s="30" t="s">
        <v>133</v>
      </c>
      <c r="B350" s="30">
        <v>348</v>
      </c>
      <c r="C350" s="5">
        <v>1969</v>
      </c>
      <c r="D350" s="5">
        <v>10</v>
      </c>
      <c r="E350" s="28">
        <v>0.252</v>
      </c>
      <c r="F350" s="28">
        <v>217.56978788443195</v>
      </c>
    </row>
    <row r="351" spans="1:6" ht="12.75">
      <c r="A351" s="30" t="s">
        <v>133</v>
      </c>
      <c r="B351" s="30">
        <v>348</v>
      </c>
      <c r="C351" s="5">
        <v>1969</v>
      </c>
      <c r="D351" s="5">
        <v>11</v>
      </c>
      <c r="E351" s="28">
        <v>0.229</v>
      </c>
      <c r="F351" s="28">
        <v>268.7724491562841</v>
      </c>
    </row>
    <row r="352" spans="1:6" ht="12.75">
      <c r="A352" s="30" t="s">
        <v>133</v>
      </c>
      <c r="B352" s="30">
        <v>348</v>
      </c>
      <c r="C352" s="5">
        <v>1969</v>
      </c>
      <c r="D352" s="5">
        <v>12</v>
      </c>
      <c r="E352" s="28">
        <v>0.211</v>
      </c>
      <c r="F352" s="28">
        <v>276.3898916348501</v>
      </c>
    </row>
    <row r="353" spans="1:6" ht="12.75">
      <c r="A353" s="30" t="s">
        <v>133</v>
      </c>
      <c r="B353" s="30">
        <v>348</v>
      </c>
      <c r="C353" s="5">
        <v>1970</v>
      </c>
      <c r="D353" s="5">
        <v>1</v>
      </c>
      <c r="E353" s="28">
        <v>0.816</v>
      </c>
      <c r="F353" s="28">
        <v>1998.6401911533856</v>
      </c>
    </row>
    <row r="354" spans="1:6" ht="12.75">
      <c r="A354" s="30" t="s">
        <v>133</v>
      </c>
      <c r="B354" s="30">
        <v>348</v>
      </c>
      <c r="C354" s="5">
        <v>1970</v>
      </c>
      <c r="D354" s="5">
        <v>2</v>
      </c>
      <c r="E354" s="28">
        <v>0.451</v>
      </c>
      <c r="F354" s="28">
        <v>629.8954953155696</v>
      </c>
    </row>
    <row r="355" spans="1:6" ht="12.75">
      <c r="A355" s="30" t="s">
        <v>133</v>
      </c>
      <c r="B355" s="30">
        <v>348</v>
      </c>
      <c r="C355" s="5">
        <v>1970</v>
      </c>
      <c r="D355" s="5">
        <v>3</v>
      </c>
      <c r="E355" s="28">
        <v>0.398</v>
      </c>
      <c r="F355" s="28">
        <v>440.69554524374223</v>
      </c>
    </row>
    <row r="356" spans="1:6" ht="12.75">
      <c r="A356" s="30" t="s">
        <v>133</v>
      </c>
      <c r="B356" s="30">
        <v>348</v>
      </c>
      <c r="C356" s="5">
        <v>1970</v>
      </c>
      <c r="D356" s="5">
        <v>4</v>
      </c>
      <c r="E356" s="28">
        <v>0.353</v>
      </c>
      <c r="F356" s="28">
        <v>388.914758474911</v>
      </c>
    </row>
    <row r="357" spans="1:6" ht="12.75">
      <c r="A357" s="30" t="s">
        <v>133</v>
      </c>
      <c r="B357" s="30">
        <v>348</v>
      </c>
      <c r="C357" s="5">
        <v>1970</v>
      </c>
      <c r="D357" s="5">
        <v>5</v>
      </c>
      <c r="E357" s="28">
        <v>0.317</v>
      </c>
      <c r="F357" s="28">
        <v>396.60074437719584</v>
      </c>
    </row>
    <row r="358" spans="1:6" ht="12.75">
      <c r="A358" s="30" t="s">
        <v>133</v>
      </c>
      <c r="B358" s="30">
        <v>348</v>
      </c>
      <c r="C358" s="5">
        <v>1970</v>
      </c>
      <c r="D358" s="5">
        <v>6</v>
      </c>
      <c r="E358" s="28">
        <v>0.287</v>
      </c>
      <c r="F358" s="28">
        <v>277.23062434548933</v>
      </c>
    </row>
    <row r="359" spans="1:6" ht="12.75">
      <c r="A359" s="30" t="s">
        <v>133</v>
      </c>
      <c r="B359" s="30">
        <v>348</v>
      </c>
      <c r="C359" s="5">
        <v>1970</v>
      </c>
      <c r="D359" s="5">
        <v>7</v>
      </c>
      <c r="E359" s="28">
        <v>0.261</v>
      </c>
      <c r="F359" s="28">
        <v>184.00937214723953</v>
      </c>
    </row>
    <row r="360" spans="1:6" ht="12.75">
      <c r="A360" s="30" t="s">
        <v>133</v>
      </c>
      <c r="B360" s="30">
        <v>348</v>
      </c>
      <c r="C360" s="5">
        <v>1970</v>
      </c>
      <c r="D360" s="5">
        <v>8</v>
      </c>
      <c r="E360" s="28">
        <v>0.236</v>
      </c>
      <c r="F360" s="28">
        <v>158.26929547206794</v>
      </c>
    </row>
    <row r="361" spans="1:6" ht="12.75">
      <c r="A361" s="30" t="s">
        <v>133</v>
      </c>
      <c r="B361" s="30">
        <v>348</v>
      </c>
      <c r="C361" s="5">
        <v>1970</v>
      </c>
      <c r="D361" s="5">
        <v>9</v>
      </c>
      <c r="E361" s="28">
        <v>0.212</v>
      </c>
      <c r="F361" s="28">
        <v>116.11881654383964</v>
      </c>
    </row>
    <row r="362" spans="1:6" ht="12.75">
      <c r="A362" s="30" t="s">
        <v>133</v>
      </c>
      <c r="B362" s="30">
        <v>348</v>
      </c>
      <c r="C362" s="5">
        <v>1970</v>
      </c>
      <c r="D362" s="5">
        <v>10</v>
      </c>
      <c r="E362" s="28">
        <v>0.188</v>
      </c>
      <c r="F362" s="28">
        <v>112.26033554231145</v>
      </c>
    </row>
    <row r="363" spans="1:6" ht="12.75">
      <c r="A363" s="30" t="s">
        <v>133</v>
      </c>
      <c r="B363" s="30">
        <v>348</v>
      </c>
      <c r="C363" s="5">
        <v>1970</v>
      </c>
      <c r="D363" s="5">
        <v>11</v>
      </c>
      <c r="E363" s="28">
        <v>0.17</v>
      </c>
      <c r="F363" s="28">
        <v>262.06260398419096</v>
      </c>
    </row>
    <row r="364" spans="1:6" ht="12.75">
      <c r="A364" s="30" t="s">
        <v>133</v>
      </c>
      <c r="B364" s="30">
        <v>348</v>
      </c>
      <c r="C364" s="5">
        <v>1970</v>
      </c>
      <c r="D364" s="5">
        <v>12</v>
      </c>
      <c r="E364" s="28">
        <v>0.155</v>
      </c>
      <c r="F364" s="28">
        <v>153.92440516539517</v>
      </c>
    </row>
    <row r="365" spans="1:6" ht="12.75">
      <c r="A365" s="30" t="s">
        <v>133</v>
      </c>
      <c r="B365" s="30">
        <v>348</v>
      </c>
      <c r="C365" s="5">
        <v>1971</v>
      </c>
      <c r="D365" s="5">
        <v>1</v>
      </c>
      <c r="E365" s="28">
        <v>0.203</v>
      </c>
      <c r="F365" s="28">
        <v>303.2686265570731</v>
      </c>
    </row>
    <row r="366" spans="1:6" ht="12.75">
      <c r="A366" s="30" t="s">
        <v>133</v>
      </c>
      <c r="B366" s="30">
        <v>348</v>
      </c>
      <c r="C366" s="5">
        <v>1971</v>
      </c>
      <c r="D366" s="5">
        <v>2</v>
      </c>
      <c r="E366" s="28">
        <v>0.155</v>
      </c>
      <c r="F366" s="28">
        <v>239.389352825803</v>
      </c>
    </row>
    <row r="367" spans="1:6" ht="12.75">
      <c r="A367" s="30" t="s">
        <v>133</v>
      </c>
      <c r="B367" s="30">
        <v>348</v>
      </c>
      <c r="C367" s="5">
        <v>1971</v>
      </c>
      <c r="D367" s="5">
        <v>3</v>
      </c>
      <c r="E367" s="28">
        <v>0.149</v>
      </c>
      <c r="F367" s="28">
        <v>269.0653859062781</v>
      </c>
    </row>
    <row r="368" spans="1:6" ht="12.75">
      <c r="A368" s="30" t="s">
        <v>133</v>
      </c>
      <c r="B368" s="30">
        <v>348</v>
      </c>
      <c r="C368" s="5">
        <v>1971</v>
      </c>
      <c r="D368" s="5">
        <v>4</v>
      </c>
      <c r="E368" s="28">
        <v>0.279</v>
      </c>
      <c r="F368" s="28">
        <v>704.345481932908</v>
      </c>
    </row>
    <row r="369" spans="1:6" ht="12.75">
      <c r="A369" s="30" t="s">
        <v>133</v>
      </c>
      <c r="B369" s="30">
        <v>348</v>
      </c>
      <c r="C369" s="5">
        <v>1971</v>
      </c>
      <c r="D369" s="5">
        <v>5</v>
      </c>
      <c r="E369" s="28">
        <v>0.331</v>
      </c>
      <c r="F369" s="28">
        <v>1168.9107918188186</v>
      </c>
    </row>
    <row r="370" spans="1:6" ht="12.75">
      <c r="A370" s="30" t="s">
        <v>133</v>
      </c>
      <c r="B370" s="30">
        <v>348</v>
      </c>
      <c r="C370" s="5">
        <v>1971</v>
      </c>
      <c r="D370" s="5">
        <v>6</v>
      </c>
      <c r="E370" s="28">
        <v>0.303</v>
      </c>
      <c r="F370" s="28">
        <v>715.17147825736</v>
      </c>
    </row>
    <row r="371" spans="1:6" ht="12.75">
      <c r="A371" s="30" t="s">
        <v>133</v>
      </c>
      <c r="B371" s="30">
        <v>348</v>
      </c>
      <c r="C371" s="5">
        <v>1971</v>
      </c>
      <c r="D371" s="5">
        <v>7</v>
      </c>
      <c r="E371" s="28">
        <v>0.285</v>
      </c>
      <c r="F371" s="28">
        <v>391.52546065859883</v>
      </c>
    </row>
    <row r="372" spans="1:6" ht="12.75">
      <c r="A372" s="30" t="s">
        <v>133</v>
      </c>
      <c r="B372" s="30">
        <v>348</v>
      </c>
      <c r="C372" s="5">
        <v>1971</v>
      </c>
      <c r="D372" s="5">
        <v>8</v>
      </c>
      <c r="E372" s="28">
        <v>0.265</v>
      </c>
      <c r="F372" s="28">
        <v>257.94721190425</v>
      </c>
    </row>
    <row r="373" spans="1:6" ht="12.75">
      <c r="A373" s="30" t="s">
        <v>133</v>
      </c>
      <c r="B373" s="30">
        <v>348</v>
      </c>
      <c r="C373" s="5">
        <v>1971</v>
      </c>
      <c r="D373" s="5">
        <v>9</v>
      </c>
      <c r="E373" s="28">
        <v>0.242</v>
      </c>
      <c r="F373" s="28">
        <v>204.42682246883297</v>
      </c>
    </row>
    <row r="374" spans="1:6" ht="12.75">
      <c r="A374" s="30" t="s">
        <v>133</v>
      </c>
      <c r="B374" s="30">
        <v>348</v>
      </c>
      <c r="C374" s="5">
        <v>1971</v>
      </c>
      <c r="D374" s="5">
        <v>10</v>
      </c>
      <c r="E374" s="28">
        <v>0.213</v>
      </c>
      <c r="F374" s="28">
        <v>166.84328578448486</v>
      </c>
    </row>
    <row r="375" spans="1:6" ht="12.75">
      <c r="A375" s="30" t="s">
        <v>133</v>
      </c>
      <c r="B375" s="30">
        <v>348</v>
      </c>
      <c r="C375" s="5">
        <v>1971</v>
      </c>
      <c r="D375" s="5">
        <v>11</v>
      </c>
      <c r="E375" s="28">
        <v>0.192</v>
      </c>
      <c r="F375" s="28">
        <v>203.66582337082406</v>
      </c>
    </row>
    <row r="376" spans="1:6" ht="12.75">
      <c r="A376" s="30" t="s">
        <v>133</v>
      </c>
      <c r="B376" s="30">
        <v>348</v>
      </c>
      <c r="C376" s="5">
        <v>1971</v>
      </c>
      <c r="D376" s="5">
        <v>12</v>
      </c>
      <c r="E376" s="28">
        <v>0.176</v>
      </c>
      <c r="F376" s="28">
        <v>225.6862945716439</v>
      </c>
    </row>
    <row r="377" spans="1:6" ht="12.75">
      <c r="A377" s="30" t="s">
        <v>133</v>
      </c>
      <c r="B377" s="30">
        <v>348</v>
      </c>
      <c r="C377" s="5">
        <v>1972</v>
      </c>
      <c r="D377" s="5">
        <v>1</v>
      </c>
      <c r="E377" s="28">
        <v>0.175</v>
      </c>
      <c r="F377" s="28">
        <v>265.48974214427903</v>
      </c>
    </row>
    <row r="378" spans="1:6" ht="12.75">
      <c r="A378" s="30" t="s">
        <v>133</v>
      </c>
      <c r="B378" s="30">
        <v>348</v>
      </c>
      <c r="C378" s="5">
        <v>1972</v>
      </c>
      <c r="D378" s="5">
        <v>2</v>
      </c>
      <c r="E378" s="28">
        <v>0.367</v>
      </c>
      <c r="F378" s="28">
        <v>1130.4733125852883</v>
      </c>
    </row>
    <row r="379" spans="1:6" ht="12.75">
      <c r="A379" s="30" t="s">
        <v>133</v>
      </c>
      <c r="B379" s="30">
        <v>348</v>
      </c>
      <c r="C379" s="5">
        <v>1972</v>
      </c>
      <c r="D379" s="5">
        <v>3</v>
      </c>
      <c r="E379" s="28">
        <v>0.241</v>
      </c>
      <c r="F379" s="28">
        <v>967.87781134589</v>
      </c>
    </row>
    <row r="380" spans="1:6" ht="12.75">
      <c r="A380" s="30" t="s">
        <v>133</v>
      </c>
      <c r="B380" s="30">
        <v>348</v>
      </c>
      <c r="C380" s="5">
        <v>1972</v>
      </c>
      <c r="D380" s="5">
        <v>4</v>
      </c>
      <c r="E380" s="28">
        <v>0.227</v>
      </c>
      <c r="F380" s="28">
        <v>585.8040643027741</v>
      </c>
    </row>
    <row r="381" spans="1:6" ht="12.75">
      <c r="A381" s="30" t="s">
        <v>133</v>
      </c>
      <c r="B381" s="30">
        <v>348</v>
      </c>
      <c r="C381" s="5">
        <v>1972</v>
      </c>
      <c r="D381" s="5">
        <v>5</v>
      </c>
      <c r="E381" s="28">
        <v>0.212</v>
      </c>
      <c r="F381" s="28">
        <v>534.662952340694</v>
      </c>
    </row>
    <row r="382" spans="1:6" ht="12.75">
      <c r="A382" s="30" t="s">
        <v>133</v>
      </c>
      <c r="B382" s="30">
        <v>348</v>
      </c>
      <c r="C382" s="5">
        <v>1972</v>
      </c>
      <c r="D382" s="5">
        <v>6</v>
      </c>
      <c r="E382" s="28">
        <v>0.195</v>
      </c>
      <c r="F382" s="28">
        <v>384.83724893283187</v>
      </c>
    </row>
    <row r="383" spans="1:6" ht="12.75">
      <c r="A383" s="30" t="s">
        <v>133</v>
      </c>
      <c r="B383" s="30">
        <v>348</v>
      </c>
      <c r="C383" s="5">
        <v>1972</v>
      </c>
      <c r="D383" s="5">
        <v>7</v>
      </c>
      <c r="E383" s="28">
        <v>0.179</v>
      </c>
      <c r="F383" s="28">
        <v>215.9046131584038</v>
      </c>
    </row>
    <row r="384" spans="1:6" ht="12.75">
      <c r="A384" s="30" t="s">
        <v>133</v>
      </c>
      <c r="B384" s="30">
        <v>348</v>
      </c>
      <c r="C384" s="5">
        <v>1972</v>
      </c>
      <c r="D384" s="5">
        <v>8</v>
      </c>
      <c r="E384" s="28">
        <v>0.165</v>
      </c>
      <c r="F384" s="28">
        <v>159.19530300159997</v>
      </c>
    </row>
    <row r="385" spans="1:6" ht="12.75">
      <c r="A385" s="30" t="s">
        <v>133</v>
      </c>
      <c r="B385" s="30">
        <v>348</v>
      </c>
      <c r="C385" s="5">
        <v>1972</v>
      </c>
      <c r="D385" s="5">
        <v>9</v>
      </c>
      <c r="E385" s="28">
        <v>0.154</v>
      </c>
      <c r="F385" s="28">
        <v>196.59965466571822</v>
      </c>
    </row>
    <row r="386" spans="1:6" ht="12.75">
      <c r="A386" s="30" t="s">
        <v>133</v>
      </c>
      <c r="B386" s="30">
        <v>348</v>
      </c>
      <c r="C386" s="5">
        <v>1972</v>
      </c>
      <c r="D386" s="5">
        <v>10</v>
      </c>
      <c r="E386" s="28">
        <v>0.16</v>
      </c>
      <c r="F386" s="28">
        <v>354.5693929399939</v>
      </c>
    </row>
    <row r="387" spans="1:6" ht="12.75">
      <c r="A387" s="30" t="s">
        <v>133</v>
      </c>
      <c r="B387" s="30">
        <v>348</v>
      </c>
      <c r="C387" s="5">
        <v>1972</v>
      </c>
      <c r="D387" s="5">
        <v>11</v>
      </c>
      <c r="E387" s="28">
        <v>0.16</v>
      </c>
      <c r="F387" s="28">
        <v>399.0071662903989</v>
      </c>
    </row>
    <row r="388" spans="1:6" ht="12.75">
      <c r="A388" s="30" t="s">
        <v>133</v>
      </c>
      <c r="B388" s="30">
        <v>348</v>
      </c>
      <c r="C388" s="5">
        <v>1972</v>
      </c>
      <c r="D388" s="5">
        <v>12</v>
      </c>
      <c r="E388" s="28">
        <v>0.173</v>
      </c>
      <c r="F388" s="28">
        <v>519.8304938567381</v>
      </c>
    </row>
    <row r="389" spans="1:6" ht="12.75">
      <c r="A389" s="30" t="s">
        <v>133</v>
      </c>
      <c r="B389" s="30">
        <v>348</v>
      </c>
      <c r="C389" s="5">
        <v>1973</v>
      </c>
      <c r="D389" s="5">
        <v>1</v>
      </c>
      <c r="E389" s="28">
        <v>0.191</v>
      </c>
      <c r="F389" s="28">
        <v>515.3194815751386</v>
      </c>
    </row>
    <row r="390" spans="1:6" ht="12.75">
      <c r="A390" s="30" t="s">
        <v>133</v>
      </c>
      <c r="B390" s="30">
        <v>348</v>
      </c>
      <c r="C390" s="5">
        <v>1973</v>
      </c>
      <c r="D390" s="5">
        <v>2</v>
      </c>
      <c r="E390" s="28">
        <v>0.183</v>
      </c>
      <c r="F390" s="28">
        <v>374.8116784340976</v>
      </c>
    </row>
    <row r="391" spans="1:6" ht="12.75">
      <c r="A391" s="30" t="s">
        <v>133</v>
      </c>
      <c r="B391" s="30">
        <v>348</v>
      </c>
      <c r="C391" s="5">
        <v>1973</v>
      </c>
      <c r="D391" s="5">
        <v>3</v>
      </c>
      <c r="E391" s="28">
        <v>0.169</v>
      </c>
      <c r="F391" s="28">
        <v>313.84331192004197</v>
      </c>
    </row>
    <row r="392" spans="1:6" ht="12.75">
      <c r="A392" s="30" t="s">
        <v>133</v>
      </c>
      <c r="B392" s="30">
        <v>348</v>
      </c>
      <c r="C392" s="5">
        <v>1973</v>
      </c>
      <c r="D392" s="5">
        <v>4</v>
      </c>
      <c r="E392" s="28">
        <v>0.159</v>
      </c>
      <c r="F392" s="28">
        <v>287.881302965744</v>
      </c>
    </row>
    <row r="393" spans="1:6" ht="12.75">
      <c r="A393" s="30" t="s">
        <v>133</v>
      </c>
      <c r="B393" s="30">
        <v>348</v>
      </c>
      <c r="C393" s="5">
        <v>1973</v>
      </c>
      <c r="D393" s="5">
        <v>5</v>
      </c>
      <c r="E393" s="28">
        <v>0.167</v>
      </c>
      <c r="F393" s="28">
        <v>655.4317397798952</v>
      </c>
    </row>
    <row r="394" spans="1:6" ht="12.75">
      <c r="A394" s="30" t="s">
        <v>133</v>
      </c>
      <c r="B394" s="30">
        <v>348</v>
      </c>
      <c r="C394" s="5">
        <v>1973</v>
      </c>
      <c r="D394" s="5">
        <v>6</v>
      </c>
      <c r="E394" s="28">
        <v>0.169</v>
      </c>
      <c r="F394" s="28">
        <v>336.3650774788458</v>
      </c>
    </row>
    <row r="395" spans="1:6" ht="12.75">
      <c r="A395" s="30" t="s">
        <v>133</v>
      </c>
      <c r="B395" s="30">
        <v>348</v>
      </c>
      <c r="C395" s="5">
        <v>1973</v>
      </c>
      <c r="D395" s="5">
        <v>7</v>
      </c>
      <c r="E395" s="28">
        <v>0.157</v>
      </c>
      <c r="F395" s="28">
        <v>198.90375783912887</v>
      </c>
    </row>
    <row r="396" spans="1:6" ht="12.75">
      <c r="A396" s="30" t="s">
        <v>133</v>
      </c>
      <c r="B396" s="30">
        <v>348</v>
      </c>
      <c r="C396" s="5">
        <v>1973</v>
      </c>
      <c r="D396" s="5">
        <v>8</v>
      </c>
      <c r="E396" s="28">
        <v>0.153</v>
      </c>
      <c r="F396" s="28">
        <v>159.40909266528521</v>
      </c>
    </row>
    <row r="397" spans="1:6" ht="12.75">
      <c r="A397" s="30" t="s">
        <v>133</v>
      </c>
      <c r="B397" s="30">
        <v>348</v>
      </c>
      <c r="C397" s="5">
        <v>1973</v>
      </c>
      <c r="D397" s="5">
        <v>9</v>
      </c>
      <c r="E397" s="28">
        <v>0.145</v>
      </c>
      <c r="F397" s="28">
        <v>122.74442280580695</v>
      </c>
    </row>
    <row r="398" spans="1:6" ht="12.75">
      <c r="A398" s="30" t="s">
        <v>133</v>
      </c>
      <c r="B398" s="30">
        <v>348</v>
      </c>
      <c r="C398" s="5">
        <v>1973</v>
      </c>
      <c r="D398" s="5">
        <v>10</v>
      </c>
      <c r="E398" s="28">
        <v>0.134</v>
      </c>
      <c r="F398" s="28">
        <v>210.8617443995328</v>
      </c>
    </row>
    <row r="399" spans="1:6" ht="12.75">
      <c r="A399" s="30" t="s">
        <v>133</v>
      </c>
      <c r="B399" s="30">
        <v>348</v>
      </c>
      <c r="C399" s="5">
        <v>1973</v>
      </c>
      <c r="D399" s="5">
        <v>11</v>
      </c>
      <c r="E399" s="28">
        <v>0.129</v>
      </c>
      <c r="F399" s="28">
        <v>184.34253090960607</v>
      </c>
    </row>
    <row r="400" spans="1:6" ht="12.75">
      <c r="A400" s="30" t="s">
        <v>133</v>
      </c>
      <c r="B400" s="30">
        <v>348</v>
      </c>
      <c r="C400" s="5">
        <v>1973</v>
      </c>
      <c r="D400" s="5">
        <v>12</v>
      </c>
      <c r="E400" s="28">
        <v>0.124</v>
      </c>
      <c r="F400" s="28">
        <v>245.28361358933086</v>
      </c>
    </row>
    <row r="401" spans="1:6" ht="12.75">
      <c r="A401" s="30" t="s">
        <v>133</v>
      </c>
      <c r="B401" s="30">
        <v>348</v>
      </c>
      <c r="C401" s="5">
        <v>1974</v>
      </c>
      <c r="D401" s="5">
        <v>1</v>
      </c>
      <c r="E401" s="28">
        <v>0.191</v>
      </c>
      <c r="F401" s="28">
        <v>690.0306413918262</v>
      </c>
    </row>
    <row r="402" spans="1:6" ht="12.75">
      <c r="A402" s="30" t="s">
        <v>133</v>
      </c>
      <c r="B402" s="30">
        <v>348</v>
      </c>
      <c r="C402" s="5">
        <v>1974</v>
      </c>
      <c r="D402" s="5">
        <v>2</v>
      </c>
      <c r="E402" s="28">
        <v>0.173</v>
      </c>
      <c r="F402" s="28">
        <v>537.688280830879</v>
      </c>
    </row>
    <row r="403" spans="1:6" ht="12.75">
      <c r="A403" s="30" t="s">
        <v>133</v>
      </c>
      <c r="B403" s="30">
        <v>348</v>
      </c>
      <c r="C403" s="5">
        <v>1974</v>
      </c>
      <c r="D403" s="5">
        <v>3</v>
      </c>
      <c r="E403" s="28">
        <v>0.253</v>
      </c>
      <c r="F403" s="28">
        <v>720.2683720232485</v>
      </c>
    </row>
    <row r="404" spans="1:6" ht="12.75">
      <c r="A404" s="30" t="s">
        <v>133</v>
      </c>
      <c r="B404" s="30">
        <v>348</v>
      </c>
      <c r="C404" s="5">
        <v>1974</v>
      </c>
      <c r="D404" s="5">
        <v>4</v>
      </c>
      <c r="E404" s="28">
        <v>0.242</v>
      </c>
      <c r="F404" s="28">
        <v>525.6767367609771</v>
      </c>
    </row>
    <row r="405" spans="1:6" ht="12.75">
      <c r="A405" s="30" t="s">
        <v>133</v>
      </c>
      <c r="B405" s="30">
        <v>348</v>
      </c>
      <c r="C405" s="5">
        <v>1974</v>
      </c>
      <c r="D405" s="5">
        <v>5</v>
      </c>
      <c r="E405" s="28">
        <v>0.223</v>
      </c>
      <c r="F405" s="28">
        <v>376.88871826143134</v>
      </c>
    </row>
    <row r="406" spans="1:6" ht="12.75">
      <c r="A406" s="30" t="s">
        <v>133</v>
      </c>
      <c r="B406" s="30">
        <v>348</v>
      </c>
      <c r="C406" s="5">
        <v>1974</v>
      </c>
      <c r="D406" s="5">
        <v>6</v>
      </c>
      <c r="E406" s="28">
        <v>0.211</v>
      </c>
      <c r="F406" s="28">
        <v>350.0831009622492</v>
      </c>
    </row>
    <row r="407" spans="1:6" ht="12.75">
      <c r="A407" s="30" t="s">
        <v>133</v>
      </c>
      <c r="B407" s="30">
        <v>348</v>
      </c>
      <c r="C407" s="5">
        <v>1974</v>
      </c>
      <c r="D407" s="5">
        <v>7</v>
      </c>
      <c r="E407" s="28">
        <v>0.195</v>
      </c>
      <c r="F407" s="28">
        <v>228.20643075898099</v>
      </c>
    </row>
    <row r="408" spans="1:6" ht="12.75">
      <c r="A408" s="30" t="s">
        <v>133</v>
      </c>
      <c r="B408" s="30">
        <v>348</v>
      </c>
      <c r="C408" s="5">
        <v>1974</v>
      </c>
      <c r="D408" s="5">
        <v>8</v>
      </c>
      <c r="E408" s="28">
        <v>0.18</v>
      </c>
      <c r="F408" s="28">
        <v>162.1293362535151</v>
      </c>
    </row>
    <row r="409" spans="1:6" ht="12.75">
      <c r="A409" s="30" t="s">
        <v>133</v>
      </c>
      <c r="B409" s="30">
        <v>348</v>
      </c>
      <c r="C409" s="5">
        <v>1974</v>
      </c>
      <c r="D409" s="5">
        <v>9</v>
      </c>
      <c r="E409" s="28">
        <v>0.164</v>
      </c>
      <c r="F409" s="28">
        <v>119.8066584164044</v>
      </c>
    </row>
    <row r="410" spans="1:6" ht="12.75">
      <c r="A410" s="30" t="s">
        <v>133</v>
      </c>
      <c r="B410" s="30">
        <v>348</v>
      </c>
      <c r="C410" s="5">
        <v>1974</v>
      </c>
      <c r="D410" s="5">
        <v>10</v>
      </c>
      <c r="E410" s="28">
        <v>0.151</v>
      </c>
      <c r="F410" s="28">
        <v>119.08073879387028</v>
      </c>
    </row>
    <row r="411" spans="1:6" ht="12.75">
      <c r="A411" s="30" t="s">
        <v>133</v>
      </c>
      <c r="B411" s="30">
        <v>348</v>
      </c>
      <c r="C411" s="5">
        <v>1974</v>
      </c>
      <c r="D411" s="5">
        <v>11</v>
      </c>
      <c r="E411" s="28">
        <v>0.156</v>
      </c>
      <c r="F411" s="28">
        <v>297.1972997068348</v>
      </c>
    </row>
    <row r="412" spans="1:6" ht="12.75">
      <c r="A412" s="30" t="s">
        <v>133</v>
      </c>
      <c r="B412" s="30">
        <v>348</v>
      </c>
      <c r="C412" s="5">
        <v>1974</v>
      </c>
      <c r="D412" s="5">
        <v>12</v>
      </c>
      <c r="E412" s="28">
        <v>0.148</v>
      </c>
      <c r="F412" s="28">
        <v>153.3289566133079</v>
      </c>
    </row>
    <row r="413" spans="1:6" ht="12.75">
      <c r="A413" s="30" t="s">
        <v>133</v>
      </c>
      <c r="B413" s="30">
        <v>348</v>
      </c>
      <c r="C413" s="5">
        <v>1975</v>
      </c>
      <c r="D413" s="5">
        <v>1</v>
      </c>
      <c r="E413" s="28">
        <v>0.138</v>
      </c>
      <c r="F413" s="28">
        <v>295.45463595134805</v>
      </c>
    </row>
    <row r="414" spans="1:6" ht="12.75">
      <c r="A414" s="30" t="s">
        <v>133</v>
      </c>
      <c r="B414" s="30">
        <v>348</v>
      </c>
      <c r="C414" s="5">
        <v>1975</v>
      </c>
      <c r="D414" s="5">
        <v>2</v>
      </c>
      <c r="E414" s="28">
        <v>0.131</v>
      </c>
      <c r="F414" s="28">
        <v>260.6989366984075</v>
      </c>
    </row>
    <row r="415" spans="1:6" ht="12.75">
      <c r="A415" s="30" t="s">
        <v>133</v>
      </c>
      <c r="B415" s="30">
        <v>348</v>
      </c>
      <c r="C415" s="5">
        <v>1975</v>
      </c>
      <c r="D415" s="5">
        <v>3</v>
      </c>
      <c r="E415" s="28">
        <v>0.131</v>
      </c>
      <c r="F415" s="28">
        <v>325.0269642549863</v>
      </c>
    </row>
    <row r="416" spans="1:6" ht="12.75">
      <c r="A416" s="30" t="s">
        <v>133</v>
      </c>
      <c r="B416" s="30">
        <v>348</v>
      </c>
      <c r="C416" s="5">
        <v>1975</v>
      </c>
      <c r="D416" s="5">
        <v>4</v>
      </c>
      <c r="E416" s="28">
        <v>0.134</v>
      </c>
      <c r="F416" s="28">
        <v>503.4087992489413</v>
      </c>
    </row>
    <row r="417" spans="1:6" ht="12.75">
      <c r="A417" s="30" t="s">
        <v>133</v>
      </c>
      <c r="B417" s="30">
        <v>348</v>
      </c>
      <c r="C417" s="5">
        <v>1975</v>
      </c>
      <c r="D417" s="5">
        <v>5</v>
      </c>
      <c r="E417" s="28">
        <v>0.144</v>
      </c>
      <c r="F417" s="28">
        <v>508.81223187226885</v>
      </c>
    </row>
    <row r="418" spans="1:6" ht="12.75">
      <c r="A418" s="30" t="s">
        <v>133</v>
      </c>
      <c r="B418" s="30">
        <v>348</v>
      </c>
      <c r="C418" s="5">
        <v>1975</v>
      </c>
      <c r="D418" s="5">
        <v>6</v>
      </c>
      <c r="E418" s="28">
        <v>0.149</v>
      </c>
      <c r="F418" s="28">
        <v>328.7572157971944</v>
      </c>
    </row>
    <row r="419" spans="1:6" ht="12.75">
      <c r="A419" s="30" t="s">
        <v>133</v>
      </c>
      <c r="B419" s="30">
        <v>348</v>
      </c>
      <c r="C419" s="5">
        <v>1975</v>
      </c>
      <c r="D419" s="5">
        <v>7</v>
      </c>
      <c r="E419" s="28">
        <v>0.145</v>
      </c>
      <c r="F419" s="28">
        <v>165.3343798933186</v>
      </c>
    </row>
    <row r="420" spans="1:6" ht="12.75">
      <c r="A420" s="30" t="s">
        <v>133</v>
      </c>
      <c r="B420" s="30">
        <v>348</v>
      </c>
      <c r="C420" s="5">
        <v>1975</v>
      </c>
      <c r="D420" s="5">
        <v>8</v>
      </c>
      <c r="E420" s="28">
        <v>0.143</v>
      </c>
      <c r="F420" s="28">
        <v>144.01272097954632</v>
      </c>
    </row>
    <row r="421" spans="1:6" ht="12.75">
      <c r="A421" s="30" t="s">
        <v>133</v>
      </c>
      <c r="B421" s="30">
        <v>348</v>
      </c>
      <c r="C421" s="5">
        <v>1975</v>
      </c>
      <c r="D421" s="5">
        <v>9</v>
      </c>
      <c r="E421" s="28">
        <v>0.14</v>
      </c>
      <c r="F421" s="28">
        <v>160.44747982005217</v>
      </c>
    </row>
    <row r="422" spans="1:6" ht="12.75">
      <c r="A422" s="30" t="s">
        <v>133</v>
      </c>
      <c r="B422" s="30">
        <v>348</v>
      </c>
      <c r="C422" s="5">
        <v>1975</v>
      </c>
      <c r="D422" s="5">
        <v>10</v>
      </c>
      <c r="E422" s="28">
        <v>0.129</v>
      </c>
      <c r="F422" s="28">
        <v>145.43076838399304</v>
      </c>
    </row>
    <row r="423" spans="1:6" ht="12.75">
      <c r="A423" s="30" t="s">
        <v>133</v>
      </c>
      <c r="B423" s="30">
        <v>348</v>
      </c>
      <c r="C423" s="5">
        <v>1975</v>
      </c>
      <c r="D423" s="5">
        <v>11</v>
      </c>
      <c r="E423" s="28">
        <v>0.12</v>
      </c>
      <c r="F423" s="28">
        <v>214.45966193654277</v>
      </c>
    </row>
    <row r="424" spans="1:6" ht="12.75">
      <c r="A424" s="30" t="s">
        <v>133</v>
      </c>
      <c r="B424" s="30">
        <v>348</v>
      </c>
      <c r="C424" s="5">
        <v>1975</v>
      </c>
      <c r="D424" s="5">
        <v>12</v>
      </c>
      <c r="E424" s="28">
        <v>0.117</v>
      </c>
      <c r="F424" s="28">
        <v>172.16671489333268</v>
      </c>
    </row>
    <row r="425" spans="1:6" ht="12.75">
      <c r="A425" s="30" t="s">
        <v>133</v>
      </c>
      <c r="B425" s="30">
        <v>348</v>
      </c>
      <c r="C425" s="5">
        <v>1976</v>
      </c>
      <c r="D425" s="5">
        <v>1</v>
      </c>
      <c r="E425" s="28">
        <v>0.108</v>
      </c>
      <c r="F425" s="28">
        <v>149.70376333429357</v>
      </c>
    </row>
    <row r="426" spans="1:6" ht="12.75">
      <c r="A426" s="30" t="s">
        <v>133</v>
      </c>
      <c r="B426" s="30">
        <v>348</v>
      </c>
      <c r="C426" s="5">
        <v>1976</v>
      </c>
      <c r="D426" s="5">
        <v>2</v>
      </c>
      <c r="E426" s="28">
        <v>0.105</v>
      </c>
      <c r="F426" s="28">
        <v>184.64464516367002</v>
      </c>
    </row>
    <row r="427" spans="1:6" ht="12.75">
      <c r="A427" s="30" t="s">
        <v>133</v>
      </c>
      <c r="B427" s="30">
        <v>348</v>
      </c>
      <c r="C427" s="5">
        <v>1976</v>
      </c>
      <c r="D427" s="5">
        <v>3</v>
      </c>
      <c r="E427" s="28">
        <v>0.102</v>
      </c>
      <c r="F427" s="28">
        <v>201.86756751542157</v>
      </c>
    </row>
    <row r="428" spans="1:6" ht="12.75">
      <c r="A428" s="30" t="s">
        <v>133</v>
      </c>
      <c r="B428" s="30">
        <v>348</v>
      </c>
      <c r="C428" s="5">
        <v>1976</v>
      </c>
      <c r="D428" s="5">
        <v>4</v>
      </c>
      <c r="E428" s="28">
        <v>0.103</v>
      </c>
      <c r="F428" s="28">
        <v>318.9366602880816</v>
      </c>
    </row>
    <row r="429" spans="1:6" ht="12.75">
      <c r="A429" s="30" t="s">
        <v>133</v>
      </c>
      <c r="B429" s="30">
        <v>348</v>
      </c>
      <c r="C429" s="5">
        <v>1976</v>
      </c>
      <c r="D429" s="5">
        <v>5</v>
      </c>
      <c r="E429" s="28">
        <v>0.103</v>
      </c>
      <c r="F429" s="28">
        <v>247.04436178308822</v>
      </c>
    </row>
    <row r="430" spans="1:6" ht="12.75">
      <c r="A430" s="30" t="s">
        <v>133</v>
      </c>
      <c r="B430" s="30">
        <v>348</v>
      </c>
      <c r="C430" s="5">
        <v>1976</v>
      </c>
      <c r="D430" s="5">
        <v>6</v>
      </c>
      <c r="E430" s="28">
        <v>0.099</v>
      </c>
      <c r="F430" s="28">
        <v>147.2714794914823</v>
      </c>
    </row>
    <row r="431" spans="1:6" ht="12.75">
      <c r="A431" s="30" t="s">
        <v>133</v>
      </c>
      <c r="B431" s="30">
        <v>348</v>
      </c>
      <c r="C431" s="5">
        <v>1976</v>
      </c>
      <c r="D431" s="5">
        <v>7</v>
      </c>
      <c r="E431" s="28">
        <v>0.096</v>
      </c>
      <c r="F431" s="28">
        <v>134.2792975307165</v>
      </c>
    </row>
    <row r="432" spans="1:6" ht="12.75">
      <c r="A432" s="30" t="s">
        <v>133</v>
      </c>
      <c r="B432" s="30">
        <v>348</v>
      </c>
      <c r="C432" s="5">
        <v>1976</v>
      </c>
      <c r="D432" s="5">
        <v>8</v>
      </c>
      <c r="E432" s="28">
        <v>0.095</v>
      </c>
      <c r="F432" s="28">
        <v>118.08464023023988</v>
      </c>
    </row>
    <row r="433" spans="1:6" ht="12.75">
      <c r="A433" s="30" t="s">
        <v>133</v>
      </c>
      <c r="B433" s="30">
        <v>348</v>
      </c>
      <c r="C433" s="5">
        <v>1976</v>
      </c>
      <c r="D433" s="5">
        <v>9</v>
      </c>
      <c r="E433" s="28">
        <v>0.096</v>
      </c>
      <c r="F433" s="28">
        <v>136.199862547173</v>
      </c>
    </row>
    <row r="434" spans="1:6" ht="12.75">
      <c r="A434" s="30" t="s">
        <v>133</v>
      </c>
      <c r="B434" s="30">
        <v>348</v>
      </c>
      <c r="C434" s="5">
        <v>1976</v>
      </c>
      <c r="D434" s="5">
        <v>10</v>
      </c>
      <c r="E434" s="28">
        <v>0.101</v>
      </c>
      <c r="F434" s="28">
        <v>210.9959024025301</v>
      </c>
    </row>
    <row r="435" spans="1:6" ht="12.75">
      <c r="A435" s="30" t="s">
        <v>133</v>
      </c>
      <c r="B435" s="30">
        <v>348</v>
      </c>
      <c r="C435" s="5">
        <v>1976</v>
      </c>
      <c r="D435" s="5">
        <v>11</v>
      </c>
      <c r="E435" s="28">
        <v>0.107</v>
      </c>
      <c r="F435" s="28">
        <v>378.1482546195164</v>
      </c>
    </row>
    <row r="436" spans="1:6" ht="12.75">
      <c r="A436" s="30" t="s">
        <v>133</v>
      </c>
      <c r="B436" s="30">
        <v>348</v>
      </c>
      <c r="C436" s="5">
        <v>1976</v>
      </c>
      <c r="D436" s="5">
        <v>12</v>
      </c>
      <c r="E436" s="28">
        <v>0.128</v>
      </c>
      <c r="F436" s="28">
        <v>517.7597719600419</v>
      </c>
    </row>
    <row r="437" spans="1:6" ht="12.75">
      <c r="A437" s="30" t="s">
        <v>133</v>
      </c>
      <c r="B437" s="30">
        <v>348</v>
      </c>
      <c r="C437" s="5">
        <v>1977</v>
      </c>
      <c r="D437" s="5">
        <v>1</v>
      </c>
      <c r="E437" s="28">
        <v>0.564</v>
      </c>
      <c r="F437" s="28">
        <v>1138.3114823991873</v>
      </c>
    </row>
    <row r="438" spans="1:6" ht="12.75">
      <c r="A438" s="30" t="s">
        <v>133</v>
      </c>
      <c r="B438" s="30">
        <v>348</v>
      </c>
      <c r="C438" s="5">
        <v>1977</v>
      </c>
      <c r="D438" s="5">
        <v>2</v>
      </c>
      <c r="E438" s="28">
        <v>0.47</v>
      </c>
      <c r="F438" s="28">
        <v>1482.1898331541943</v>
      </c>
    </row>
    <row r="439" spans="1:6" ht="12.75">
      <c r="A439" s="30" t="s">
        <v>133</v>
      </c>
      <c r="B439" s="30">
        <v>348</v>
      </c>
      <c r="C439" s="5">
        <v>1977</v>
      </c>
      <c r="D439" s="5">
        <v>3</v>
      </c>
      <c r="E439" s="28">
        <v>0.414</v>
      </c>
      <c r="F439" s="28">
        <v>738.4418003126502</v>
      </c>
    </row>
    <row r="440" spans="1:6" ht="12.75">
      <c r="A440" s="30" t="s">
        <v>133</v>
      </c>
      <c r="B440" s="30">
        <v>348</v>
      </c>
      <c r="C440" s="5">
        <v>1977</v>
      </c>
      <c r="D440" s="5">
        <v>4</v>
      </c>
      <c r="E440" s="28">
        <v>0.374</v>
      </c>
      <c r="F440" s="28">
        <v>510.2405259037765</v>
      </c>
    </row>
    <row r="441" spans="1:6" ht="12.75">
      <c r="A441" s="30" t="s">
        <v>133</v>
      </c>
      <c r="B441" s="30">
        <v>348</v>
      </c>
      <c r="C441" s="5">
        <v>1977</v>
      </c>
      <c r="D441" s="5">
        <v>5</v>
      </c>
      <c r="E441" s="28">
        <v>0.342</v>
      </c>
      <c r="F441" s="28">
        <v>639.6896580751917</v>
      </c>
    </row>
    <row r="442" spans="1:6" ht="12.75">
      <c r="A442" s="30" t="s">
        <v>133</v>
      </c>
      <c r="B442" s="30">
        <v>348</v>
      </c>
      <c r="C442" s="5">
        <v>1977</v>
      </c>
      <c r="D442" s="5">
        <v>6</v>
      </c>
      <c r="E442" s="28">
        <v>0.326</v>
      </c>
      <c r="F442" s="28">
        <v>632.4936273011732</v>
      </c>
    </row>
    <row r="443" spans="1:6" ht="12.75">
      <c r="A443" s="30" t="s">
        <v>133</v>
      </c>
      <c r="B443" s="30">
        <v>348</v>
      </c>
      <c r="C443" s="5">
        <v>1977</v>
      </c>
      <c r="D443" s="5">
        <v>7</v>
      </c>
      <c r="E443" s="28">
        <v>0.299</v>
      </c>
      <c r="F443" s="28">
        <v>364.3315611000001</v>
      </c>
    </row>
    <row r="444" spans="1:6" ht="12.75">
      <c r="A444" s="30" t="s">
        <v>133</v>
      </c>
      <c r="B444" s="30">
        <v>348</v>
      </c>
      <c r="C444" s="5">
        <v>1977</v>
      </c>
      <c r="D444" s="5">
        <v>8</v>
      </c>
      <c r="E444" s="28">
        <v>0.273</v>
      </c>
      <c r="F444" s="28">
        <v>251.52463054163985</v>
      </c>
    </row>
    <row r="445" spans="1:6" ht="12.75">
      <c r="A445" s="30" t="s">
        <v>133</v>
      </c>
      <c r="B445" s="30">
        <v>348</v>
      </c>
      <c r="C445" s="5">
        <v>1977</v>
      </c>
      <c r="D445" s="5">
        <v>9</v>
      </c>
      <c r="E445" s="28">
        <v>0.247</v>
      </c>
      <c r="F445" s="28">
        <v>169.55521347722015</v>
      </c>
    </row>
    <row r="446" spans="1:6" ht="12.75">
      <c r="A446" s="30" t="s">
        <v>133</v>
      </c>
      <c r="B446" s="30">
        <v>348</v>
      </c>
      <c r="C446" s="5">
        <v>1977</v>
      </c>
      <c r="D446" s="5">
        <v>10</v>
      </c>
      <c r="E446" s="28">
        <v>0.232</v>
      </c>
      <c r="F446" s="28">
        <v>311.9342995700002</v>
      </c>
    </row>
    <row r="447" spans="1:6" ht="12.75">
      <c r="A447" s="30" t="s">
        <v>133</v>
      </c>
      <c r="B447" s="30">
        <v>348</v>
      </c>
      <c r="C447" s="5">
        <v>1977</v>
      </c>
      <c r="D447" s="5">
        <v>11</v>
      </c>
      <c r="E447" s="28">
        <v>0.215</v>
      </c>
      <c r="F447" s="28">
        <v>181.18400192948403</v>
      </c>
    </row>
    <row r="448" spans="1:6" ht="12.75">
      <c r="A448" s="30" t="s">
        <v>133</v>
      </c>
      <c r="B448" s="30">
        <v>348</v>
      </c>
      <c r="C448" s="5">
        <v>1977</v>
      </c>
      <c r="D448" s="5">
        <v>12</v>
      </c>
      <c r="E448" s="28">
        <v>0.232</v>
      </c>
      <c r="F448" s="28">
        <v>690.8194592038769</v>
      </c>
    </row>
    <row r="449" spans="1:6" ht="12.75">
      <c r="A449" s="30" t="s">
        <v>133</v>
      </c>
      <c r="B449" s="30">
        <v>348</v>
      </c>
      <c r="C449" s="5">
        <v>1978</v>
      </c>
      <c r="D449" s="5">
        <v>1</v>
      </c>
      <c r="E449" s="28">
        <v>0.265</v>
      </c>
      <c r="F449" s="28">
        <v>651.9350060090096</v>
      </c>
    </row>
    <row r="450" spans="1:6" ht="12.75">
      <c r="A450" s="30" t="s">
        <v>133</v>
      </c>
      <c r="B450" s="30">
        <v>348</v>
      </c>
      <c r="C450" s="5">
        <v>1978</v>
      </c>
      <c r="D450" s="5">
        <v>2</v>
      </c>
      <c r="E450" s="28">
        <v>0.945</v>
      </c>
      <c r="F450" s="28">
        <v>1763.2947817037423</v>
      </c>
    </row>
    <row r="451" spans="1:6" ht="12.75">
      <c r="A451" s="30" t="s">
        <v>133</v>
      </c>
      <c r="B451" s="30">
        <v>348</v>
      </c>
      <c r="C451" s="5">
        <v>1978</v>
      </c>
      <c r="D451" s="5">
        <v>3</v>
      </c>
      <c r="E451" s="28">
        <v>0.421</v>
      </c>
      <c r="F451" s="28">
        <v>964.9989888237956</v>
      </c>
    </row>
    <row r="452" spans="1:6" ht="12.75">
      <c r="A452" s="30" t="s">
        <v>133</v>
      </c>
      <c r="B452" s="30">
        <v>348</v>
      </c>
      <c r="C452" s="5">
        <v>1978</v>
      </c>
      <c r="D452" s="5">
        <v>4</v>
      </c>
      <c r="E452" s="28">
        <v>0.416</v>
      </c>
      <c r="F452" s="28">
        <v>898.1985772887983</v>
      </c>
    </row>
    <row r="453" spans="1:6" ht="12.75">
      <c r="A453" s="30" t="s">
        <v>133</v>
      </c>
      <c r="B453" s="30">
        <v>348</v>
      </c>
      <c r="C453" s="5">
        <v>1978</v>
      </c>
      <c r="D453" s="5">
        <v>5</v>
      </c>
      <c r="E453" s="28">
        <v>0.428</v>
      </c>
      <c r="F453" s="28">
        <v>785.0768207300752</v>
      </c>
    </row>
    <row r="454" spans="1:6" ht="12.75">
      <c r="A454" s="30" t="s">
        <v>133</v>
      </c>
      <c r="B454" s="30">
        <v>348</v>
      </c>
      <c r="C454" s="5">
        <v>1978</v>
      </c>
      <c r="D454" s="5">
        <v>6</v>
      </c>
      <c r="E454" s="28">
        <v>0.39</v>
      </c>
      <c r="F454" s="28">
        <v>498.8028094586435</v>
      </c>
    </row>
    <row r="455" spans="1:6" ht="12.75">
      <c r="A455" s="30" t="s">
        <v>133</v>
      </c>
      <c r="B455" s="30">
        <v>348</v>
      </c>
      <c r="C455" s="5">
        <v>1978</v>
      </c>
      <c r="D455" s="5">
        <v>7</v>
      </c>
      <c r="E455" s="28">
        <v>0.349</v>
      </c>
      <c r="F455" s="28">
        <v>300.0964675445342</v>
      </c>
    </row>
    <row r="456" spans="1:6" ht="12.75">
      <c r="A456" s="30" t="s">
        <v>133</v>
      </c>
      <c r="B456" s="30">
        <v>348</v>
      </c>
      <c r="C456" s="5">
        <v>1978</v>
      </c>
      <c r="D456" s="5">
        <v>8</v>
      </c>
      <c r="E456" s="28">
        <v>0.31</v>
      </c>
      <c r="F456" s="28">
        <v>211.05537062441957</v>
      </c>
    </row>
    <row r="457" spans="1:6" ht="12.75">
      <c r="A457" s="30" t="s">
        <v>133</v>
      </c>
      <c r="B457" s="30">
        <v>348</v>
      </c>
      <c r="C457" s="5">
        <v>1978</v>
      </c>
      <c r="D457" s="5">
        <v>9</v>
      </c>
      <c r="E457" s="28">
        <v>0.275</v>
      </c>
      <c r="F457" s="28">
        <v>163.6771212770923</v>
      </c>
    </row>
    <row r="458" spans="1:6" ht="12.75">
      <c r="A458" s="30" t="s">
        <v>133</v>
      </c>
      <c r="B458" s="30">
        <v>348</v>
      </c>
      <c r="C458" s="5">
        <v>1978</v>
      </c>
      <c r="D458" s="5">
        <v>10</v>
      </c>
      <c r="E458" s="28">
        <v>0.245</v>
      </c>
      <c r="F458" s="28">
        <v>145.68727818789463</v>
      </c>
    </row>
    <row r="459" spans="1:6" ht="12.75">
      <c r="A459" s="30" t="s">
        <v>133</v>
      </c>
      <c r="B459" s="30">
        <v>348</v>
      </c>
      <c r="C459" s="5">
        <v>1978</v>
      </c>
      <c r="D459" s="5">
        <v>11</v>
      </c>
      <c r="E459" s="28">
        <v>0.219</v>
      </c>
      <c r="F459" s="28">
        <v>143.75877438959174</v>
      </c>
    </row>
    <row r="460" spans="1:6" ht="12.75">
      <c r="A460" s="30" t="s">
        <v>133</v>
      </c>
      <c r="B460" s="30">
        <v>348</v>
      </c>
      <c r="C460" s="5">
        <v>1978</v>
      </c>
      <c r="D460" s="5">
        <v>12</v>
      </c>
      <c r="E460" s="28">
        <v>0.474</v>
      </c>
      <c r="F460" s="28">
        <v>972.5439393195151</v>
      </c>
    </row>
    <row r="461" spans="1:6" ht="12.75">
      <c r="A461" s="30" t="s">
        <v>133</v>
      </c>
      <c r="B461" s="30">
        <v>348</v>
      </c>
      <c r="C461" s="5">
        <v>1979</v>
      </c>
      <c r="D461" s="5">
        <v>1</v>
      </c>
      <c r="E461" s="28">
        <v>0.585</v>
      </c>
      <c r="F461" s="28">
        <v>1170.264092842625</v>
      </c>
    </row>
    <row r="462" spans="1:6" ht="12.75">
      <c r="A462" s="30" t="s">
        <v>133</v>
      </c>
      <c r="B462" s="30">
        <v>348</v>
      </c>
      <c r="C462" s="5">
        <v>1979</v>
      </c>
      <c r="D462" s="5">
        <v>2</v>
      </c>
      <c r="E462" s="28">
        <v>1.283</v>
      </c>
      <c r="F462" s="28">
        <v>2230.1738976090705</v>
      </c>
    </row>
    <row r="463" spans="1:6" ht="12.75">
      <c r="A463" s="30" t="s">
        <v>133</v>
      </c>
      <c r="B463" s="30">
        <v>348</v>
      </c>
      <c r="C463" s="5">
        <v>1979</v>
      </c>
      <c r="D463" s="5">
        <v>3</v>
      </c>
      <c r="E463" s="28">
        <v>1.222</v>
      </c>
      <c r="F463" s="28">
        <v>1633.019690317728</v>
      </c>
    </row>
    <row r="464" spans="1:6" ht="12.75">
      <c r="A464" s="30" t="s">
        <v>133</v>
      </c>
      <c r="B464" s="30">
        <v>348</v>
      </c>
      <c r="C464" s="5">
        <v>1979</v>
      </c>
      <c r="D464" s="5">
        <v>4</v>
      </c>
      <c r="E464" s="28">
        <v>1.005</v>
      </c>
      <c r="F464" s="28">
        <v>1104.5702745999997</v>
      </c>
    </row>
    <row r="465" spans="1:6" ht="12.75">
      <c r="A465" s="30" t="s">
        <v>133</v>
      </c>
      <c r="B465" s="30">
        <v>348</v>
      </c>
      <c r="C465" s="5">
        <v>1979</v>
      </c>
      <c r="D465" s="5">
        <v>5</v>
      </c>
      <c r="E465" s="28">
        <v>0.892</v>
      </c>
      <c r="F465" s="28">
        <v>772.03589890369</v>
      </c>
    </row>
    <row r="466" spans="1:6" ht="12.75">
      <c r="A466" s="30" t="s">
        <v>133</v>
      </c>
      <c r="B466" s="30">
        <v>348</v>
      </c>
      <c r="C466" s="5">
        <v>1979</v>
      </c>
      <c r="D466" s="5">
        <v>6</v>
      </c>
      <c r="E466" s="28">
        <v>0.784</v>
      </c>
      <c r="F466" s="28">
        <v>511.5088010287605</v>
      </c>
    </row>
    <row r="467" spans="1:6" ht="12.75">
      <c r="A467" s="30" t="s">
        <v>133</v>
      </c>
      <c r="B467" s="30">
        <v>348</v>
      </c>
      <c r="C467" s="5">
        <v>1979</v>
      </c>
      <c r="D467" s="5">
        <v>7</v>
      </c>
      <c r="E467" s="28">
        <v>0.685</v>
      </c>
      <c r="F467" s="28">
        <v>356.90109902929925</v>
      </c>
    </row>
    <row r="468" spans="1:6" ht="12.75">
      <c r="A468" s="30" t="s">
        <v>133</v>
      </c>
      <c r="B468" s="30">
        <v>348</v>
      </c>
      <c r="C468" s="5">
        <v>1979</v>
      </c>
      <c r="D468" s="5">
        <v>8</v>
      </c>
      <c r="E468" s="28">
        <v>0.598</v>
      </c>
      <c r="F468" s="28">
        <v>275.538677012019</v>
      </c>
    </row>
    <row r="469" spans="1:6" ht="12.75">
      <c r="A469" s="30" t="s">
        <v>133</v>
      </c>
      <c r="B469" s="30">
        <v>348</v>
      </c>
      <c r="C469" s="5">
        <v>1979</v>
      </c>
      <c r="D469" s="5">
        <v>9</v>
      </c>
      <c r="E469" s="28">
        <v>0.522</v>
      </c>
      <c r="F469" s="28">
        <v>232.0478828530121</v>
      </c>
    </row>
    <row r="470" spans="1:6" ht="12.75">
      <c r="A470" s="30" t="s">
        <v>133</v>
      </c>
      <c r="B470" s="30">
        <v>348</v>
      </c>
      <c r="C470" s="5">
        <v>1979</v>
      </c>
      <c r="D470" s="5">
        <v>10</v>
      </c>
      <c r="E470" s="28">
        <v>0.498</v>
      </c>
      <c r="F470" s="28">
        <v>448.2836714498932</v>
      </c>
    </row>
    <row r="471" spans="1:6" ht="12.75">
      <c r="A471" s="30" t="s">
        <v>133</v>
      </c>
      <c r="B471" s="30">
        <v>348</v>
      </c>
      <c r="C471" s="5">
        <v>1979</v>
      </c>
      <c r="D471" s="5">
        <v>11</v>
      </c>
      <c r="E471" s="28">
        <v>0.472</v>
      </c>
      <c r="F471" s="28">
        <v>430.6546327839192</v>
      </c>
    </row>
    <row r="472" spans="1:6" ht="12.75">
      <c r="A472" s="30" t="s">
        <v>133</v>
      </c>
      <c r="B472" s="30">
        <v>348</v>
      </c>
      <c r="C472" s="5">
        <v>1979</v>
      </c>
      <c r="D472" s="5">
        <v>12</v>
      </c>
      <c r="E472" s="28">
        <v>0.422</v>
      </c>
      <c r="F472" s="28">
        <v>429.19347494774263</v>
      </c>
    </row>
    <row r="473" spans="1:6" ht="12.75">
      <c r="A473" s="30" t="s">
        <v>133</v>
      </c>
      <c r="B473" s="30">
        <v>348</v>
      </c>
      <c r="C473" s="5">
        <v>1980</v>
      </c>
      <c r="D473" s="5">
        <v>1</v>
      </c>
      <c r="E473" s="28">
        <v>0.38</v>
      </c>
      <c r="F473" s="28">
        <v>475.59226435544366</v>
      </c>
    </row>
    <row r="474" spans="1:6" ht="12.75">
      <c r="A474" s="30" t="s">
        <v>133</v>
      </c>
      <c r="B474" s="30">
        <v>348</v>
      </c>
      <c r="C474" s="5">
        <v>1980</v>
      </c>
      <c r="D474" s="5">
        <v>2</v>
      </c>
      <c r="E474" s="28">
        <v>0.353</v>
      </c>
      <c r="F474" s="28">
        <v>443.48687248331703</v>
      </c>
    </row>
    <row r="475" spans="1:6" ht="12.75">
      <c r="A475" s="30" t="s">
        <v>133</v>
      </c>
      <c r="B475" s="30">
        <v>348</v>
      </c>
      <c r="C475" s="5">
        <v>1980</v>
      </c>
      <c r="D475" s="5">
        <v>3</v>
      </c>
      <c r="E475" s="28">
        <v>0.332</v>
      </c>
      <c r="F475" s="28">
        <v>693.296174821734</v>
      </c>
    </row>
    <row r="476" spans="1:6" ht="12.75">
      <c r="A476" s="30" t="s">
        <v>133</v>
      </c>
      <c r="B476" s="30">
        <v>348</v>
      </c>
      <c r="C476" s="5">
        <v>1980</v>
      </c>
      <c r="D476" s="5">
        <v>4</v>
      </c>
      <c r="E476" s="28">
        <v>0.331</v>
      </c>
      <c r="F476" s="28">
        <v>597.7247909400005</v>
      </c>
    </row>
    <row r="477" spans="1:6" ht="12.75">
      <c r="A477" s="30" t="s">
        <v>133</v>
      </c>
      <c r="B477" s="30">
        <v>348</v>
      </c>
      <c r="C477" s="5">
        <v>1980</v>
      </c>
      <c r="D477" s="5">
        <v>5</v>
      </c>
      <c r="E477" s="28">
        <v>0.329</v>
      </c>
      <c r="F477" s="28">
        <v>805.4826145099997</v>
      </c>
    </row>
    <row r="478" spans="1:6" ht="12.75">
      <c r="A478" s="30" t="s">
        <v>133</v>
      </c>
      <c r="B478" s="30">
        <v>348</v>
      </c>
      <c r="C478" s="5">
        <v>1980</v>
      </c>
      <c r="D478" s="5">
        <v>6</v>
      </c>
      <c r="E478" s="28">
        <v>0.315</v>
      </c>
      <c r="F478" s="28">
        <v>467.8571005606814</v>
      </c>
    </row>
    <row r="479" spans="1:6" ht="12.75">
      <c r="A479" s="30" t="s">
        <v>133</v>
      </c>
      <c r="B479" s="30">
        <v>348</v>
      </c>
      <c r="C479" s="5">
        <v>1980</v>
      </c>
      <c r="D479" s="5">
        <v>7</v>
      </c>
      <c r="E479" s="28">
        <v>0.281</v>
      </c>
      <c r="F479" s="28">
        <v>273.5026546402898</v>
      </c>
    </row>
    <row r="480" spans="1:6" ht="12.75">
      <c r="A480" s="30" t="s">
        <v>133</v>
      </c>
      <c r="B480" s="30">
        <v>348</v>
      </c>
      <c r="C480" s="5">
        <v>1980</v>
      </c>
      <c r="D480" s="5">
        <v>8</v>
      </c>
      <c r="E480" s="28">
        <v>0.257</v>
      </c>
      <c r="F480" s="28">
        <v>200.58227551150864</v>
      </c>
    </row>
    <row r="481" spans="1:6" ht="12.75">
      <c r="A481" s="30" t="s">
        <v>133</v>
      </c>
      <c r="B481" s="30">
        <v>348</v>
      </c>
      <c r="C481" s="5">
        <v>1980</v>
      </c>
      <c r="D481" s="5">
        <v>9</v>
      </c>
      <c r="E481" s="28">
        <v>0.237</v>
      </c>
      <c r="F481" s="28">
        <v>158.23030775564956</v>
      </c>
    </row>
    <row r="482" spans="1:6" ht="12.75">
      <c r="A482" s="30" t="s">
        <v>133</v>
      </c>
      <c r="B482" s="30">
        <v>348</v>
      </c>
      <c r="C482" s="5">
        <v>1980</v>
      </c>
      <c r="D482" s="5">
        <v>10</v>
      </c>
      <c r="E482" s="28">
        <v>0.216</v>
      </c>
      <c r="F482" s="28">
        <v>176.12139637160118</v>
      </c>
    </row>
    <row r="483" spans="1:6" ht="12.75">
      <c r="A483" s="30" t="s">
        <v>133</v>
      </c>
      <c r="B483" s="30">
        <v>348</v>
      </c>
      <c r="C483" s="5">
        <v>1980</v>
      </c>
      <c r="D483" s="5">
        <v>11</v>
      </c>
      <c r="E483" s="28">
        <v>0.199</v>
      </c>
      <c r="F483" s="28">
        <v>236.44736281528145</v>
      </c>
    </row>
    <row r="484" spans="1:6" ht="12.75">
      <c r="A484" s="30" t="s">
        <v>133</v>
      </c>
      <c r="B484" s="30">
        <v>348</v>
      </c>
      <c r="C484" s="5">
        <v>1980</v>
      </c>
      <c r="D484" s="5">
        <v>12</v>
      </c>
      <c r="E484" s="28">
        <v>0.18</v>
      </c>
      <c r="F484" s="28">
        <v>210.07290648655</v>
      </c>
    </row>
    <row r="485" spans="1:6" ht="12.75">
      <c r="A485" s="30" t="s">
        <v>133</v>
      </c>
      <c r="B485" s="30">
        <v>348</v>
      </c>
      <c r="C485" s="5">
        <v>1981</v>
      </c>
      <c r="D485" s="5">
        <v>1</v>
      </c>
      <c r="E485" s="28">
        <v>0.165</v>
      </c>
      <c r="F485" s="28">
        <v>191.91066199043155</v>
      </c>
    </row>
    <row r="486" spans="1:6" ht="12.75">
      <c r="A486" s="30" t="s">
        <v>133</v>
      </c>
      <c r="B486" s="30">
        <v>348</v>
      </c>
      <c r="C486" s="5">
        <v>1981</v>
      </c>
      <c r="D486" s="5">
        <v>2</v>
      </c>
      <c r="E486" s="28">
        <v>0.154</v>
      </c>
      <c r="F486" s="28">
        <v>187.45954827709755</v>
      </c>
    </row>
    <row r="487" spans="1:6" ht="12.75">
      <c r="A487" s="30" t="s">
        <v>133</v>
      </c>
      <c r="B487" s="30">
        <v>348</v>
      </c>
      <c r="C487" s="5">
        <v>1981</v>
      </c>
      <c r="D487" s="5">
        <v>3</v>
      </c>
      <c r="E487" s="28">
        <v>0.147</v>
      </c>
      <c r="F487" s="28">
        <v>323.8897856094321</v>
      </c>
    </row>
    <row r="488" spans="1:6" ht="12.75">
      <c r="A488" s="30" t="s">
        <v>133</v>
      </c>
      <c r="B488" s="30">
        <v>348</v>
      </c>
      <c r="C488" s="5">
        <v>1981</v>
      </c>
      <c r="D488" s="5">
        <v>4</v>
      </c>
      <c r="E488" s="28">
        <v>0.145</v>
      </c>
      <c r="F488" s="28">
        <v>374.42524549048073</v>
      </c>
    </row>
    <row r="489" spans="1:6" ht="12.75">
      <c r="A489" s="30" t="s">
        <v>133</v>
      </c>
      <c r="B489" s="30">
        <v>348</v>
      </c>
      <c r="C489" s="5">
        <v>1981</v>
      </c>
      <c r="D489" s="5">
        <v>5</v>
      </c>
      <c r="E489" s="28">
        <v>0.14</v>
      </c>
      <c r="F489" s="28">
        <v>382.67692026908765</v>
      </c>
    </row>
    <row r="490" spans="1:6" ht="12.75">
      <c r="A490" s="30" t="s">
        <v>133</v>
      </c>
      <c r="B490" s="30">
        <v>348</v>
      </c>
      <c r="C490" s="5">
        <v>1981</v>
      </c>
      <c r="D490" s="5">
        <v>6</v>
      </c>
      <c r="E490" s="28">
        <v>0.133</v>
      </c>
      <c r="F490" s="28">
        <v>194.3188873419067</v>
      </c>
    </row>
    <row r="491" spans="1:6" ht="12.75">
      <c r="A491" s="30" t="s">
        <v>133</v>
      </c>
      <c r="B491" s="30">
        <v>348</v>
      </c>
      <c r="C491" s="5">
        <v>1981</v>
      </c>
      <c r="D491" s="5">
        <v>7</v>
      </c>
      <c r="E491" s="28">
        <v>0.123</v>
      </c>
      <c r="F491" s="28">
        <v>132.30725510112114</v>
      </c>
    </row>
    <row r="492" spans="1:6" ht="12.75">
      <c r="A492" s="30" t="s">
        <v>133</v>
      </c>
      <c r="B492" s="30">
        <v>348</v>
      </c>
      <c r="C492" s="5">
        <v>1981</v>
      </c>
      <c r="D492" s="5">
        <v>8</v>
      </c>
      <c r="E492" s="28">
        <v>0.115</v>
      </c>
      <c r="F492" s="28">
        <v>100.99618687525555</v>
      </c>
    </row>
    <row r="493" spans="1:6" ht="12.75">
      <c r="A493" s="30" t="s">
        <v>133</v>
      </c>
      <c r="B493" s="30">
        <v>348</v>
      </c>
      <c r="C493" s="5">
        <v>1981</v>
      </c>
      <c r="D493" s="5">
        <v>9</v>
      </c>
      <c r="E493" s="28">
        <v>0.109</v>
      </c>
      <c r="F493" s="28">
        <v>105.50436556143953</v>
      </c>
    </row>
    <row r="494" spans="1:6" ht="12.75">
      <c r="A494" s="30" t="s">
        <v>133</v>
      </c>
      <c r="B494" s="30">
        <v>348</v>
      </c>
      <c r="C494" s="5">
        <v>1981</v>
      </c>
      <c r="D494" s="5">
        <v>10</v>
      </c>
      <c r="E494" s="28">
        <v>0.103</v>
      </c>
      <c r="F494" s="28">
        <v>138.17556618519947</v>
      </c>
    </row>
    <row r="495" spans="1:6" ht="12.75">
      <c r="A495" s="30" t="s">
        <v>133</v>
      </c>
      <c r="B495" s="30">
        <v>348</v>
      </c>
      <c r="C495" s="5">
        <v>1981</v>
      </c>
      <c r="D495" s="5">
        <v>11</v>
      </c>
      <c r="E495" s="28">
        <v>0.097</v>
      </c>
      <c r="F495" s="28">
        <v>80.42323058065573</v>
      </c>
    </row>
    <row r="496" spans="1:6" ht="12.75">
      <c r="A496" s="30" t="s">
        <v>133</v>
      </c>
      <c r="B496" s="30">
        <v>348</v>
      </c>
      <c r="C496" s="5">
        <v>1981</v>
      </c>
      <c r="D496" s="5">
        <v>12</v>
      </c>
      <c r="E496" s="28">
        <v>0.146</v>
      </c>
      <c r="F496" s="28">
        <v>812.8885517262958</v>
      </c>
    </row>
    <row r="497" spans="1:6" ht="12.75">
      <c r="A497" s="30" t="s">
        <v>133</v>
      </c>
      <c r="B497" s="30">
        <v>348</v>
      </c>
      <c r="C497" s="5">
        <v>1982</v>
      </c>
      <c r="D497" s="5">
        <v>1</v>
      </c>
      <c r="E497" s="28">
        <v>0.172</v>
      </c>
      <c r="F497" s="28">
        <v>454.45595615321497</v>
      </c>
    </row>
    <row r="498" spans="1:6" ht="12.75">
      <c r="A498" s="30" t="s">
        <v>133</v>
      </c>
      <c r="B498" s="30">
        <v>348</v>
      </c>
      <c r="C498" s="5">
        <v>1982</v>
      </c>
      <c r="D498" s="5">
        <v>2</v>
      </c>
      <c r="E498" s="28">
        <v>0.167</v>
      </c>
      <c r="F498" s="28">
        <v>315.03001954657395</v>
      </c>
    </row>
    <row r="499" spans="1:6" ht="12.75">
      <c r="A499" s="30" t="s">
        <v>133</v>
      </c>
      <c r="B499" s="30">
        <v>348</v>
      </c>
      <c r="C499" s="5">
        <v>1982</v>
      </c>
      <c r="D499" s="5">
        <v>3</v>
      </c>
      <c r="E499" s="28">
        <v>0.158</v>
      </c>
      <c r="F499" s="28">
        <v>256.4948069367577</v>
      </c>
    </row>
    <row r="500" spans="1:6" ht="12.75">
      <c r="A500" s="30" t="s">
        <v>133</v>
      </c>
      <c r="B500" s="30">
        <v>348</v>
      </c>
      <c r="C500" s="5">
        <v>1982</v>
      </c>
      <c r="D500" s="5">
        <v>4</v>
      </c>
      <c r="E500" s="28">
        <v>0.148</v>
      </c>
      <c r="F500" s="28">
        <v>196.45175204654447</v>
      </c>
    </row>
    <row r="501" spans="1:6" ht="12.75">
      <c r="A501" s="30" t="s">
        <v>133</v>
      </c>
      <c r="B501" s="30">
        <v>348</v>
      </c>
      <c r="C501" s="5">
        <v>1982</v>
      </c>
      <c r="D501" s="5">
        <v>5</v>
      </c>
      <c r="E501" s="28">
        <v>0.14</v>
      </c>
      <c r="F501" s="28">
        <v>201.36253603971588</v>
      </c>
    </row>
    <row r="502" spans="1:6" ht="12.75">
      <c r="A502" s="30" t="s">
        <v>133</v>
      </c>
      <c r="B502" s="30">
        <v>348</v>
      </c>
      <c r="C502" s="5">
        <v>1982</v>
      </c>
      <c r="D502" s="5">
        <v>6</v>
      </c>
      <c r="E502" s="28">
        <v>0.132</v>
      </c>
      <c r="F502" s="28">
        <v>177.46233228454741</v>
      </c>
    </row>
    <row r="503" spans="1:6" ht="12.75">
      <c r="A503" s="30" t="s">
        <v>133</v>
      </c>
      <c r="B503" s="30">
        <v>348</v>
      </c>
      <c r="C503" s="5">
        <v>1982</v>
      </c>
      <c r="D503" s="5">
        <v>7</v>
      </c>
      <c r="E503" s="28">
        <v>0.125</v>
      </c>
      <c r="F503" s="28">
        <v>116.72586287202091</v>
      </c>
    </row>
    <row r="504" spans="1:6" ht="12.75">
      <c r="A504" s="30" t="s">
        <v>133</v>
      </c>
      <c r="B504" s="30">
        <v>348</v>
      </c>
      <c r="C504" s="5">
        <v>1982</v>
      </c>
      <c r="D504" s="5">
        <v>8</v>
      </c>
      <c r="E504" s="28">
        <v>0.118</v>
      </c>
      <c r="F504" s="28">
        <v>100.23243568315998</v>
      </c>
    </row>
    <row r="505" spans="1:6" ht="12.75">
      <c r="A505" s="30" t="s">
        <v>133</v>
      </c>
      <c r="B505" s="30">
        <v>348</v>
      </c>
      <c r="C505" s="5">
        <v>1982</v>
      </c>
      <c r="D505" s="5">
        <v>9</v>
      </c>
      <c r="E505" s="28">
        <v>0.115</v>
      </c>
      <c r="F505" s="28">
        <v>124.17717024647703</v>
      </c>
    </row>
    <row r="506" spans="1:6" ht="12.75">
      <c r="A506" s="30" t="s">
        <v>133</v>
      </c>
      <c r="B506" s="30">
        <v>348</v>
      </c>
      <c r="C506" s="5">
        <v>1982</v>
      </c>
      <c r="D506" s="5">
        <v>10</v>
      </c>
      <c r="E506" s="28">
        <v>0.109</v>
      </c>
      <c r="F506" s="28">
        <v>154.12388356348524</v>
      </c>
    </row>
    <row r="507" spans="1:6" ht="12.75">
      <c r="A507" s="30" t="s">
        <v>133</v>
      </c>
      <c r="B507" s="30">
        <v>348</v>
      </c>
      <c r="C507" s="5">
        <v>1982</v>
      </c>
      <c r="D507" s="5">
        <v>11</v>
      </c>
      <c r="E507" s="28">
        <v>0.111</v>
      </c>
      <c r="F507" s="28">
        <v>381.7841792373683</v>
      </c>
    </row>
    <row r="508" spans="1:6" ht="12.75">
      <c r="A508" s="30" t="s">
        <v>133</v>
      </c>
      <c r="B508" s="30">
        <v>348</v>
      </c>
      <c r="C508" s="5">
        <v>1982</v>
      </c>
      <c r="D508" s="5">
        <v>12</v>
      </c>
      <c r="E508" s="28">
        <v>0.115</v>
      </c>
      <c r="F508" s="28">
        <v>442.4674385262195</v>
      </c>
    </row>
    <row r="509" spans="1:6" ht="12.75">
      <c r="A509" s="30" t="s">
        <v>133</v>
      </c>
      <c r="B509" s="30">
        <v>348</v>
      </c>
      <c r="C509" s="5">
        <v>1983</v>
      </c>
      <c r="D509" s="5">
        <v>1</v>
      </c>
      <c r="E509" s="28">
        <v>0.113</v>
      </c>
      <c r="F509" s="28">
        <v>205.53920870047315</v>
      </c>
    </row>
    <row r="510" spans="1:6" ht="12.75">
      <c r="A510" s="30" t="s">
        <v>133</v>
      </c>
      <c r="B510" s="30">
        <v>348</v>
      </c>
      <c r="C510" s="5">
        <v>1983</v>
      </c>
      <c r="D510" s="5">
        <v>2</v>
      </c>
      <c r="E510" s="28">
        <v>0.111</v>
      </c>
      <c r="F510" s="28">
        <v>273.41380382945573</v>
      </c>
    </row>
    <row r="511" spans="1:6" ht="12.75">
      <c r="A511" s="30" t="s">
        <v>133</v>
      </c>
      <c r="B511" s="30">
        <v>348</v>
      </c>
      <c r="C511" s="5">
        <v>1983</v>
      </c>
      <c r="D511" s="5">
        <v>3</v>
      </c>
      <c r="E511" s="28">
        <v>0.111</v>
      </c>
      <c r="F511" s="28">
        <v>238.48722123818817</v>
      </c>
    </row>
    <row r="512" spans="1:6" ht="12.75">
      <c r="A512" s="30" t="s">
        <v>133</v>
      </c>
      <c r="B512" s="30">
        <v>348</v>
      </c>
      <c r="C512" s="5">
        <v>1983</v>
      </c>
      <c r="D512" s="5">
        <v>4</v>
      </c>
      <c r="E512" s="28">
        <v>0.132</v>
      </c>
      <c r="F512" s="28">
        <v>706.8715054703767</v>
      </c>
    </row>
    <row r="513" spans="1:6" ht="12.75">
      <c r="A513" s="30" t="s">
        <v>133</v>
      </c>
      <c r="B513" s="30">
        <v>348</v>
      </c>
      <c r="C513" s="5">
        <v>1983</v>
      </c>
      <c r="D513" s="5">
        <v>5</v>
      </c>
      <c r="E513" s="28">
        <v>0.141</v>
      </c>
      <c r="F513" s="28">
        <v>518.5165862142276</v>
      </c>
    </row>
    <row r="514" spans="1:6" ht="12.75">
      <c r="A514" s="30" t="s">
        <v>133</v>
      </c>
      <c r="B514" s="30">
        <v>348</v>
      </c>
      <c r="C514" s="5">
        <v>1983</v>
      </c>
      <c r="D514" s="5">
        <v>6</v>
      </c>
      <c r="E514" s="28">
        <v>0.134</v>
      </c>
      <c r="F514" s="28">
        <v>251.38921728182987</v>
      </c>
    </row>
    <row r="515" spans="1:6" ht="12.75">
      <c r="A515" s="30" t="s">
        <v>133</v>
      </c>
      <c r="B515" s="30">
        <v>348</v>
      </c>
      <c r="C515" s="5">
        <v>1983</v>
      </c>
      <c r="D515" s="5">
        <v>7</v>
      </c>
      <c r="E515" s="28">
        <v>0.131</v>
      </c>
      <c r="F515" s="28">
        <v>176.18140069115603</v>
      </c>
    </row>
    <row r="516" spans="1:6" ht="12.75">
      <c r="A516" s="30" t="s">
        <v>133</v>
      </c>
      <c r="B516" s="30">
        <v>348</v>
      </c>
      <c r="C516" s="5">
        <v>1983</v>
      </c>
      <c r="D516" s="5">
        <v>8</v>
      </c>
      <c r="E516" s="28">
        <v>0.129</v>
      </c>
      <c r="F516" s="28">
        <v>229.50401492397387</v>
      </c>
    </row>
    <row r="517" spans="1:6" ht="12.75">
      <c r="A517" s="30" t="s">
        <v>133</v>
      </c>
      <c r="B517" s="30">
        <v>348</v>
      </c>
      <c r="C517" s="5">
        <v>1983</v>
      </c>
      <c r="D517" s="5">
        <v>9</v>
      </c>
      <c r="E517" s="28">
        <v>0.122</v>
      </c>
      <c r="F517" s="28">
        <v>144.58606915183827</v>
      </c>
    </row>
    <row r="518" spans="1:6" ht="12.75">
      <c r="A518" s="30" t="s">
        <v>133</v>
      </c>
      <c r="B518" s="30">
        <v>348</v>
      </c>
      <c r="C518" s="5">
        <v>1983</v>
      </c>
      <c r="D518" s="5">
        <v>10</v>
      </c>
      <c r="E518" s="28">
        <v>0.111</v>
      </c>
      <c r="F518" s="28">
        <v>94.73180417579697</v>
      </c>
    </row>
    <row r="519" spans="1:6" ht="12.75">
      <c r="A519" s="30" t="s">
        <v>133</v>
      </c>
      <c r="B519" s="30">
        <v>348</v>
      </c>
      <c r="C519" s="5">
        <v>1983</v>
      </c>
      <c r="D519" s="5">
        <v>11</v>
      </c>
      <c r="E519" s="28">
        <v>0.115</v>
      </c>
      <c r="F519" s="28">
        <v>161.825330542338</v>
      </c>
    </row>
    <row r="520" spans="1:6" ht="12.75">
      <c r="A520" s="30" t="s">
        <v>133</v>
      </c>
      <c r="B520" s="30">
        <v>348</v>
      </c>
      <c r="C520" s="5">
        <v>1983</v>
      </c>
      <c r="D520" s="5">
        <v>12</v>
      </c>
      <c r="E520" s="28">
        <v>0.142</v>
      </c>
      <c r="F520" s="28">
        <v>337.34075068369907</v>
      </c>
    </row>
    <row r="521" spans="1:6" ht="12.75">
      <c r="A521" s="30" t="s">
        <v>133</v>
      </c>
      <c r="B521" s="30">
        <v>348</v>
      </c>
      <c r="C521" s="5">
        <v>1984</v>
      </c>
      <c r="D521" s="5">
        <v>1</v>
      </c>
      <c r="E521" s="28">
        <v>0.133</v>
      </c>
      <c r="F521" s="28">
        <v>383.6718732129</v>
      </c>
    </row>
    <row r="522" spans="1:6" ht="12.75">
      <c r="A522" s="30" t="s">
        <v>133</v>
      </c>
      <c r="B522" s="30">
        <v>348</v>
      </c>
      <c r="C522" s="5">
        <v>1984</v>
      </c>
      <c r="D522" s="5">
        <v>2</v>
      </c>
      <c r="E522" s="28">
        <v>0.136</v>
      </c>
      <c r="F522" s="28">
        <v>329.01592294988103</v>
      </c>
    </row>
    <row r="523" spans="1:6" ht="12.75">
      <c r="A523" s="30" t="s">
        <v>133</v>
      </c>
      <c r="B523" s="30">
        <v>348</v>
      </c>
      <c r="C523" s="5">
        <v>1984</v>
      </c>
      <c r="D523" s="5">
        <v>3</v>
      </c>
      <c r="E523" s="28">
        <v>0.157</v>
      </c>
      <c r="F523" s="28">
        <v>478.17046981642153</v>
      </c>
    </row>
    <row r="524" spans="1:6" ht="12.75">
      <c r="A524" s="30" t="s">
        <v>133</v>
      </c>
      <c r="B524" s="30">
        <v>348</v>
      </c>
      <c r="C524" s="5">
        <v>1984</v>
      </c>
      <c r="D524" s="5">
        <v>4</v>
      </c>
      <c r="E524" s="28">
        <v>0.163</v>
      </c>
      <c r="F524" s="28">
        <v>495.74648408720475</v>
      </c>
    </row>
    <row r="525" spans="1:6" ht="12.75">
      <c r="A525" s="30" t="s">
        <v>133</v>
      </c>
      <c r="B525" s="30">
        <v>348</v>
      </c>
      <c r="C525" s="5">
        <v>1984</v>
      </c>
      <c r="D525" s="5">
        <v>5</v>
      </c>
      <c r="E525" s="28">
        <v>0.227</v>
      </c>
      <c r="F525" s="28">
        <v>723.2050901806282</v>
      </c>
    </row>
    <row r="526" spans="1:6" ht="12.75">
      <c r="A526" s="30" t="s">
        <v>133</v>
      </c>
      <c r="B526" s="30">
        <v>348</v>
      </c>
      <c r="C526" s="5">
        <v>1984</v>
      </c>
      <c r="D526" s="5">
        <v>6</v>
      </c>
      <c r="E526" s="28">
        <v>0.271</v>
      </c>
      <c r="F526" s="28">
        <v>529.4773646046344</v>
      </c>
    </row>
    <row r="527" spans="1:6" ht="12.75">
      <c r="A527" s="30" t="s">
        <v>133</v>
      </c>
      <c r="B527" s="30">
        <v>348</v>
      </c>
      <c r="C527" s="5">
        <v>1984</v>
      </c>
      <c r="D527" s="5">
        <v>7</v>
      </c>
      <c r="E527" s="28">
        <v>0.247</v>
      </c>
      <c r="F527" s="28">
        <v>246.2900404200009</v>
      </c>
    </row>
    <row r="528" spans="1:6" ht="12.75">
      <c r="A528" s="30" t="s">
        <v>133</v>
      </c>
      <c r="B528" s="30">
        <v>348</v>
      </c>
      <c r="C528" s="5">
        <v>1984</v>
      </c>
      <c r="D528" s="5">
        <v>8</v>
      </c>
      <c r="E528" s="28">
        <v>0.22</v>
      </c>
      <c r="F528" s="28">
        <v>169.49109214355533</v>
      </c>
    </row>
    <row r="529" spans="1:6" ht="12.75">
      <c r="A529" s="30" t="s">
        <v>133</v>
      </c>
      <c r="B529" s="30">
        <v>348</v>
      </c>
      <c r="C529" s="5">
        <v>1984</v>
      </c>
      <c r="D529" s="5">
        <v>9</v>
      </c>
      <c r="E529" s="28">
        <v>0.196</v>
      </c>
      <c r="F529" s="28">
        <v>131.64760699643608</v>
      </c>
    </row>
    <row r="530" spans="1:6" ht="12.75">
      <c r="A530" s="30" t="s">
        <v>133</v>
      </c>
      <c r="B530" s="30">
        <v>348</v>
      </c>
      <c r="C530" s="5">
        <v>1984</v>
      </c>
      <c r="D530" s="5">
        <v>10</v>
      </c>
      <c r="E530" s="28">
        <v>0.182</v>
      </c>
      <c r="F530" s="28">
        <v>216.70602919051217</v>
      </c>
    </row>
    <row r="531" spans="1:6" ht="12.75">
      <c r="A531" s="30" t="s">
        <v>133</v>
      </c>
      <c r="B531" s="30">
        <v>348</v>
      </c>
      <c r="C531" s="5">
        <v>1984</v>
      </c>
      <c r="D531" s="5">
        <v>11</v>
      </c>
      <c r="E531" s="28">
        <v>0.291</v>
      </c>
      <c r="F531" s="28">
        <v>1061.4680070400002</v>
      </c>
    </row>
    <row r="532" spans="1:6" ht="12.75">
      <c r="A532" s="30" t="s">
        <v>133</v>
      </c>
      <c r="B532" s="30">
        <v>348</v>
      </c>
      <c r="C532" s="5">
        <v>1984</v>
      </c>
      <c r="D532" s="5">
        <v>12</v>
      </c>
      <c r="E532" s="28">
        <v>0.275</v>
      </c>
      <c r="F532" s="28">
        <v>462.60752558335446</v>
      </c>
    </row>
    <row r="533" spans="1:6" ht="12.75">
      <c r="A533" s="30" t="s">
        <v>133</v>
      </c>
      <c r="B533" s="30">
        <v>348</v>
      </c>
      <c r="C533" s="5">
        <v>1985</v>
      </c>
      <c r="D533" s="5">
        <v>1</v>
      </c>
      <c r="E533" s="28">
        <v>0.271</v>
      </c>
      <c r="F533" s="28">
        <v>465.15460033407237</v>
      </c>
    </row>
    <row r="534" spans="1:6" ht="12.75">
      <c r="A534" s="30" t="s">
        <v>133</v>
      </c>
      <c r="B534" s="30">
        <v>348</v>
      </c>
      <c r="C534" s="5">
        <v>1985</v>
      </c>
      <c r="D534" s="5">
        <v>2</v>
      </c>
      <c r="E534" s="28">
        <v>0.409</v>
      </c>
      <c r="F534" s="28">
        <v>1167.5305107384377</v>
      </c>
    </row>
    <row r="535" spans="1:6" ht="12.75">
      <c r="A535" s="30" t="s">
        <v>133</v>
      </c>
      <c r="B535" s="30">
        <v>348</v>
      </c>
      <c r="C535" s="5">
        <v>1985</v>
      </c>
      <c r="D535" s="5">
        <v>3</v>
      </c>
      <c r="E535" s="28">
        <v>0.36</v>
      </c>
      <c r="F535" s="28">
        <v>714.6072407424477</v>
      </c>
    </row>
    <row r="536" spans="1:6" ht="12.75">
      <c r="A536" s="30" t="s">
        <v>133</v>
      </c>
      <c r="B536" s="30">
        <v>348</v>
      </c>
      <c r="C536" s="5">
        <v>1985</v>
      </c>
      <c r="D536" s="5">
        <v>4</v>
      </c>
      <c r="E536" s="28">
        <v>0.36</v>
      </c>
      <c r="F536" s="28">
        <v>1000.8645633656458</v>
      </c>
    </row>
    <row r="537" spans="1:6" ht="12.75">
      <c r="A537" s="30" t="s">
        <v>133</v>
      </c>
      <c r="B537" s="30">
        <v>348</v>
      </c>
      <c r="C537" s="5">
        <v>1985</v>
      </c>
      <c r="D537" s="5">
        <v>5</v>
      </c>
      <c r="E537" s="28">
        <v>0.37</v>
      </c>
      <c r="F537" s="28">
        <v>694.1216255494282</v>
      </c>
    </row>
    <row r="538" spans="1:6" ht="12.75">
      <c r="A538" s="30" t="s">
        <v>133</v>
      </c>
      <c r="B538" s="30">
        <v>348</v>
      </c>
      <c r="C538" s="5">
        <v>1985</v>
      </c>
      <c r="D538" s="5">
        <v>6</v>
      </c>
      <c r="E538" s="28">
        <v>0.336</v>
      </c>
      <c r="F538" s="28">
        <v>424.4938099119191</v>
      </c>
    </row>
    <row r="539" spans="1:6" ht="12.75">
      <c r="A539" s="30" t="s">
        <v>133</v>
      </c>
      <c r="B539" s="30">
        <v>348</v>
      </c>
      <c r="C539" s="5">
        <v>1985</v>
      </c>
      <c r="D539" s="5">
        <v>7</v>
      </c>
      <c r="E539" s="28">
        <v>0.296</v>
      </c>
      <c r="F539" s="28">
        <v>301.5884594961996</v>
      </c>
    </row>
    <row r="540" spans="1:6" ht="12.75">
      <c r="A540" s="30" t="s">
        <v>133</v>
      </c>
      <c r="B540" s="30">
        <v>348</v>
      </c>
      <c r="C540" s="5">
        <v>1985</v>
      </c>
      <c r="D540" s="5">
        <v>8</v>
      </c>
      <c r="E540" s="28">
        <v>0.267</v>
      </c>
      <c r="F540" s="28">
        <v>229.5892879337449</v>
      </c>
    </row>
    <row r="541" spans="1:6" ht="12.75">
      <c r="A541" s="30" t="s">
        <v>133</v>
      </c>
      <c r="B541" s="30">
        <v>348</v>
      </c>
      <c r="C541" s="5">
        <v>1985</v>
      </c>
      <c r="D541" s="5">
        <v>9</v>
      </c>
      <c r="E541" s="28">
        <v>0.242</v>
      </c>
      <c r="F541" s="28">
        <v>183.64258374461</v>
      </c>
    </row>
    <row r="542" spans="1:6" ht="12.75">
      <c r="A542" s="30" t="s">
        <v>133</v>
      </c>
      <c r="B542" s="30">
        <v>348</v>
      </c>
      <c r="C542" s="5">
        <v>1985</v>
      </c>
      <c r="D542" s="5">
        <v>10</v>
      </c>
      <c r="E542" s="28">
        <v>0.214</v>
      </c>
      <c r="F542" s="28">
        <v>138.34954758513402</v>
      </c>
    </row>
    <row r="543" spans="1:6" ht="12.75">
      <c r="A543" s="30" t="s">
        <v>133</v>
      </c>
      <c r="B543" s="30">
        <v>348</v>
      </c>
      <c r="C543" s="5">
        <v>1985</v>
      </c>
      <c r="D543" s="5">
        <v>11</v>
      </c>
      <c r="E543" s="28">
        <v>0.202</v>
      </c>
      <c r="F543" s="28">
        <v>199.38156351295805</v>
      </c>
    </row>
    <row r="544" spans="1:6" ht="12.75">
      <c r="A544" s="30" t="s">
        <v>133</v>
      </c>
      <c r="B544" s="30">
        <v>348</v>
      </c>
      <c r="C544" s="5">
        <v>1985</v>
      </c>
      <c r="D544" s="5">
        <v>12</v>
      </c>
      <c r="E544" s="28">
        <v>0.198</v>
      </c>
      <c r="F544" s="28">
        <v>321.77846355836436</v>
      </c>
    </row>
    <row r="545" spans="1:6" ht="12.75">
      <c r="A545" s="30" t="s">
        <v>133</v>
      </c>
      <c r="B545" s="30">
        <v>348</v>
      </c>
      <c r="C545" s="5">
        <v>1986</v>
      </c>
      <c r="D545" s="5">
        <v>1</v>
      </c>
      <c r="E545" s="28">
        <v>0.195</v>
      </c>
      <c r="F545" s="28">
        <v>320.35918096872</v>
      </c>
    </row>
    <row r="546" spans="1:6" ht="12.75">
      <c r="A546" s="30" t="s">
        <v>133</v>
      </c>
      <c r="B546" s="30">
        <v>348</v>
      </c>
      <c r="C546" s="5">
        <v>1986</v>
      </c>
      <c r="D546" s="5">
        <v>2</v>
      </c>
      <c r="E546" s="28">
        <v>0.251</v>
      </c>
      <c r="F546" s="28">
        <v>722.0870083277603</v>
      </c>
    </row>
    <row r="547" spans="1:6" ht="12.75">
      <c r="A547" s="30" t="s">
        <v>133</v>
      </c>
      <c r="B547" s="30">
        <v>348</v>
      </c>
      <c r="C547" s="5">
        <v>1986</v>
      </c>
      <c r="D547" s="5">
        <v>3</v>
      </c>
      <c r="E547" s="28">
        <v>0.274</v>
      </c>
      <c r="F547" s="28">
        <v>552.1421166444419</v>
      </c>
    </row>
    <row r="548" spans="1:6" ht="12.75">
      <c r="A548" s="30" t="s">
        <v>133</v>
      </c>
      <c r="B548" s="30">
        <v>348</v>
      </c>
      <c r="C548" s="5">
        <v>1986</v>
      </c>
      <c r="D548" s="5">
        <v>4</v>
      </c>
      <c r="E548" s="28">
        <v>0.253</v>
      </c>
      <c r="F548" s="28">
        <v>527.0135374849197</v>
      </c>
    </row>
    <row r="549" spans="1:6" ht="12.75">
      <c r="A549" s="30" t="s">
        <v>133</v>
      </c>
      <c r="B549" s="30">
        <v>348</v>
      </c>
      <c r="C549" s="5">
        <v>1986</v>
      </c>
      <c r="D549" s="5">
        <v>5</v>
      </c>
      <c r="E549" s="28">
        <v>0.234</v>
      </c>
      <c r="F549" s="28">
        <v>445.6447081665903</v>
      </c>
    </row>
    <row r="550" spans="1:6" ht="12.75">
      <c r="A550" s="30" t="s">
        <v>133</v>
      </c>
      <c r="B550" s="30">
        <v>348</v>
      </c>
      <c r="C550" s="5">
        <v>1986</v>
      </c>
      <c r="D550" s="5">
        <v>6</v>
      </c>
      <c r="E550" s="28">
        <v>0.212</v>
      </c>
      <c r="F550" s="28">
        <v>238.88780300834628</v>
      </c>
    </row>
    <row r="551" spans="1:6" ht="12.75">
      <c r="A551" s="30" t="s">
        <v>133</v>
      </c>
      <c r="B551" s="30">
        <v>348</v>
      </c>
      <c r="C551" s="5">
        <v>1986</v>
      </c>
      <c r="D551" s="5">
        <v>7</v>
      </c>
      <c r="E551" s="28">
        <v>0.192</v>
      </c>
      <c r="F551" s="28">
        <v>177.79296300840812</v>
      </c>
    </row>
    <row r="552" spans="1:6" ht="12.75">
      <c r="A552" s="30" t="s">
        <v>133</v>
      </c>
      <c r="B552" s="30">
        <v>348</v>
      </c>
      <c r="C552" s="5">
        <v>1986</v>
      </c>
      <c r="D552" s="5">
        <v>8</v>
      </c>
      <c r="E552" s="28">
        <v>0.179</v>
      </c>
      <c r="F552" s="28">
        <v>149.98971241805714</v>
      </c>
    </row>
    <row r="553" spans="1:6" ht="12.75">
      <c r="A553" s="30" t="s">
        <v>133</v>
      </c>
      <c r="B553" s="30">
        <v>348</v>
      </c>
      <c r="C553" s="5">
        <v>1986</v>
      </c>
      <c r="D553" s="5">
        <v>9</v>
      </c>
      <c r="E553" s="28">
        <v>0.18</v>
      </c>
      <c r="F553" s="28">
        <v>190.775019012755</v>
      </c>
    </row>
    <row r="554" spans="1:6" ht="12.75">
      <c r="A554" s="30" t="s">
        <v>133</v>
      </c>
      <c r="B554" s="30">
        <v>348</v>
      </c>
      <c r="C554" s="5">
        <v>1986</v>
      </c>
      <c r="D554" s="5">
        <v>10</v>
      </c>
      <c r="E554" s="28">
        <v>0.171</v>
      </c>
      <c r="F554" s="28">
        <v>161.97739788029202</v>
      </c>
    </row>
    <row r="555" spans="1:6" ht="12.75">
      <c r="A555" s="30" t="s">
        <v>133</v>
      </c>
      <c r="B555" s="30">
        <v>348</v>
      </c>
      <c r="C555" s="5">
        <v>1986</v>
      </c>
      <c r="D555" s="5">
        <v>11</v>
      </c>
      <c r="E555" s="28">
        <v>0.156</v>
      </c>
      <c r="F555" s="28">
        <v>138.81295206313527</v>
      </c>
    </row>
    <row r="556" spans="1:6" ht="12.75">
      <c r="A556" s="30" t="s">
        <v>133</v>
      </c>
      <c r="B556" s="30">
        <v>348</v>
      </c>
      <c r="C556" s="5">
        <v>1986</v>
      </c>
      <c r="D556" s="5">
        <v>12</v>
      </c>
      <c r="E556" s="28">
        <v>0.143</v>
      </c>
      <c r="F556" s="28">
        <v>180.287240822105</v>
      </c>
    </row>
    <row r="557" spans="1:6" ht="12.75">
      <c r="A557" s="30" t="s">
        <v>133</v>
      </c>
      <c r="B557" s="30">
        <v>348</v>
      </c>
      <c r="C557" s="5">
        <v>1987</v>
      </c>
      <c r="D557" s="5">
        <v>1</v>
      </c>
      <c r="E557" s="28">
        <v>0.176</v>
      </c>
      <c r="F557" s="28">
        <v>268.61340159835515</v>
      </c>
    </row>
    <row r="558" spans="1:6" ht="12.75">
      <c r="A558" s="30" t="s">
        <v>133</v>
      </c>
      <c r="B558" s="30">
        <v>348</v>
      </c>
      <c r="C558" s="5">
        <v>1987</v>
      </c>
      <c r="D558" s="5">
        <v>2</v>
      </c>
      <c r="E558" s="28">
        <v>0.274</v>
      </c>
      <c r="F558" s="28">
        <v>605.6849487191755</v>
      </c>
    </row>
    <row r="559" spans="1:6" ht="12.75">
      <c r="A559" s="30" t="s">
        <v>133</v>
      </c>
      <c r="B559" s="30">
        <v>348</v>
      </c>
      <c r="C559" s="5">
        <v>1987</v>
      </c>
      <c r="D559" s="5">
        <v>3</v>
      </c>
      <c r="E559" s="28">
        <v>0.23</v>
      </c>
      <c r="F559" s="28">
        <v>434.9157545911956</v>
      </c>
    </row>
    <row r="560" spans="1:6" ht="12.75">
      <c r="A560" s="30" t="s">
        <v>133</v>
      </c>
      <c r="B560" s="30">
        <v>348</v>
      </c>
      <c r="C560" s="5">
        <v>1987</v>
      </c>
      <c r="D560" s="5">
        <v>4</v>
      </c>
      <c r="E560" s="28">
        <v>0.224</v>
      </c>
      <c r="F560" s="28">
        <v>504.76609875763205</v>
      </c>
    </row>
    <row r="561" spans="1:6" ht="12.75">
      <c r="A561" s="30" t="s">
        <v>133</v>
      </c>
      <c r="B561" s="30">
        <v>348</v>
      </c>
      <c r="C561" s="5">
        <v>1987</v>
      </c>
      <c r="D561" s="5">
        <v>5</v>
      </c>
      <c r="E561" s="28">
        <v>0.214</v>
      </c>
      <c r="F561" s="28">
        <v>273.99025119064214</v>
      </c>
    </row>
    <row r="562" spans="1:6" ht="12.75">
      <c r="A562" s="30" t="s">
        <v>133</v>
      </c>
      <c r="B562" s="30">
        <v>348</v>
      </c>
      <c r="C562" s="5">
        <v>1987</v>
      </c>
      <c r="D562" s="5">
        <v>6</v>
      </c>
      <c r="E562" s="28">
        <v>0.192</v>
      </c>
      <c r="F562" s="28">
        <v>194.96865043614682</v>
      </c>
    </row>
    <row r="563" spans="1:6" ht="12.75">
      <c r="A563" s="30" t="s">
        <v>133</v>
      </c>
      <c r="B563" s="30">
        <v>348</v>
      </c>
      <c r="C563" s="5">
        <v>1987</v>
      </c>
      <c r="D563" s="5">
        <v>7</v>
      </c>
      <c r="E563" s="28">
        <v>0.177</v>
      </c>
      <c r="F563" s="28">
        <v>226.96535830140198</v>
      </c>
    </row>
    <row r="564" spans="1:6" ht="12.75">
      <c r="A564" s="30" t="s">
        <v>133</v>
      </c>
      <c r="B564" s="30">
        <v>348</v>
      </c>
      <c r="C564" s="5">
        <v>1987</v>
      </c>
      <c r="D564" s="5">
        <v>8</v>
      </c>
      <c r="E564" s="28">
        <v>0.168</v>
      </c>
      <c r="F564" s="28">
        <v>155.6937235837335</v>
      </c>
    </row>
    <row r="565" spans="1:6" ht="12.75">
      <c r="A565" s="30" t="s">
        <v>133</v>
      </c>
      <c r="B565" s="30">
        <v>348</v>
      </c>
      <c r="C565" s="5">
        <v>1987</v>
      </c>
      <c r="D565" s="5">
        <v>9</v>
      </c>
      <c r="E565" s="28">
        <v>0.162</v>
      </c>
      <c r="F565" s="28">
        <v>136.14002528498506</v>
      </c>
    </row>
    <row r="566" spans="1:6" ht="12.75">
      <c r="A566" s="30" t="s">
        <v>133</v>
      </c>
      <c r="B566" s="30">
        <v>348</v>
      </c>
      <c r="C566" s="5">
        <v>1987</v>
      </c>
      <c r="D566" s="5">
        <v>10</v>
      </c>
      <c r="E566" s="28">
        <v>0.169</v>
      </c>
      <c r="F566" s="28">
        <v>353.0926137825554</v>
      </c>
    </row>
    <row r="567" spans="1:6" ht="12.75">
      <c r="A567" s="30" t="s">
        <v>133</v>
      </c>
      <c r="B567" s="30">
        <v>348</v>
      </c>
      <c r="C567" s="5">
        <v>1987</v>
      </c>
      <c r="D567" s="5">
        <v>11</v>
      </c>
      <c r="E567" s="28">
        <v>0.163</v>
      </c>
      <c r="F567" s="28">
        <v>264.6265555625776</v>
      </c>
    </row>
    <row r="568" spans="1:6" ht="12.75">
      <c r="A568" s="30" t="s">
        <v>133</v>
      </c>
      <c r="B568" s="30">
        <v>348</v>
      </c>
      <c r="C568" s="5">
        <v>1987</v>
      </c>
      <c r="D568" s="5">
        <v>12</v>
      </c>
      <c r="E568" s="28">
        <v>0.165</v>
      </c>
      <c r="F568" s="28">
        <v>584.9401674753683</v>
      </c>
    </row>
    <row r="569" spans="1:6" ht="12.75">
      <c r="A569" s="30" t="s">
        <v>133</v>
      </c>
      <c r="B569" s="30">
        <v>348</v>
      </c>
      <c r="C569" s="5">
        <v>1988</v>
      </c>
      <c r="D569" s="5">
        <v>1</v>
      </c>
      <c r="E569" s="28">
        <v>0.189</v>
      </c>
      <c r="F569" s="28">
        <v>1004.8584488369909</v>
      </c>
    </row>
    <row r="570" spans="1:6" ht="12.75">
      <c r="A570" s="30" t="s">
        <v>133</v>
      </c>
      <c r="B570" s="30">
        <v>348</v>
      </c>
      <c r="C570" s="5">
        <v>1988</v>
      </c>
      <c r="D570" s="5">
        <v>2</v>
      </c>
      <c r="E570" s="28">
        <v>0.201</v>
      </c>
      <c r="F570" s="28">
        <v>626.1399292329196</v>
      </c>
    </row>
    <row r="571" spans="1:6" ht="12.75">
      <c r="A571" s="30" t="s">
        <v>133</v>
      </c>
      <c r="B571" s="30">
        <v>348</v>
      </c>
      <c r="C571" s="5">
        <v>1988</v>
      </c>
      <c r="D571" s="5">
        <v>3</v>
      </c>
      <c r="E571" s="28">
        <v>0.186</v>
      </c>
      <c r="F571" s="28">
        <v>374.95753294152604</v>
      </c>
    </row>
    <row r="572" spans="1:6" ht="12.75">
      <c r="A572" s="30" t="s">
        <v>133</v>
      </c>
      <c r="B572" s="30">
        <v>348</v>
      </c>
      <c r="C572" s="5">
        <v>1988</v>
      </c>
      <c r="D572" s="5">
        <v>4</v>
      </c>
      <c r="E572" s="28">
        <v>0.255</v>
      </c>
      <c r="F572" s="28">
        <v>1259.1526946380172</v>
      </c>
    </row>
    <row r="573" spans="1:6" ht="12.75">
      <c r="A573" s="30" t="s">
        <v>133</v>
      </c>
      <c r="B573" s="30">
        <v>348</v>
      </c>
      <c r="C573" s="5">
        <v>1988</v>
      </c>
      <c r="D573" s="5">
        <v>5</v>
      </c>
      <c r="E573" s="28">
        <v>0.283</v>
      </c>
      <c r="F573" s="28">
        <v>853.0000435444854</v>
      </c>
    </row>
    <row r="574" spans="1:6" ht="12.75">
      <c r="A574" s="30" t="s">
        <v>133</v>
      </c>
      <c r="B574" s="30">
        <v>348</v>
      </c>
      <c r="C574" s="5">
        <v>1988</v>
      </c>
      <c r="D574" s="5">
        <v>6</v>
      </c>
      <c r="E574" s="28">
        <v>0.319</v>
      </c>
      <c r="F574" s="28">
        <v>763.1543289297731</v>
      </c>
    </row>
    <row r="575" spans="1:6" ht="12.75">
      <c r="A575" s="30" t="s">
        <v>133</v>
      </c>
      <c r="B575" s="30">
        <v>348</v>
      </c>
      <c r="C575" s="5">
        <v>1988</v>
      </c>
      <c r="D575" s="5">
        <v>7</v>
      </c>
      <c r="E575" s="28">
        <v>0.309</v>
      </c>
      <c r="F575" s="28">
        <v>447.7522364981345</v>
      </c>
    </row>
    <row r="576" spans="1:6" ht="12.75">
      <c r="A576" s="30" t="s">
        <v>133</v>
      </c>
      <c r="B576" s="30">
        <v>348</v>
      </c>
      <c r="C576" s="5">
        <v>1988</v>
      </c>
      <c r="D576" s="5">
        <v>8</v>
      </c>
      <c r="E576" s="28">
        <v>0.279</v>
      </c>
      <c r="F576" s="28">
        <v>281.9060361558818</v>
      </c>
    </row>
    <row r="577" spans="1:6" ht="12.75">
      <c r="A577" s="30" t="s">
        <v>133</v>
      </c>
      <c r="B577" s="30">
        <v>348</v>
      </c>
      <c r="C577" s="5">
        <v>1988</v>
      </c>
      <c r="D577" s="5">
        <v>9</v>
      </c>
      <c r="E577" s="28">
        <v>0.249</v>
      </c>
      <c r="F577" s="28">
        <v>209.2367003071511</v>
      </c>
    </row>
    <row r="578" spans="1:6" ht="12.75">
      <c r="A578" s="30" t="s">
        <v>133</v>
      </c>
      <c r="B578" s="30">
        <v>348</v>
      </c>
      <c r="C578" s="5">
        <v>1988</v>
      </c>
      <c r="D578" s="5">
        <v>10</v>
      </c>
      <c r="E578" s="28">
        <v>0.221</v>
      </c>
      <c r="F578" s="28">
        <v>222.13068273527907</v>
      </c>
    </row>
    <row r="579" spans="1:6" ht="12.75">
      <c r="A579" s="30" t="s">
        <v>133</v>
      </c>
      <c r="B579" s="30">
        <v>348</v>
      </c>
      <c r="C579" s="5">
        <v>1988</v>
      </c>
      <c r="D579" s="5">
        <v>11</v>
      </c>
      <c r="E579" s="28">
        <v>0.197</v>
      </c>
      <c r="F579" s="28">
        <v>174.24365708806823</v>
      </c>
    </row>
    <row r="580" spans="1:6" ht="12.75">
      <c r="A580" s="30" t="s">
        <v>133</v>
      </c>
      <c r="B580" s="30">
        <v>348</v>
      </c>
      <c r="C580" s="5">
        <v>1988</v>
      </c>
      <c r="D580" s="5">
        <v>12</v>
      </c>
      <c r="E580" s="28">
        <v>0.174</v>
      </c>
      <c r="F580" s="28">
        <v>140.91739630911488</v>
      </c>
    </row>
    <row r="581" spans="1:6" ht="12.75">
      <c r="A581" s="30" t="s">
        <v>133</v>
      </c>
      <c r="B581" s="30">
        <v>348</v>
      </c>
      <c r="C581" s="5">
        <v>1989</v>
      </c>
      <c r="D581" s="5">
        <v>1</v>
      </c>
      <c r="E581" s="28">
        <v>0.154</v>
      </c>
      <c r="F581" s="28">
        <v>119.29334543993245</v>
      </c>
    </row>
    <row r="582" spans="1:6" ht="12.75">
      <c r="A582" s="30" t="s">
        <v>133</v>
      </c>
      <c r="B582" s="30">
        <v>348</v>
      </c>
      <c r="C582" s="5">
        <v>1989</v>
      </c>
      <c r="D582" s="5">
        <v>2</v>
      </c>
      <c r="E582" s="28">
        <v>0.144</v>
      </c>
      <c r="F582" s="28">
        <v>173.38539365843897</v>
      </c>
    </row>
    <row r="583" spans="1:6" ht="12.75">
      <c r="A583" s="30" t="s">
        <v>133</v>
      </c>
      <c r="B583" s="30">
        <v>348</v>
      </c>
      <c r="C583" s="5">
        <v>1989</v>
      </c>
      <c r="D583" s="5">
        <v>3</v>
      </c>
      <c r="E583" s="28">
        <v>0.139</v>
      </c>
      <c r="F583" s="28">
        <v>177.18489631035223</v>
      </c>
    </row>
    <row r="584" spans="1:6" ht="12.75">
      <c r="A584" s="30" t="s">
        <v>133</v>
      </c>
      <c r="B584" s="30">
        <v>348</v>
      </c>
      <c r="C584" s="5">
        <v>1989</v>
      </c>
      <c r="D584" s="5">
        <v>4</v>
      </c>
      <c r="E584" s="28">
        <v>0.138</v>
      </c>
      <c r="F584" s="28">
        <v>348.73282618126217</v>
      </c>
    </row>
    <row r="585" spans="1:6" ht="12.75">
      <c r="A585" s="30" t="s">
        <v>133</v>
      </c>
      <c r="B585" s="30">
        <v>348</v>
      </c>
      <c r="C585" s="5">
        <v>1989</v>
      </c>
      <c r="D585" s="5">
        <v>5</v>
      </c>
      <c r="E585" s="28">
        <v>0.141</v>
      </c>
      <c r="F585" s="28">
        <v>331.12644954587694</v>
      </c>
    </row>
    <row r="586" spans="1:6" ht="12.75">
      <c r="A586" s="30" t="s">
        <v>133</v>
      </c>
      <c r="B586" s="30">
        <v>348</v>
      </c>
      <c r="C586" s="5">
        <v>1989</v>
      </c>
      <c r="D586" s="5">
        <v>6</v>
      </c>
      <c r="E586" s="28">
        <v>0.135</v>
      </c>
      <c r="F586" s="28">
        <v>190.3181449585458</v>
      </c>
    </row>
    <row r="587" spans="1:6" ht="12.75">
      <c r="A587" s="30" t="s">
        <v>133</v>
      </c>
      <c r="B587" s="30">
        <v>348</v>
      </c>
      <c r="C587" s="5">
        <v>1989</v>
      </c>
      <c r="D587" s="5">
        <v>7</v>
      </c>
      <c r="E587" s="28">
        <v>0.127</v>
      </c>
      <c r="F587" s="28">
        <v>116.79848609670005</v>
      </c>
    </row>
    <row r="588" spans="1:6" ht="12.75">
      <c r="A588" s="30" t="s">
        <v>133</v>
      </c>
      <c r="B588" s="30">
        <v>348</v>
      </c>
      <c r="C588" s="5">
        <v>1989</v>
      </c>
      <c r="D588" s="5">
        <v>8</v>
      </c>
      <c r="E588" s="28">
        <v>0.123</v>
      </c>
      <c r="F588" s="28">
        <v>96.17745785999998</v>
      </c>
    </row>
    <row r="589" spans="1:6" ht="12.75">
      <c r="A589" s="30" t="s">
        <v>133</v>
      </c>
      <c r="B589" s="30">
        <v>348</v>
      </c>
      <c r="C589" s="5">
        <v>1989</v>
      </c>
      <c r="D589" s="5">
        <v>9</v>
      </c>
      <c r="E589" s="28">
        <v>0.119</v>
      </c>
      <c r="F589" s="28">
        <v>99.95234678887591</v>
      </c>
    </row>
    <row r="590" spans="1:6" ht="12.75">
      <c r="A590" s="30" t="s">
        <v>133</v>
      </c>
      <c r="B590" s="30">
        <v>348</v>
      </c>
      <c r="C590" s="5">
        <v>1989</v>
      </c>
      <c r="D590" s="5">
        <v>10</v>
      </c>
      <c r="E590" s="28">
        <v>0.11</v>
      </c>
      <c r="F590" s="28">
        <v>81.94371973637799</v>
      </c>
    </row>
    <row r="591" spans="1:6" ht="12.75">
      <c r="A591" s="30" t="s">
        <v>133</v>
      </c>
      <c r="B591" s="30">
        <v>348</v>
      </c>
      <c r="C591" s="5">
        <v>1989</v>
      </c>
      <c r="D591" s="5">
        <v>11</v>
      </c>
      <c r="E591" s="28">
        <v>0.174</v>
      </c>
      <c r="F591" s="28">
        <v>377.7443913762499</v>
      </c>
    </row>
    <row r="592" spans="1:6" ht="12.75">
      <c r="A592" s="30" t="s">
        <v>133</v>
      </c>
      <c r="B592" s="30">
        <v>348</v>
      </c>
      <c r="C592" s="5">
        <v>1989</v>
      </c>
      <c r="D592" s="5">
        <v>12</v>
      </c>
      <c r="E592" s="28">
        <v>0.773</v>
      </c>
      <c r="F592" s="28">
        <v>1493.4220828583354</v>
      </c>
    </row>
    <row r="593" spans="1:6" ht="12.75">
      <c r="A593" s="30" t="s">
        <v>133</v>
      </c>
      <c r="B593" s="30">
        <v>348</v>
      </c>
      <c r="C593" s="5">
        <v>1990</v>
      </c>
      <c r="D593" s="5">
        <v>1</v>
      </c>
      <c r="E593" s="28">
        <v>0.535</v>
      </c>
      <c r="F593" s="28">
        <v>669.5580868695253</v>
      </c>
    </row>
    <row r="594" spans="1:6" ht="12.75">
      <c r="A594" s="30" t="s">
        <v>133</v>
      </c>
      <c r="B594" s="30">
        <v>348</v>
      </c>
      <c r="C594" s="5">
        <v>1990</v>
      </c>
      <c r="D594" s="5">
        <v>2</v>
      </c>
      <c r="E594" s="28">
        <v>0.441</v>
      </c>
      <c r="F594" s="28">
        <v>473.29441097999984</v>
      </c>
    </row>
    <row r="595" spans="1:6" ht="12.75">
      <c r="A595" s="30" t="s">
        <v>133</v>
      </c>
      <c r="B595" s="30">
        <v>348</v>
      </c>
      <c r="C595" s="5">
        <v>1990</v>
      </c>
      <c r="D595" s="5">
        <v>3</v>
      </c>
      <c r="E595" s="28">
        <v>0.386</v>
      </c>
      <c r="F595" s="28">
        <v>298.1167247898796</v>
      </c>
    </row>
    <row r="596" spans="1:6" ht="12.75">
      <c r="A596" s="30" t="s">
        <v>133</v>
      </c>
      <c r="B596" s="30">
        <v>348</v>
      </c>
      <c r="C596" s="5">
        <v>1990</v>
      </c>
      <c r="D596" s="5">
        <v>4</v>
      </c>
      <c r="E596" s="28">
        <v>0.343</v>
      </c>
      <c r="F596" s="28">
        <v>373.67447326645566</v>
      </c>
    </row>
    <row r="597" spans="1:6" ht="12.75">
      <c r="A597" s="30" t="s">
        <v>133</v>
      </c>
      <c r="B597" s="30">
        <v>348</v>
      </c>
      <c r="C597" s="5">
        <v>1990</v>
      </c>
      <c r="D597" s="5">
        <v>5</v>
      </c>
      <c r="E597" s="28">
        <v>0.31</v>
      </c>
      <c r="F597" s="28">
        <v>307.4201422523098</v>
      </c>
    </row>
    <row r="598" spans="1:6" ht="12.75">
      <c r="A598" s="30" t="s">
        <v>133</v>
      </c>
      <c r="B598" s="30">
        <v>348</v>
      </c>
      <c r="C598" s="5">
        <v>1990</v>
      </c>
      <c r="D598" s="5">
        <v>6</v>
      </c>
      <c r="E598" s="28">
        <v>0.279</v>
      </c>
      <c r="F598" s="28">
        <v>241.87631573538286</v>
      </c>
    </row>
    <row r="599" spans="1:6" ht="12.75">
      <c r="A599" s="30" t="s">
        <v>133</v>
      </c>
      <c r="B599" s="30">
        <v>348</v>
      </c>
      <c r="C599" s="5">
        <v>1990</v>
      </c>
      <c r="D599" s="5">
        <v>7</v>
      </c>
      <c r="E599" s="28">
        <v>0.25</v>
      </c>
      <c r="F599" s="28">
        <v>163.33904943910665</v>
      </c>
    </row>
    <row r="600" spans="1:6" ht="12.75">
      <c r="A600" s="30" t="s">
        <v>133</v>
      </c>
      <c r="B600" s="30">
        <v>348</v>
      </c>
      <c r="C600" s="5">
        <v>1990</v>
      </c>
      <c r="D600" s="5">
        <v>8</v>
      </c>
      <c r="E600" s="28">
        <v>0.226</v>
      </c>
      <c r="F600" s="28">
        <v>137.96007739035</v>
      </c>
    </row>
    <row r="601" spans="1:6" ht="12.75">
      <c r="A601" s="30" t="s">
        <v>133</v>
      </c>
      <c r="B601" s="30">
        <v>348</v>
      </c>
      <c r="C601" s="5">
        <v>1990</v>
      </c>
      <c r="D601" s="5">
        <v>9</v>
      </c>
      <c r="E601" s="28">
        <v>0.204</v>
      </c>
      <c r="F601" s="28">
        <v>131.86853088370898</v>
      </c>
    </row>
    <row r="602" spans="1:6" ht="12.75">
      <c r="A602" s="30" t="s">
        <v>133</v>
      </c>
      <c r="B602" s="30">
        <v>348</v>
      </c>
      <c r="C602" s="5">
        <v>1990</v>
      </c>
      <c r="D602" s="5">
        <v>10</v>
      </c>
      <c r="E602" s="28">
        <v>0.188</v>
      </c>
      <c r="F602" s="28">
        <v>222.13551115700596</v>
      </c>
    </row>
    <row r="603" spans="1:6" ht="12.75">
      <c r="A603" s="30" t="s">
        <v>133</v>
      </c>
      <c r="B603" s="30">
        <v>348</v>
      </c>
      <c r="C603" s="5">
        <v>1990</v>
      </c>
      <c r="D603" s="5">
        <v>11</v>
      </c>
      <c r="E603" s="28">
        <v>0.176</v>
      </c>
      <c r="F603" s="28">
        <v>246.57846871026277</v>
      </c>
    </row>
    <row r="604" spans="1:6" ht="12.75">
      <c r="A604" s="30" t="s">
        <v>133</v>
      </c>
      <c r="B604" s="30">
        <v>348</v>
      </c>
      <c r="C604" s="5">
        <v>1990</v>
      </c>
      <c r="D604" s="5">
        <v>12</v>
      </c>
      <c r="E604" s="28">
        <v>0.161</v>
      </c>
      <c r="F604" s="28">
        <v>241.70689746598174</v>
      </c>
    </row>
    <row r="605" spans="1:6" ht="12.75">
      <c r="A605" s="30" t="s">
        <v>133</v>
      </c>
      <c r="B605" s="30">
        <v>348</v>
      </c>
      <c r="C605" s="5">
        <v>1991</v>
      </c>
      <c r="D605" s="5">
        <v>1</v>
      </c>
      <c r="E605" s="28">
        <v>0.154</v>
      </c>
      <c r="F605" s="28">
        <v>310.30505960048754</v>
      </c>
    </row>
    <row r="606" spans="1:6" ht="12.75">
      <c r="A606" s="30" t="s">
        <v>133</v>
      </c>
      <c r="B606" s="30">
        <v>348</v>
      </c>
      <c r="C606" s="5">
        <v>1991</v>
      </c>
      <c r="D606" s="5">
        <v>2</v>
      </c>
      <c r="E606" s="28">
        <v>0.162</v>
      </c>
      <c r="F606" s="28">
        <v>327.6799327434954</v>
      </c>
    </row>
    <row r="607" spans="1:6" ht="12.75">
      <c r="A607" s="30" t="s">
        <v>133</v>
      </c>
      <c r="B607" s="30">
        <v>348</v>
      </c>
      <c r="C607" s="5">
        <v>1991</v>
      </c>
      <c r="D607" s="5">
        <v>3</v>
      </c>
      <c r="E607" s="28">
        <v>0.189</v>
      </c>
      <c r="F607" s="28">
        <v>994.0648799673994</v>
      </c>
    </row>
    <row r="608" spans="1:6" ht="12.75">
      <c r="A608" s="30" t="s">
        <v>133</v>
      </c>
      <c r="B608" s="30">
        <v>348</v>
      </c>
      <c r="C608" s="5">
        <v>1991</v>
      </c>
      <c r="D608" s="5">
        <v>4</v>
      </c>
      <c r="E608" s="28">
        <v>0.192</v>
      </c>
      <c r="F608" s="28">
        <v>741.7818036152503</v>
      </c>
    </row>
    <row r="609" spans="1:6" ht="12.75">
      <c r="A609" s="30" t="s">
        <v>133</v>
      </c>
      <c r="B609" s="30">
        <v>348</v>
      </c>
      <c r="C609" s="5">
        <v>1991</v>
      </c>
      <c r="D609" s="5">
        <v>5</v>
      </c>
      <c r="E609" s="28">
        <v>0.178</v>
      </c>
      <c r="F609" s="28">
        <v>439.7074186509209</v>
      </c>
    </row>
    <row r="610" spans="1:6" ht="12.75">
      <c r="A610" s="30" t="s">
        <v>133</v>
      </c>
      <c r="B610" s="30">
        <v>348</v>
      </c>
      <c r="C610" s="5">
        <v>1991</v>
      </c>
      <c r="D610" s="5">
        <v>6</v>
      </c>
      <c r="E610" s="28">
        <v>0.161</v>
      </c>
      <c r="F610" s="28">
        <v>238.94040354073877</v>
      </c>
    </row>
    <row r="611" spans="1:6" ht="12.75">
      <c r="A611" s="30" t="s">
        <v>133</v>
      </c>
      <c r="B611" s="30">
        <v>348</v>
      </c>
      <c r="C611" s="5">
        <v>1991</v>
      </c>
      <c r="D611" s="5">
        <v>7</v>
      </c>
      <c r="E611" s="28">
        <v>0.147</v>
      </c>
      <c r="F611" s="28">
        <v>150.94069337952223</v>
      </c>
    </row>
    <row r="612" spans="1:6" ht="12.75">
      <c r="A612" s="30" t="s">
        <v>133</v>
      </c>
      <c r="B612" s="30">
        <v>348</v>
      </c>
      <c r="C612" s="5">
        <v>1991</v>
      </c>
      <c r="D612" s="5">
        <v>8</v>
      </c>
      <c r="E612" s="28">
        <v>0.137</v>
      </c>
      <c r="F612" s="28">
        <v>113.1504341079521</v>
      </c>
    </row>
    <row r="613" spans="1:6" ht="12.75">
      <c r="A613" s="30" t="s">
        <v>133</v>
      </c>
      <c r="B613" s="30">
        <v>348</v>
      </c>
      <c r="C613" s="5">
        <v>1991</v>
      </c>
      <c r="D613" s="5">
        <v>9</v>
      </c>
      <c r="E613" s="28">
        <v>0.13</v>
      </c>
      <c r="F613" s="28">
        <v>150.2229803889833</v>
      </c>
    </row>
    <row r="614" spans="1:6" ht="12.75">
      <c r="A614" s="30" t="s">
        <v>133</v>
      </c>
      <c r="B614" s="30">
        <v>348</v>
      </c>
      <c r="C614" s="5">
        <v>1991</v>
      </c>
      <c r="D614" s="5">
        <v>10</v>
      </c>
      <c r="E614" s="28">
        <v>0.122</v>
      </c>
      <c r="F614" s="28">
        <v>171.06365251533174</v>
      </c>
    </row>
    <row r="615" spans="1:6" ht="12.75">
      <c r="A615" s="30" t="s">
        <v>133</v>
      </c>
      <c r="B615" s="30">
        <v>348</v>
      </c>
      <c r="C615" s="5">
        <v>1991</v>
      </c>
      <c r="D615" s="5">
        <v>11</v>
      </c>
      <c r="E615" s="28">
        <v>0.114</v>
      </c>
      <c r="F615" s="28">
        <v>256.8083190041605</v>
      </c>
    </row>
    <row r="616" spans="1:6" ht="12.75">
      <c r="A616" s="30" t="s">
        <v>133</v>
      </c>
      <c r="B616" s="30">
        <v>348</v>
      </c>
      <c r="C616" s="5">
        <v>1991</v>
      </c>
      <c r="D616" s="5">
        <v>12</v>
      </c>
      <c r="E616" s="28">
        <v>0.108</v>
      </c>
      <c r="F616" s="28">
        <v>160.38170100202993</v>
      </c>
    </row>
    <row r="617" spans="1:6" ht="12.75">
      <c r="A617" s="30" t="s">
        <v>133</v>
      </c>
      <c r="B617" s="30">
        <v>348</v>
      </c>
      <c r="C617" s="5">
        <v>1992</v>
      </c>
      <c r="D617" s="5">
        <v>1</v>
      </c>
      <c r="E617" s="28">
        <v>0.099</v>
      </c>
      <c r="F617" s="28">
        <v>129.60158894517076</v>
      </c>
    </row>
    <row r="618" spans="1:6" ht="12.75">
      <c r="A618" s="30" t="s">
        <v>133</v>
      </c>
      <c r="B618" s="30">
        <v>348</v>
      </c>
      <c r="C618" s="5">
        <v>1992</v>
      </c>
      <c r="D618" s="5">
        <v>2</v>
      </c>
      <c r="E618" s="28">
        <v>0.093</v>
      </c>
      <c r="F618" s="28">
        <v>115.5377600491432</v>
      </c>
    </row>
    <row r="619" spans="1:6" ht="12.75">
      <c r="A619" s="30" t="s">
        <v>133</v>
      </c>
      <c r="B619" s="30">
        <v>348</v>
      </c>
      <c r="C619" s="5">
        <v>1992</v>
      </c>
      <c r="D619" s="5">
        <v>3</v>
      </c>
      <c r="E619" s="28">
        <v>0.09</v>
      </c>
      <c r="F619" s="28">
        <v>194.0779397903044</v>
      </c>
    </row>
    <row r="620" spans="1:6" ht="12.75">
      <c r="A620" s="30" t="s">
        <v>133</v>
      </c>
      <c r="B620" s="30">
        <v>348</v>
      </c>
      <c r="C620" s="5">
        <v>1992</v>
      </c>
      <c r="D620" s="5">
        <v>4</v>
      </c>
      <c r="E620" s="28">
        <v>0.091</v>
      </c>
      <c r="F620" s="28">
        <v>295.80594541895</v>
      </c>
    </row>
    <row r="621" spans="1:6" ht="12.75">
      <c r="A621" s="30" t="s">
        <v>133</v>
      </c>
      <c r="B621" s="30">
        <v>348</v>
      </c>
      <c r="C621" s="5">
        <v>1992</v>
      </c>
      <c r="D621" s="5">
        <v>5</v>
      </c>
      <c r="E621" s="28">
        <v>0.091</v>
      </c>
      <c r="F621" s="28">
        <v>224.44806249003955</v>
      </c>
    </row>
    <row r="622" spans="1:6" ht="12.75">
      <c r="A622" s="30" t="s">
        <v>133</v>
      </c>
      <c r="B622" s="30">
        <v>348</v>
      </c>
      <c r="C622" s="5">
        <v>1992</v>
      </c>
      <c r="D622" s="5">
        <v>6</v>
      </c>
      <c r="E622" s="28">
        <v>0.091</v>
      </c>
      <c r="F622" s="28">
        <v>338.4702487483911</v>
      </c>
    </row>
    <row r="623" spans="1:6" ht="12.75">
      <c r="A623" s="30" t="s">
        <v>133</v>
      </c>
      <c r="B623" s="30">
        <v>348</v>
      </c>
      <c r="C623" s="5">
        <v>1992</v>
      </c>
      <c r="D623" s="5">
        <v>7</v>
      </c>
      <c r="E623" s="28">
        <v>0.09</v>
      </c>
      <c r="F623" s="28">
        <v>153.70103306505817</v>
      </c>
    </row>
    <row r="624" spans="1:6" ht="12.75">
      <c r="A624" s="30" t="s">
        <v>133</v>
      </c>
      <c r="B624" s="30">
        <v>348</v>
      </c>
      <c r="C624" s="5">
        <v>1992</v>
      </c>
      <c r="D624" s="5">
        <v>8</v>
      </c>
      <c r="E624" s="28">
        <v>0.089</v>
      </c>
      <c r="F624" s="28">
        <v>118.42243420250541</v>
      </c>
    </row>
    <row r="625" spans="1:6" ht="12.75">
      <c r="A625" s="30" t="s">
        <v>133</v>
      </c>
      <c r="B625" s="30">
        <v>348</v>
      </c>
      <c r="C625" s="5">
        <v>1992</v>
      </c>
      <c r="D625" s="5">
        <v>9</v>
      </c>
      <c r="E625" s="28">
        <v>0.086</v>
      </c>
      <c r="F625" s="28">
        <v>98.23347382931487</v>
      </c>
    </row>
    <row r="626" spans="1:6" ht="12.75">
      <c r="A626" s="30" t="s">
        <v>133</v>
      </c>
      <c r="B626" s="30">
        <v>348</v>
      </c>
      <c r="C626" s="5">
        <v>1992</v>
      </c>
      <c r="D626" s="5">
        <v>10</v>
      </c>
      <c r="E626" s="28">
        <v>0.134</v>
      </c>
      <c r="F626" s="28">
        <v>340.0723020314112</v>
      </c>
    </row>
    <row r="627" spans="1:6" ht="12.75">
      <c r="A627" s="30" t="s">
        <v>133</v>
      </c>
      <c r="B627" s="30">
        <v>348</v>
      </c>
      <c r="C627" s="5">
        <v>1992</v>
      </c>
      <c r="D627" s="5">
        <v>11</v>
      </c>
      <c r="E627" s="28">
        <v>0.142</v>
      </c>
      <c r="F627" s="28">
        <v>207.7878022074422</v>
      </c>
    </row>
    <row r="628" spans="1:6" ht="12.75">
      <c r="A628" s="30" t="s">
        <v>133</v>
      </c>
      <c r="B628" s="30">
        <v>348</v>
      </c>
      <c r="C628" s="5">
        <v>1992</v>
      </c>
      <c r="D628" s="5">
        <v>12</v>
      </c>
      <c r="E628" s="28">
        <v>0.143</v>
      </c>
      <c r="F628" s="28">
        <v>391.462695781588</v>
      </c>
    </row>
    <row r="629" spans="1:6" ht="12.75">
      <c r="A629" s="30" t="s">
        <v>133</v>
      </c>
      <c r="B629" s="30">
        <v>348</v>
      </c>
      <c r="C629" s="5">
        <v>1993</v>
      </c>
      <c r="D629" s="5">
        <v>1</v>
      </c>
      <c r="E629" s="28">
        <v>0.133</v>
      </c>
      <c r="F629" s="28">
        <v>177.63780576970117</v>
      </c>
    </row>
    <row r="630" spans="1:6" ht="12.75">
      <c r="A630" s="30" t="s">
        <v>133</v>
      </c>
      <c r="B630" s="30">
        <v>348</v>
      </c>
      <c r="C630" s="5">
        <v>1993</v>
      </c>
      <c r="D630" s="5">
        <v>2</v>
      </c>
      <c r="E630" s="28">
        <v>0.124</v>
      </c>
      <c r="F630" s="28">
        <v>150.98167119997143</v>
      </c>
    </row>
    <row r="631" spans="1:6" ht="12.75">
      <c r="A631" s="30" t="s">
        <v>133</v>
      </c>
      <c r="B631" s="30">
        <v>348</v>
      </c>
      <c r="C631" s="5">
        <v>1993</v>
      </c>
      <c r="D631" s="5">
        <v>3</v>
      </c>
      <c r="E631" s="28">
        <v>0.117</v>
      </c>
      <c r="F631" s="28">
        <v>213.95171429974997</v>
      </c>
    </row>
    <row r="632" spans="1:6" ht="12.75">
      <c r="A632" s="30" t="s">
        <v>133</v>
      </c>
      <c r="B632" s="30">
        <v>348</v>
      </c>
      <c r="C632" s="5">
        <v>1993</v>
      </c>
      <c r="D632" s="5">
        <v>4</v>
      </c>
      <c r="E632" s="28">
        <v>0.115</v>
      </c>
      <c r="F632" s="28">
        <v>248.93812374374843</v>
      </c>
    </row>
    <row r="633" spans="1:6" ht="12.75">
      <c r="A633" s="30" t="s">
        <v>133</v>
      </c>
      <c r="B633" s="30">
        <v>348</v>
      </c>
      <c r="C633" s="5">
        <v>1993</v>
      </c>
      <c r="D633" s="5">
        <v>5</v>
      </c>
      <c r="E633" s="28">
        <v>0.122</v>
      </c>
      <c r="F633" s="28">
        <v>568.0021563452602</v>
      </c>
    </row>
    <row r="634" spans="1:6" ht="12.75">
      <c r="A634" s="30" t="s">
        <v>133</v>
      </c>
      <c r="B634" s="30">
        <v>348</v>
      </c>
      <c r="C634" s="5">
        <v>1993</v>
      </c>
      <c r="D634" s="5">
        <v>6</v>
      </c>
      <c r="E634" s="28">
        <v>0.124</v>
      </c>
      <c r="F634" s="28">
        <v>330.535102885257</v>
      </c>
    </row>
    <row r="635" spans="1:6" ht="12.75">
      <c r="A635" s="30" t="s">
        <v>133</v>
      </c>
      <c r="B635" s="30">
        <v>348</v>
      </c>
      <c r="C635" s="5">
        <v>1993</v>
      </c>
      <c r="D635" s="5">
        <v>7</v>
      </c>
      <c r="E635" s="28">
        <v>0.119</v>
      </c>
      <c r="F635" s="28">
        <v>170.31338451928704</v>
      </c>
    </row>
    <row r="636" spans="1:6" ht="12.75">
      <c r="A636" s="30" t="s">
        <v>133</v>
      </c>
      <c r="B636" s="30">
        <v>348</v>
      </c>
      <c r="C636" s="5">
        <v>1993</v>
      </c>
      <c r="D636" s="5">
        <v>8</v>
      </c>
      <c r="E636" s="28">
        <v>0.111</v>
      </c>
      <c r="F636" s="28">
        <v>120.65448510343185</v>
      </c>
    </row>
    <row r="637" spans="1:6" ht="12.75">
      <c r="A637" s="30" t="s">
        <v>133</v>
      </c>
      <c r="B637" s="30">
        <v>348</v>
      </c>
      <c r="C637" s="5">
        <v>1993</v>
      </c>
      <c r="D637" s="5">
        <v>9</v>
      </c>
      <c r="E637" s="28">
        <v>0.106</v>
      </c>
      <c r="F637" s="28">
        <v>125.751211799418</v>
      </c>
    </row>
    <row r="638" spans="1:6" ht="12.75">
      <c r="A638" s="30" t="s">
        <v>133</v>
      </c>
      <c r="B638" s="30">
        <v>348</v>
      </c>
      <c r="C638" s="5">
        <v>1993</v>
      </c>
      <c r="D638" s="5">
        <v>10</v>
      </c>
      <c r="E638" s="28">
        <v>0.175</v>
      </c>
      <c r="F638" s="28">
        <v>563.8083273578663</v>
      </c>
    </row>
    <row r="639" spans="1:6" ht="12.75">
      <c r="A639" s="30" t="s">
        <v>133</v>
      </c>
      <c r="B639" s="30">
        <v>348</v>
      </c>
      <c r="C639" s="5">
        <v>1993</v>
      </c>
      <c r="D639" s="5">
        <v>11</v>
      </c>
      <c r="E639" s="28">
        <v>0.207</v>
      </c>
      <c r="F639" s="28">
        <v>377.74465672505374</v>
      </c>
    </row>
    <row r="640" spans="1:6" ht="12.75">
      <c r="A640" s="30" t="s">
        <v>133</v>
      </c>
      <c r="B640" s="30">
        <v>348</v>
      </c>
      <c r="C640" s="5">
        <v>1993</v>
      </c>
      <c r="D640" s="5">
        <v>12</v>
      </c>
      <c r="E640" s="28">
        <v>0.191</v>
      </c>
      <c r="F640" s="28">
        <v>295.56032093920265</v>
      </c>
    </row>
    <row r="641" spans="1:6" ht="12.75">
      <c r="A641" s="30" t="s">
        <v>133</v>
      </c>
      <c r="B641" s="30">
        <v>348</v>
      </c>
      <c r="C641" s="5">
        <v>1994</v>
      </c>
      <c r="D641" s="5">
        <v>1</v>
      </c>
      <c r="E641" s="28">
        <v>0.185</v>
      </c>
      <c r="F641" s="28">
        <v>640.0691652798588</v>
      </c>
    </row>
    <row r="642" spans="1:6" ht="12.75">
      <c r="A642" s="30" t="s">
        <v>133</v>
      </c>
      <c r="B642" s="30">
        <v>348</v>
      </c>
      <c r="C642" s="5">
        <v>1994</v>
      </c>
      <c r="D642" s="5">
        <v>2</v>
      </c>
      <c r="E642" s="28">
        <v>0.202</v>
      </c>
      <c r="F642" s="28">
        <v>592.06733472828</v>
      </c>
    </row>
    <row r="643" spans="1:6" ht="12.75">
      <c r="A643" s="30" t="s">
        <v>133</v>
      </c>
      <c r="B643" s="30">
        <v>348</v>
      </c>
      <c r="C643" s="5">
        <v>1994</v>
      </c>
      <c r="D643" s="5">
        <v>3</v>
      </c>
      <c r="E643" s="28">
        <v>0.203</v>
      </c>
      <c r="F643" s="28">
        <v>393.390696650473</v>
      </c>
    </row>
    <row r="644" spans="1:6" ht="12.75">
      <c r="A644" s="30" t="s">
        <v>133</v>
      </c>
      <c r="B644" s="30">
        <v>348</v>
      </c>
      <c r="C644" s="5">
        <v>1994</v>
      </c>
      <c r="D644" s="5">
        <v>4</v>
      </c>
      <c r="E644" s="28">
        <v>0.184</v>
      </c>
      <c r="F644" s="28">
        <v>245.65536814049722</v>
      </c>
    </row>
    <row r="645" spans="1:6" ht="12.75">
      <c r="A645" s="30" t="s">
        <v>133</v>
      </c>
      <c r="B645" s="30">
        <v>348</v>
      </c>
      <c r="C645" s="5">
        <v>1994</v>
      </c>
      <c r="D645" s="5">
        <v>5</v>
      </c>
      <c r="E645" s="28">
        <v>0.189</v>
      </c>
      <c r="F645" s="28">
        <v>501.2297858189399</v>
      </c>
    </row>
    <row r="646" spans="1:6" ht="12.75">
      <c r="A646" s="30" t="s">
        <v>133</v>
      </c>
      <c r="B646" s="30">
        <v>348</v>
      </c>
      <c r="C646" s="5">
        <v>1994</v>
      </c>
      <c r="D646" s="5">
        <v>6</v>
      </c>
      <c r="E646" s="28">
        <v>0.183</v>
      </c>
      <c r="F646" s="28">
        <v>242.35264596930537</v>
      </c>
    </row>
    <row r="647" spans="1:6" ht="12.75">
      <c r="A647" s="30" t="s">
        <v>133</v>
      </c>
      <c r="B647" s="30">
        <v>348</v>
      </c>
      <c r="C647" s="5">
        <v>1994</v>
      </c>
      <c r="D647" s="5">
        <v>7</v>
      </c>
      <c r="E647" s="28">
        <v>0.171</v>
      </c>
      <c r="F647" s="28">
        <v>152.95145970105543</v>
      </c>
    </row>
    <row r="648" spans="1:6" ht="12.75">
      <c r="A648" s="30" t="s">
        <v>133</v>
      </c>
      <c r="B648" s="30">
        <v>348</v>
      </c>
      <c r="C648" s="5">
        <v>1994</v>
      </c>
      <c r="D648" s="5">
        <v>8</v>
      </c>
      <c r="E648" s="28">
        <v>0.164</v>
      </c>
      <c r="F648" s="28">
        <v>133.7321539830539</v>
      </c>
    </row>
    <row r="649" spans="1:6" ht="12.75">
      <c r="A649" s="30" t="s">
        <v>133</v>
      </c>
      <c r="B649" s="30">
        <v>348</v>
      </c>
      <c r="C649" s="5">
        <v>1994</v>
      </c>
      <c r="D649" s="5">
        <v>9</v>
      </c>
      <c r="E649" s="28">
        <v>0.152</v>
      </c>
      <c r="F649" s="28">
        <v>131.12645428261496</v>
      </c>
    </row>
    <row r="650" spans="1:6" ht="12.75">
      <c r="A650" s="30" t="s">
        <v>133</v>
      </c>
      <c r="B650" s="30">
        <v>348</v>
      </c>
      <c r="C650" s="5">
        <v>1994</v>
      </c>
      <c r="D650" s="5">
        <v>10</v>
      </c>
      <c r="E650" s="28">
        <v>0.141</v>
      </c>
      <c r="F650" s="28">
        <v>234.80335912928956</v>
      </c>
    </row>
    <row r="651" spans="1:6" ht="12.75">
      <c r="A651" s="30" t="s">
        <v>133</v>
      </c>
      <c r="B651" s="30">
        <v>348</v>
      </c>
      <c r="C651" s="5">
        <v>1994</v>
      </c>
      <c r="D651" s="5">
        <v>11</v>
      </c>
      <c r="E651" s="28">
        <v>0.134</v>
      </c>
      <c r="F651" s="28">
        <v>287.9603944611283</v>
      </c>
    </row>
    <row r="652" spans="1:6" ht="12.75">
      <c r="A652" s="30" t="s">
        <v>133</v>
      </c>
      <c r="B652" s="30">
        <v>348</v>
      </c>
      <c r="C652" s="5">
        <v>1994</v>
      </c>
      <c r="D652" s="5">
        <v>12</v>
      </c>
      <c r="E652" s="28">
        <v>0.128</v>
      </c>
      <c r="F652" s="28">
        <v>278.98794301936056</v>
      </c>
    </row>
    <row r="653" spans="1:6" ht="12.75">
      <c r="A653" s="30" t="s">
        <v>133</v>
      </c>
      <c r="B653" s="30">
        <v>348</v>
      </c>
      <c r="C653" s="5">
        <v>1995</v>
      </c>
      <c r="D653" s="5">
        <v>1</v>
      </c>
      <c r="E653" s="28">
        <v>0.124</v>
      </c>
      <c r="F653" s="28">
        <v>360.1821482126795</v>
      </c>
    </row>
    <row r="654" spans="1:6" ht="12.75">
      <c r="A654" s="30" t="s">
        <v>133</v>
      </c>
      <c r="B654" s="30">
        <v>348</v>
      </c>
      <c r="C654" s="5">
        <v>1995</v>
      </c>
      <c r="D654" s="5">
        <v>2</v>
      </c>
      <c r="E654" s="28">
        <v>0.126</v>
      </c>
      <c r="F654" s="28">
        <v>458.5799613246899</v>
      </c>
    </row>
    <row r="655" spans="1:6" ht="12.75">
      <c r="A655" s="30" t="s">
        <v>133</v>
      </c>
      <c r="B655" s="30">
        <v>348</v>
      </c>
      <c r="C655" s="5">
        <v>1995</v>
      </c>
      <c r="D655" s="5">
        <v>3</v>
      </c>
      <c r="E655" s="28">
        <v>0.125</v>
      </c>
      <c r="F655" s="28">
        <v>307.73901610552343</v>
      </c>
    </row>
    <row r="656" spans="1:6" ht="12.75">
      <c r="A656" s="30" t="s">
        <v>133</v>
      </c>
      <c r="B656" s="30">
        <v>348</v>
      </c>
      <c r="C656" s="5">
        <v>1995</v>
      </c>
      <c r="D656" s="5">
        <v>4</v>
      </c>
      <c r="E656" s="28">
        <v>0.117</v>
      </c>
      <c r="F656" s="28">
        <v>170.96506417731757</v>
      </c>
    </row>
    <row r="657" spans="1:6" ht="12.75">
      <c r="A657" s="30" t="s">
        <v>133</v>
      </c>
      <c r="B657" s="30">
        <v>348</v>
      </c>
      <c r="C657" s="5">
        <v>1995</v>
      </c>
      <c r="D657" s="5">
        <v>5</v>
      </c>
      <c r="E657" s="28">
        <v>0.111</v>
      </c>
      <c r="F657" s="28">
        <v>187.254344283276</v>
      </c>
    </row>
    <row r="658" spans="1:6" ht="12.75">
      <c r="A658" s="30" t="s">
        <v>133</v>
      </c>
      <c r="B658" s="30">
        <v>348</v>
      </c>
      <c r="C658" s="5">
        <v>1995</v>
      </c>
      <c r="D658" s="5">
        <v>6</v>
      </c>
      <c r="E658" s="28">
        <v>0.106</v>
      </c>
      <c r="F658" s="28">
        <v>136.14252706628835</v>
      </c>
    </row>
    <row r="659" spans="1:6" ht="12.75">
      <c r="A659" s="30" t="s">
        <v>133</v>
      </c>
      <c r="B659" s="30">
        <v>348</v>
      </c>
      <c r="C659" s="5">
        <v>1995</v>
      </c>
      <c r="D659" s="5">
        <v>7</v>
      </c>
      <c r="E659" s="28">
        <v>0.104</v>
      </c>
      <c r="F659" s="28">
        <v>97.62830350780808</v>
      </c>
    </row>
    <row r="660" spans="1:6" ht="12.75">
      <c r="A660" s="30" t="s">
        <v>133</v>
      </c>
      <c r="B660" s="30">
        <v>348</v>
      </c>
      <c r="C660" s="5">
        <v>1995</v>
      </c>
      <c r="D660" s="5">
        <v>8</v>
      </c>
      <c r="E660" s="28">
        <v>0.103</v>
      </c>
      <c r="F660" s="28">
        <v>96.77723004134002</v>
      </c>
    </row>
    <row r="661" spans="1:6" ht="12.75">
      <c r="A661" s="30" t="s">
        <v>133</v>
      </c>
      <c r="B661" s="30">
        <v>348</v>
      </c>
      <c r="C661" s="5">
        <v>1995</v>
      </c>
      <c r="D661" s="5">
        <v>9</v>
      </c>
      <c r="E661" s="28">
        <v>0.097</v>
      </c>
      <c r="F661" s="28">
        <v>91.08686521401431</v>
      </c>
    </row>
    <row r="662" spans="1:6" ht="12.75">
      <c r="A662" s="30" t="s">
        <v>133</v>
      </c>
      <c r="B662" s="30">
        <v>348</v>
      </c>
      <c r="C662" s="5">
        <v>1995</v>
      </c>
      <c r="D662" s="5">
        <v>10</v>
      </c>
      <c r="E662" s="28">
        <v>0.09</v>
      </c>
      <c r="F662" s="28">
        <v>69.81286343312834</v>
      </c>
    </row>
    <row r="663" spans="1:6" ht="12.75">
      <c r="A663" s="30" t="s">
        <v>133</v>
      </c>
      <c r="B663" s="30">
        <v>348</v>
      </c>
      <c r="C663" s="5">
        <v>1995</v>
      </c>
      <c r="D663" s="5">
        <v>11</v>
      </c>
      <c r="E663" s="28">
        <v>0.107</v>
      </c>
      <c r="F663" s="28">
        <v>280.56541711324826</v>
      </c>
    </row>
    <row r="664" spans="1:6" ht="12.75">
      <c r="A664" s="30" t="s">
        <v>133</v>
      </c>
      <c r="B664" s="30">
        <v>348</v>
      </c>
      <c r="C664" s="5">
        <v>1995</v>
      </c>
      <c r="D664" s="5">
        <v>12</v>
      </c>
      <c r="E664" s="28">
        <v>0.304</v>
      </c>
      <c r="F664" s="28">
        <v>1122.5424627710981</v>
      </c>
    </row>
    <row r="665" spans="1:6" ht="12.75">
      <c r="A665" s="30" t="s">
        <v>133</v>
      </c>
      <c r="B665" s="30">
        <v>348</v>
      </c>
      <c r="C665" s="5">
        <v>1996</v>
      </c>
      <c r="D665" s="5">
        <v>1</v>
      </c>
      <c r="E665" s="28">
        <v>0.907</v>
      </c>
      <c r="F665" s="28">
        <v>1776.1294926237083</v>
      </c>
    </row>
    <row r="666" spans="1:6" ht="12.75">
      <c r="A666" s="30" t="s">
        <v>133</v>
      </c>
      <c r="B666" s="30">
        <v>348</v>
      </c>
      <c r="C666" s="5">
        <v>1996</v>
      </c>
      <c r="D666" s="5">
        <v>2</v>
      </c>
      <c r="E666" s="28">
        <v>0.43</v>
      </c>
      <c r="F666" s="28">
        <v>944.5763029858758</v>
      </c>
    </row>
    <row r="667" spans="1:6" ht="12.75">
      <c r="A667" s="30" t="s">
        <v>133</v>
      </c>
      <c r="B667" s="30">
        <v>348</v>
      </c>
      <c r="C667" s="5">
        <v>1996</v>
      </c>
      <c r="D667" s="5">
        <v>3</v>
      </c>
      <c r="E667" s="28">
        <v>0.463</v>
      </c>
      <c r="F667" s="28">
        <v>868.5041569211049</v>
      </c>
    </row>
    <row r="668" spans="1:6" ht="12.75">
      <c r="A668" s="30" t="s">
        <v>133</v>
      </c>
      <c r="B668" s="30">
        <v>348</v>
      </c>
      <c r="C668" s="5">
        <v>1996</v>
      </c>
      <c r="D668" s="5">
        <v>4</v>
      </c>
      <c r="E668" s="28">
        <v>0.438</v>
      </c>
      <c r="F668" s="28">
        <v>778.7688480275816</v>
      </c>
    </row>
    <row r="669" spans="1:6" ht="12.75">
      <c r="A669" s="30" t="s">
        <v>133</v>
      </c>
      <c r="B669" s="30">
        <v>348</v>
      </c>
      <c r="C669" s="5">
        <v>1996</v>
      </c>
      <c r="D669" s="5">
        <v>5</v>
      </c>
      <c r="E669" s="28">
        <v>0.428</v>
      </c>
      <c r="F669" s="28">
        <v>685.1655614161604</v>
      </c>
    </row>
    <row r="670" spans="1:6" ht="12.75">
      <c r="A670" s="30" t="s">
        <v>133</v>
      </c>
      <c r="B670" s="30">
        <v>348</v>
      </c>
      <c r="C670" s="5">
        <v>1996</v>
      </c>
      <c r="D670" s="5">
        <v>6</v>
      </c>
      <c r="E670" s="28">
        <v>0.395</v>
      </c>
      <c r="F670" s="28">
        <v>369.8955340033499</v>
      </c>
    </row>
    <row r="671" spans="1:6" ht="12.75">
      <c r="A671" s="30" t="s">
        <v>133</v>
      </c>
      <c r="B671" s="30">
        <v>348</v>
      </c>
      <c r="C671" s="5">
        <v>1996</v>
      </c>
      <c r="D671" s="5">
        <v>7</v>
      </c>
      <c r="E671" s="28">
        <v>0.348</v>
      </c>
      <c r="F671" s="28">
        <v>253.4356986796769</v>
      </c>
    </row>
    <row r="672" spans="1:6" ht="12.75">
      <c r="A672" s="30" t="s">
        <v>133</v>
      </c>
      <c r="B672" s="30">
        <v>348</v>
      </c>
      <c r="C672" s="5">
        <v>1996</v>
      </c>
      <c r="D672" s="5">
        <v>8</v>
      </c>
      <c r="E672" s="28">
        <v>0.307</v>
      </c>
      <c r="F672" s="28">
        <v>223.9572407292053</v>
      </c>
    </row>
    <row r="673" spans="1:6" ht="12.75">
      <c r="A673" s="30" t="s">
        <v>133</v>
      </c>
      <c r="B673" s="30">
        <v>348</v>
      </c>
      <c r="C673" s="5">
        <v>1996</v>
      </c>
      <c r="D673" s="5">
        <v>9</v>
      </c>
      <c r="E673" s="28">
        <v>0.272</v>
      </c>
      <c r="F673" s="28">
        <v>185.87248582315013</v>
      </c>
    </row>
    <row r="674" spans="1:6" ht="12.75">
      <c r="A674" s="30" t="s">
        <v>133</v>
      </c>
      <c r="B674" s="30">
        <v>348</v>
      </c>
      <c r="C674" s="5">
        <v>1996</v>
      </c>
      <c r="D674" s="5">
        <v>10</v>
      </c>
      <c r="E674" s="28">
        <v>0.239</v>
      </c>
      <c r="F674" s="28">
        <v>152.33796063719763</v>
      </c>
    </row>
    <row r="675" spans="1:6" ht="12.75">
      <c r="A675" s="30" t="s">
        <v>133</v>
      </c>
      <c r="B675" s="30">
        <v>348</v>
      </c>
      <c r="C675" s="5">
        <v>1996</v>
      </c>
      <c r="D675" s="5">
        <v>11</v>
      </c>
      <c r="E675" s="28">
        <v>0.214</v>
      </c>
      <c r="F675" s="28">
        <v>270.4551560312451</v>
      </c>
    </row>
    <row r="676" spans="1:6" ht="12.75">
      <c r="A676" s="31" t="s">
        <v>133</v>
      </c>
      <c r="B676" s="31">
        <v>348</v>
      </c>
      <c r="C676">
        <v>1996</v>
      </c>
      <c r="D676">
        <v>12</v>
      </c>
      <c r="E676" s="28">
        <v>0.339</v>
      </c>
      <c r="F676" s="28">
        <v>785.2563437007909</v>
      </c>
    </row>
    <row r="677" spans="1:6" ht="12.75">
      <c r="A677" s="31" t="s">
        <v>133</v>
      </c>
      <c r="B677" s="31">
        <v>348</v>
      </c>
      <c r="C677">
        <v>1997</v>
      </c>
      <c r="D677">
        <v>1</v>
      </c>
      <c r="E677" s="28">
        <v>0.352</v>
      </c>
      <c r="F677" s="28">
        <v>946.9495955748614</v>
      </c>
    </row>
    <row r="678" spans="1:6" ht="12.75">
      <c r="A678" s="31" t="s">
        <v>133</v>
      </c>
      <c r="B678" s="31">
        <v>348</v>
      </c>
      <c r="C678">
        <v>1997</v>
      </c>
      <c r="D678">
        <v>2</v>
      </c>
      <c r="E678" s="28">
        <v>0.297</v>
      </c>
      <c r="F678" s="28">
        <v>509.96636829527426</v>
      </c>
    </row>
    <row r="679" spans="1:6" ht="12.75">
      <c r="A679" s="31" t="s">
        <v>133</v>
      </c>
      <c r="B679" s="31">
        <v>348</v>
      </c>
      <c r="C679">
        <v>1997</v>
      </c>
      <c r="D679">
        <v>3</v>
      </c>
      <c r="E679" s="28">
        <v>0.265</v>
      </c>
      <c r="F679" s="28">
        <v>304.17476539000006</v>
      </c>
    </row>
    <row r="680" spans="1:6" ht="12.75">
      <c r="A680" s="31" t="s">
        <v>133</v>
      </c>
      <c r="B680" s="31">
        <v>348</v>
      </c>
      <c r="C680">
        <v>1997</v>
      </c>
      <c r="D680">
        <v>4</v>
      </c>
      <c r="E680" s="28">
        <v>0.238</v>
      </c>
      <c r="F680" s="28">
        <v>249.78355907474813</v>
      </c>
    </row>
    <row r="681" spans="1:6" ht="12.75">
      <c r="A681" s="31" t="s">
        <v>133</v>
      </c>
      <c r="B681" s="31">
        <v>348</v>
      </c>
      <c r="C681">
        <v>1997</v>
      </c>
      <c r="D681">
        <v>5</v>
      </c>
      <c r="E681" s="28">
        <v>0.223</v>
      </c>
      <c r="F681" s="28">
        <v>521.0760725455597</v>
      </c>
    </row>
    <row r="682" spans="1:6" ht="12.75">
      <c r="A682" s="31" t="s">
        <v>133</v>
      </c>
      <c r="B682" s="31">
        <v>348</v>
      </c>
      <c r="C682">
        <v>1997</v>
      </c>
      <c r="D682">
        <v>6</v>
      </c>
      <c r="E682" s="28">
        <v>0.211</v>
      </c>
      <c r="F682" s="28">
        <v>359.01113409168414</v>
      </c>
    </row>
    <row r="683" spans="1:6" ht="12.75">
      <c r="A683" s="31" t="s">
        <v>133</v>
      </c>
      <c r="B683" s="31">
        <v>348</v>
      </c>
      <c r="C683">
        <v>1997</v>
      </c>
      <c r="D683">
        <v>7</v>
      </c>
      <c r="E683" s="28">
        <v>0.198</v>
      </c>
      <c r="F683" s="28">
        <v>276.3840196520182</v>
      </c>
    </row>
    <row r="684" spans="1:6" ht="12.75">
      <c r="A684" s="31" t="s">
        <v>133</v>
      </c>
      <c r="B684" s="31">
        <v>348</v>
      </c>
      <c r="C684">
        <v>1997</v>
      </c>
      <c r="D684">
        <v>8</v>
      </c>
      <c r="E684" s="28">
        <v>0.188</v>
      </c>
      <c r="F684" s="28">
        <v>231.19538706895435</v>
      </c>
    </row>
    <row r="685" spans="1:6" ht="12.75">
      <c r="A685" s="31" t="s">
        <v>133</v>
      </c>
      <c r="B685" s="31">
        <v>348</v>
      </c>
      <c r="C685">
        <v>1997</v>
      </c>
      <c r="D685">
        <v>9</v>
      </c>
      <c r="E685" s="28">
        <v>0.175</v>
      </c>
      <c r="F685" s="28">
        <v>165.54961353326343</v>
      </c>
    </row>
    <row r="686" spans="1:6" ht="12.75">
      <c r="A686" s="31" t="s">
        <v>133</v>
      </c>
      <c r="B686" s="31">
        <v>348</v>
      </c>
      <c r="C686">
        <v>1997</v>
      </c>
      <c r="D686">
        <v>10</v>
      </c>
      <c r="E686" s="28">
        <v>0.163</v>
      </c>
      <c r="F686" s="28">
        <v>207.28725816934931</v>
      </c>
    </row>
    <row r="687" spans="1:6" ht="12.75">
      <c r="A687" s="31" t="s">
        <v>133</v>
      </c>
      <c r="B687" s="31">
        <v>348</v>
      </c>
      <c r="C687">
        <v>1997</v>
      </c>
      <c r="D687">
        <v>11</v>
      </c>
      <c r="E687" s="28">
        <v>0.431</v>
      </c>
      <c r="F687" s="28">
        <v>981.4893606739463</v>
      </c>
    </row>
    <row r="688" spans="1:6" ht="12.75">
      <c r="A688" s="31" t="s">
        <v>133</v>
      </c>
      <c r="B688" s="31">
        <v>348</v>
      </c>
      <c r="C688">
        <v>1997</v>
      </c>
      <c r="D688">
        <v>12</v>
      </c>
      <c r="E688" s="28">
        <v>0.685</v>
      </c>
      <c r="F688" s="28">
        <v>1524.7507105680277</v>
      </c>
    </row>
    <row r="689" spans="1:6" ht="12.75">
      <c r="A689" s="31" t="s">
        <v>133</v>
      </c>
      <c r="B689" s="31">
        <v>348</v>
      </c>
      <c r="C689">
        <v>1998</v>
      </c>
      <c r="D689">
        <v>1</v>
      </c>
      <c r="E689" s="28">
        <v>0.666</v>
      </c>
      <c r="F689" s="28">
        <v>892.2869761251385</v>
      </c>
    </row>
    <row r="690" spans="1:6" ht="12.75">
      <c r="A690" s="31" t="s">
        <v>133</v>
      </c>
      <c r="B690" s="31">
        <v>348</v>
      </c>
      <c r="C690">
        <v>1998</v>
      </c>
      <c r="D690">
        <v>2</v>
      </c>
      <c r="E690" s="28">
        <v>0.648</v>
      </c>
      <c r="F690" s="28">
        <v>568.115757877576</v>
      </c>
    </row>
    <row r="691" spans="1:6" ht="12.75">
      <c r="A691" s="31" t="s">
        <v>133</v>
      </c>
      <c r="B691" s="31">
        <v>348</v>
      </c>
      <c r="C691">
        <v>1998</v>
      </c>
      <c r="D691">
        <v>3</v>
      </c>
      <c r="E691" s="28">
        <v>0.57</v>
      </c>
      <c r="F691" s="28">
        <v>399.6524631905195</v>
      </c>
    </row>
    <row r="692" spans="1:6" ht="12.75">
      <c r="A692" s="31" t="s">
        <v>133</v>
      </c>
      <c r="B692" s="31">
        <v>348</v>
      </c>
      <c r="C692">
        <v>1998</v>
      </c>
      <c r="D692">
        <v>4</v>
      </c>
      <c r="E692" s="28">
        <v>0.522</v>
      </c>
      <c r="F692" s="28">
        <v>720.4430634149448</v>
      </c>
    </row>
    <row r="693" spans="1:6" ht="12.75">
      <c r="A693" s="31" t="s">
        <v>133</v>
      </c>
      <c r="B693" s="31">
        <v>348</v>
      </c>
      <c r="C693">
        <v>1998</v>
      </c>
      <c r="D693">
        <v>5</v>
      </c>
      <c r="E693" s="28">
        <v>0.523</v>
      </c>
      <c r="F693" s="28">
        <v>728.9676791682202</v>
      </c>
    </row>
    <row r="694" spans="1:6" ht="12.75">
      <c r="A694" s="31" t="s">
        <v>133</v>
      </c>
      <c r="B694" s="31">
        <v>348</v>
      </c>
      <c r="C694">
        <v>1998</v>
      </c>
      <c r="D694">
        <v>6</v>
      </c>
      <c r="E694" s="28">
        <v>0.49</v>
      </c>
      <c r="F694" s="28">
        <v>486.72051790986046</v>
      </c>
    </row>
    <row r="695" spans="1:6" ht="12.75">
      <c r="A695" s="31" t="s">
        <v>133</v>
      </c>
      <c r="B695" s="31">
        <v>348</v>
      </c>
      <c r="C695">
        <v>1998</v>
      </c>
      <c r="D695">
        <v>7</v>
      </c>
      <c r="E695" s="28">
        <v>0.433</v>
      </c>
      <c r="F695" s="28">
        <v>286.1225704453808</v>
      </c>
    </row>
    <row r="696" spans="1:6" ht="12.75">
      <c r="A696" s="31" t="s">
        <v>133</v>
      </c>
      <c r="B696" s="31">
        <v>348</v>
      </c>
      <c r="C696">
        <v>1998</v>
      </c>
      <c r="D696">
        <v>8</v>
      </c>
      <c r="E696" s="28">
        <v>0.383</v>
      </c>
      <c r="F696" s="28">
        <v>215.9809285566255</v>
      </c>
    </row>
    <row r="697" spans="1:6" ht="12.75">
      <c r="A697" s="31" t="s">
        <v>133</v>
      </c>
      <c r="B697" s="31">
        <v>348</v>
      </c>
      <c r="C697">
        <v>1998</v>
      </c>
      <c r="D697">
        <v>9</v>
      </c>
      <c r="E697" s="28">
        <v>0.342</v>
      </c>
      <c r="F697" s="28">
        <v>249.39976171211003</v>
      </c>
    </row>
    <row r="698" spans="1:6" ht="12.75">
      <c r="A698" s="31" t="s">
        <v>133</v>
      </c>
      <c r="B698" s="31">
        <v>348</v>
      </c>
      <c r="C698">
        <v>1998</v>
      </c>
      <c r="D698">
        <v>10</v>
      </c>
      <c r="E698" s="28">
        <v>0.303</v>
      </c>
      <c r="F698" s="28">
        <v>173.20600735578665</v>
      </c>
    </row>
    <row r="699" spans="1:6" ht="12.75">
      <c r="A699" s="31" t="s">
        <v>133</v>
      </c>
      <c r="B699" s="31">
        <v>348</v>
      </c>
      <c r="C699">
        <v>1998</v>
      </c>
      <c r="D699">
        <v>11</v>
      </c>
      <c r="E699" s="28">
        <v>0.268</v>
      </c>
      <c r="F699" s="28">
        <v>148.90130919184352</v>
      </c>
    </row>
    <row r="700" spans="1:6" ht="12.75">
      <c r="A700" s="31" t="s">
        <v>133</v>
      </c>
      <c r="B700" s="31">
        <v>348</v>
      </c>
      <c r="C700">
        <v>1998</v>
      </c>
      <c r="D700">
        <v>12</v>
      </c>
      <c r="E700" s="28">
        <v>0.239</v>
      </c>
      <c r="F700" s="28">
        <v>156.81365392771644</v>
      </c>
    </row>
    <row r="701" spans="1:6" ht="12.75">
      <c r="A701" s="31" t="s">
        <v>133</v>
      </c>
      <c r="B701" s="31">
        <v>348</v>
      </c>
      <c r="C701">
        <v>1999</v>
      </c>
      <c r="D701">
        <v>1</v>
      </c>
      <c r="E701" s="28">
        <v>0.216</v>
      </c>
      <c r="F701" s="28">
        <v>200.461191630449</v>
      </c>
    </row>
    <row r="702" spans="1:6" ht="12.75">
      <c r="A702" s="31" t="s">
        <v>133</v>
      </c>
      <c r="B702" s="31">
        <v>348</v>
      </c>
      <c r="C702">
        <v>1999</v>
      </c>
      <c r="D702">
        <v>2</v>
      </c>
      <c r="E702" s="28">
        <v>0.196</v>
      </c>
      <c r="F702" s="28">
        <v>179.6871099479265</v>
      </c>
    </row>
    <row r="703" spans="1:6" ht="12.75">
      <c r="A703" s="31" t="s">
        <v>133</v>
      </c>
      <c r="B703" s="31">
        <v>348</v>
      </c>
      <c r="C703">
        <v>1999</v>
      </c>
      <c r="D703">
        <v>3</v>
      </c>
      <c r="E703" s="28">
        <v>0.181</v>
      </c>
      <c r="F703" s="28">
        <v>226.3217721742984</v>
      </c>
    </row>
    <row r="704" spans="1:6" ht="12.75">
      <c r="A704" s="31" t="s">
        <v>133</v>
      </c>
      <c r="B704" s="31">
        <v>348</v>
      </c>
      <c r="C704">
        <v>1999</v>
      </c>
      <c r="D704">
        <v>4</v>
      </c>
      <c r="E704" s="28">
        <v>0.169</v>
      </c>
      <c r="F704" s="28">
        <v>251.49044312448848</v>
      </c>
    </row>
    <row r="705" spans="1:6" ht="12.75">
      <c r="A705" s="31" t="s">
        <v>133</v>
      </c>
      <c r="B705" s="31">
        <v>348</v>
      </c>
      <c r="C705">
        <v>1999</v>
      </c>
      <c r="D705">
        <v>5</v>
      </c>
      <c r="E705" s="28">
        <v>0.161</v>
      </c>
      <c r="F705" s="28">
        <v>276.1898439014646</v>
      </c>
    </row>
    <row r="706" spans="1:6" ht="12.75">
      <c r="A706" s="31" t="s">
        <v>133</v>
      </c>
      <c r="B706" s="31">
        <v>348</v>
      </c>
      <c r="C706">
        <v>1999</v>
      </c>
      <c r="D706">
        <v>6</v>
      </c>
      <c r="E706" s="28">
        <v>0.151</v>
      </c>
      <c r="F706" s="28">
        <v>151.15735496124793</v>
      </c>
    </row>
    <row r="707" spans="1:6" ht="12.75">
      <c r="A707" s="31" t="s">
        <v>133</v>
      </c>
      <c r="B707" s="31">
        <v>348</v>
      </c>
      <c r="C707">
        <v>1999</v>
      </c>
      <c r="D707">
        <v>7</v>
      </c>
      <c r="E707" s="28">
        <v>0.141</v>
      </c>
      <c r="F707" s="28">
        <v>139.58006202943625</v>
      </c>
    </row>
    <row r="708" spans="1:6" ht="12.75">
      <c r="A708" s="31" t="s">
        <v>133</v>
      </c>
      <c r="B708" s="31">
        <v>348</v>
      </c>
      <c r="C708">
        <v>1999</v>
      </c>
      <c r="D708">
        <v>8</v>
      </c>
      <c r="E708" s="28">
        <v>0.13</v>
      </c>
      <c r="F708" s="28">
        <v>105.96903772983407</v>
      </c>
    </row>
    <row r="709" spans="1:6" ht="12.75">
      <c r="A709" s="31" t="s">
        <v>133</v>
      </c>
      <c r="B709" s="31">
        <v>348</v>
      </c>
      <c r="C709">
        <v>1999</v>
      </c>
      <c r="D709">
        <v>9</v>
      </c>
      <c r="E709" s="28">
        <v>0.125</v>
      </c>
      <c r="F709" s="28">
        <v>158.79940160277</v>
      </c>
    </row>
    <row r="710" spans="1:6" ht="12.75">
      <c r="A710" s="31" t="s">
        <v>133</v>
      </c>
      <c r="B710" s="31">
        <v>348</v>
      </c>
      <c r="C710">
        <v>1999</v>
      </c>
      <c r="D710">
        <v>10</v>
      </c>
      <c r="E710" s="28">
        <v>0.142</v>
      </c>
      <c r="F710" s="28">
        <v>420.1456297899998</v>
      </c>
    </row>
    <row r="711" spans="1:6" ht="12.75">
      <c r="A711" s="31" t="s">
        <v>133</v>
      </c>
      <c r="B711" s="31">
        <v>348</v>
      </c>
      <c r="C711">
        <v>1999</v>
      </c>
      <c r="D711">
        <v>11</v>
      </c>
      <c r="E711" s="28">
        <v>0.138</v>
      </c>
      <c r="F711" s="28">
        <v>254.35131360542525</v>
      </c>
    </row>
    <row r="712" spans="1:6" ht="12.75">
      <c r="A712" s="31" t="s">
        <v>133</v>
      </c>
      <c r="B712" s="31">
        <v>348</v>
      </c>
      <c r="C712">
        <v>1999</v>
      </c>
      <c r="D712">
        <v>12</v>
      </c>
      <c r="E712" s="28">
        <v>0.129</v>
      </c>
      <c r="F712" s="28">
        <v>358.5906653689666</v>
      </c>
    </row>
    <row r="713" spans="1:6" ht="12.75">
      <c r="A713" s="31" t="s">
        <v>133</v>
      </c>
      <c r="B713" s="31">
        <v>348</v>
      </c>
      <c r="C713">
        <v>2000</v>
      </c>
      <c r="D713">
        <v>1</v>
      </c>
      <c r="E713" s="28">
        <v>0.12</v>
      </c>
      <c r="F713" s="28">
        <v>179.52921216654136</v>
      </c>
    </row>
    <row r="714" spans="1:6" ht="12.75">
      <c r="A714" s="31" t="s">
        <v>133</v>
      </c>
      <c r="B714" s="31">
        <v>348</v>
      </c>
      <c r="C714">
        <v>2000</v>
      </c>
      <c r="D714">
        <v>2</v>
      </c>
      <c r="E714" s="28">
        <v>0.11</v>
      </c>
      <c r="F714" s="28">
        <v>171.89151328493801</v>
      </c>
    </row>
    <row r="715" spans="1:6" ht="12.75">
      <c r="A715" s="31" t="s">
        <v>133</v>
      </c>
      <c r="B715" s="31">
        <v>348</v>
      </c>
      <c r="C715">
        <v>2000</v>
      </c>
      <c r="D715">
        <v>3</v>
      </c>
      <c r="E715" s="28">
        <v>0.105</v>
      </c>
      <c r="F715" s="28">
        <v>162.02241362373</v>
      </c>
    </row>
    <row r="716" spans="1:6" ht="12.75">
      <c r="A716" s="31" t="s">
        <v>133</v>
      </c>
      <c r="B716" s="31">
        <v>348</v>
      </c>
      <c r="C716">
        <v>2000</v>
      </c>
      <c r="D716">
        <v>4</v>
      </c>
      <c r="E716" s="28">
        <v>0.13</v>
      </c>
      <c r="F716" s="28">
        <v>778.8867056499954</v>
      </c>
    </row>
    <row r="717" spans="1:6" ht="12.75">
      <c r="A717" s="31" t="s">
        <v>133</v>
      </c>
      <c r="B717" s="31">
        <v>348</v>
      </c>
      <c r="C717">
        <v>2000</v>
      </c>
      <c r="D717">
        <v>5</v>
      </c>
      <c r="E717" s="28">
        <v>0.151</v>
      </c>
      <c r="F717" s="28">
        <v>459.3905037734014</v>
      </c>
    </row>
    <row r="718" spans="1:6" ht="12.75">
      <c r="A718" s="31" t="s">
        <v>133</v>
      </c>
      <c r="B718" s="31">
        <v>348</v>
      </c>
      <c r="C718">
        <v>2000</v>
      </c>
      <c r="D718">
        <v>6</v>
      </c>
      <c r="E718" s="28">
        <v>0.148</v>
      </c>
      <c r="F718" s="28">
        <v>219.13361840882501</v>
      </c>
    </row>
    <row r="719" spans="1:6" ht="12.75">
      <c r="A719" s="31" t="s">
        <v>133</v>
      </c>
      <c r="B719" s="31">
        <v>348</v>
      </c>
      <c r="C719">
        <v>2000</v>
      </c>
      <c r="D719">
        <v>7</v>
      </c>
      <c r="E719" s="28">
        <v>0.135</v>
      </c>
      <c r="F719" s="28">
        <v>145.8912474034551</v>
      </c>
    </row>
    <row r="720" spans="1:6" ht="12.75">
      <c r="A720" s="31" t="s">
        <v>133</v>
      </c>
      <c r="B720" s="31">
        <v>348</v>
      </c>
      <c r="C720">
        <v>2000</v>
      </c>
      <c r="D720">
        <v>8</v>
      </c>
      <c r="E720" s="28">
        <v>0.124</v>
      </c>
      <c r="F720" s="28">
        <v>120.26488569648002</v>
      </c>
    </row>
    <row r="721" spans="1:6" ht="12.75">
      <c r="A721" s="31" t="s">
        <v>133</v>
      </c>
      <c r="B721" s="31">
        <v>348</v>
      </c>
      <c r="C721">
        <v>2000</v>
      </c>
      <c r="D721">
        <v>9</v>
      </c>
      <c r="E721" s="28">
        <v>0.116</v>
      </c>
      <c r="F721" s="28">
        <v>103.94579149169381</v>
      </c>
    </row>
    <row r="722" spans="1:6" ht="12.75">
      <c r="A722" s="31" t="s">
        <v>133</v>
      </c>
      <c r="B722" s="31">
        <v>348</v>
      </c>
      <c r="C722">
        <v>2000</v>
      </c>
      <c r="D722">
        <v>10</v>
      </c>
      <c r="E722" s="28">
        <v>0.11</v>
      </c>
      <c r="F722" s="28">
        <v>148.40634723092586</v>
      </c>
    </row>
    <row r="723" spans="1:6" ht="12.75">
      <c r="A723" s="31" t="s">
        <v>133</v>
      </c>
      <c r="B723" s="31">
        <v>348</v>
      </c>
      <c r="C723">
        <v>2000</v>
      </c>
      <c r="D723">
        <v>11</v>
      </c>
      <c r="E723" s="28">
        <v>0.129</v>
      </c>
      <c r="F723" s="28">
        <v>623.3031750494496</v>
      </c>
    </row>
    <row r="724" spans="1:6" ht="12.75">
      <c r="A724" s="31" t="s">
        <v>133</v>
      </c>
      <c r="B724" s="31">
        <v>348</v>
      </c>
      <c r="C724">
        <v>2000</v>
      </c>
      <c r="D724">
        <v>12</v>
      </c>
      <c r="E724" s="28">
        <v>0.227</v>
      </c>
      <c r="F724" s="28">
        <v>1173.4193548606975</v>
      </c>
    </row>
    <row r="725" spans="1:6" ht="12.75">
      <c r="A725" s="31" t="s">
        <v>133</v>
      </c>
      <c r="B725" s="31">
        <v>348</v>
      </c>
      <c r="C725">
        <v>2001</v>
      </c>
      <c r="D725">
        <v>1</v>
      </c>
      <c r="E725" s="28">
        <v>0.791</v>
      </c>
      <c r="F725" s="28">
        <v>2428.6725297238763</v>
      </c>
    </row>
    <row r="726" spans="1:6" ht="12.75">
      <c r="A726" s="31" t="s">
        <v>133</v>
      </c>
      <c r="B726" s="31">
        <v>348</v>
      </c>
      <c r="C726">
        <v>2001</v>
      </c>
      <c r="D726">
        <v>2</v>
      </c>
      <c r="E726" s="28">
        <v>0.587</v>
      </c>
      <c r="F726" s="28">
        <v>1170.8923499259224</v>
      </c>
    </row>
    <row r="727" spans="1:6" ht="12.75">
      <c r="A727" s="31" t="s">
        <v>133</v>
      </c>
      <c r="B727" s="31">
        <v>348</v>
      </c>
      <c r="C727">
        <v>2001</v>
      </c>
      <c r="D727">
        <v>3</v>
      </c>
      <c r="E727" s="28">
        <v>0.881</v>
      </c>
      <c r="F727" s="28">
        <v>2206.7055188021627</v>
      </c>
    </row>
    <row r="728" spans="1:6" ht="12.75">
      <c r="A728" s="31" t="s">
        <v>133</v>
      </c>
      <c r="B728" s="31">
        <v>348</v>
      </c>
      <c r="C728">
        <v>2001</v>
      </c>
      <c r="D728">
        <v>4</v>
      </c>
      <c r="E728" s="28">
        <v>0.665</v>
      </c>
      <c r="F728" s="28">
        <v>782.0488212490375</v>
      </c>
    </row>
    <row r="729" spans="1:6" ht="12.75">
      <c r="A729" s="31" t="s">
        <v>133</v>
      </c>
      <c r="B729" s="31">
        <v>348</v>
      </c>
      <c r="C729">
        <v>2001</v>
      </c>
      <c r="D729">
        <v>5</v>
      </c>
      <c r="E729" s="28">
        <v>0.579</v>
      </c>
      <c r="F729" s="28">
        <v>573.5668295697467</v>
      </c>
    </row>
    <row r="730" spans="1:6" ht="12.75">
      <c r="A730" s="31" t="s">
        <v>133</v>
      </c>
      <c r="B730" s="31">
        <v>348</v>
      </c>
      <c r="C730">
        <v>2001</v>
      </c>
      <c r="D730">
        <v>6</v>
      </c>
      <c r="E730" s="28">
        <v>0.506</v>
      </c>
      <c r="F730" s="28">
        <v>370.06738932301676</v>
      </c>
    </row>
    <row r="731" spans="1:6" ht="12.75">
      <c r="A731" s="31" t="s">
        <v>133</v>
      </c>
      <c r="B731" s="31">
        <v>348</v>
      </c>
      <c r="C731">
        <v>2001</v>
      </c>
      <c r="D731">
        <v>7</v>
      </c>
      <c r="E731" s="28">
        <v>0.445</v>
      </c>
      <c r="F731" s="28">
        <v>280.2822936025627</v>
      </c>
    </row>
    <row r="732" spans="1:6" ht="12.75">
      <c r="A732" s="31" t="s">
        <v>133</v>
      </c>
      <c r="B732" s="31">
        <v>348</v>
      </c>
      <c r="C732">
        <v>2001</v>
      </c>
      <c r="D732">
        <v>8</v>
      </c>
      <c r="E732" s="28">
        <v>0.395</v>
      </c>
      <c r="F732" s="28">
        <v>226.59845030418208</v>
      </c>
    </row>
    <row r="733" spans="1:6" ht="12.75">
      <c r="A733" s="31" t="s">
        <v>133</v>
      </c>
      <c r="B733" s="31">
        <v>348</v>
      </c>
      <c r="C733">
        <v>2001</v>
      </c>
      <c r="D733">
        <v>9</v>
      </c>
      <c r="E733" s="28">
        <v>0.349</v>
      </c>
      <c r="F733" s="28">
        <v>192.6868745749539</v>
      </c>
    </row>
    <row r="734" spans="1:6" ht="12.75">
      <c r="A734" s="31" t="s">
        <v>133</v>
      </c>
      <c r="B734" s="31">
        <v>348</v>
      </c>
      <c r="C734">
        <v>2001</v>
      </c>
      <c r="D734">
        <v>10</v>
      </c>
      <c r="E734" s="28">
        <v>0.308</v>
      </c>
      <c r="F734" s="28">
        <v>240.7116037293294</v>
      </c>
    </row>
    <row r="735" spans="1:6" ht="12.75">
      <c r="A735" s="31" t="s">
        <v>133</v>
      </c>
      <c r="B735" s="31">
        <v>348</v>
      </c>
      <c r="C735">
        <v>2001</v>
      </c>
      <c r="D735">
        <v>11</v>
      </c>
      <c r="E735" s="28">
        <v>0.275</v>
      </c>
      <c r="F735" s="28">
        <v>192.50321438790067</v>
      </c>
    </row>
    <row r="736" spans="1:6" ht="12.75">
      <c r="A736" s="31" t="s">
        <v>133</v>
      </c>
      <c r="B736" s="31">
        <v>348</v>
      </c>
      <c r="C736">
        <v>2001</v>
      </c>
      <c r="D736">
        <v>12</v>
      </c>
      <c r="E736" s="28">
        <v>0.245</v>
      </c>
      <c r="F736" s="28">
        <v>145.4596259146123</v>
      </c>
    </row>
    <row r="737" spans="1:6" ht="12.75">
      <c r="A737" s="31" t="s">
        <v>133</v>
      </c>
      <c r="B737" s="31">
        <v>348</v>
      </c>
      <c r="C737">
        <v>2002</v>
      </c>
      <c r="D737">
        <v>1</v>
      </c>
      <c r="E737" s="28">
        <v>0.221</v>
      </c>
      <c r="F737" s="28">
        <v>195.26634451738047</v>
      </c>
    </row>
    <row r="738" spans="1:6" ht="12.75">
      <c r="A738" s="31" t="s">
        <v>133</v>
      </c>
      <c r="B738" s="31">
        <v>348</v>
      </c>
      <c r="C738">
        <v>2002</v>
      </c>
      <c r="D738">
        <v>2</v>
      </c>
      <c r="E738" s="28">
        <v>0.198</v>
      </c>
      <c r="F738" s="28">
        <v>165.49288538128022</v>
      </c>
    </row>
    <row r="739" spans="1:6" ht="12.75">
      <c r="A739" s="31" t="s">
        <v>133</v>
      </c>
      <c r="B739" s="31">
        <v>348</v>
      </c>
      <c r="C739">
        <v>2002</v>
      </c>
      <c r="D739">
        <v>3</v>
      </c>
      <c r="E739" s="28">
        <v>0.182</v>
      </c>
      <c r="F739" s="28">
        <v>266.32035379780973</v>
      </c>
    </row>
    <row r="740" spans="1:6" ht="12.75">
      <c r="A740" s="31" t="s">
        <v>133</v>
      </c>
      <c r="B740" s="31">
        <v>348</v>
      </c>
      <c r="C740">
        <v>2002</v>
      </c>
      <c r="D740">
        <v>4</v>
      </c>
      <c r="E740" s="28">
        <v>0.168</v>
      </c>
      <c r="F740" s="28">
        <v>217.69538041971904</v>
      </c>
    </row>
    <row r="741" spans="1:6" ht="12.75">
      <c r="A741" s="31" t="s">
        <v>133</v>
      </c>
      <c r="B741" s="31">
        <v>348</v>
      </c>
      <c r="C741">
        <v>2002</v>
      </c>
      <c r="D741">
        <v>5</v>
      </c>
      <c r="E741" s="28">
        <v>0.156</v>
      </c>
      <c r="F741" s="28">
        <v>217.59653327800993</v>
      </c>
    </row>
    <row r="742" spans="1:6" ht="12.75">
      <c r="A742" s="31" t="s">
        <v>133</v>
      </c>
      <c r="B742" s="31">
        <v>348</v>
      </c>
      <c r="C742">
        <v>2002</v>
      </c>
      <c r="D742">
        <v>6</v>
      </c>
      <c r="E742" s="28">
        <v>0.146</v>
      </c>
      <c r="F742" s="28">
        <v>151.17899414568768</v>
      </c>
    </row>
    <row r="743" spans="1:6" ht="12.75">
      <c r="A743" s="31" t="s">
        <v>133</v>
      </c>
      <c r="B743" s="31">
        <v>348</v>
      </c>
      <c r="C743">
        <v>2002</v>
      </c>
      <c r="D743">
        <v>7</v>
      </c>
      <c r="E743" s="28">
        <v>0.137</v>
      </c>
      <c r="F743" s="28">
        <v>108.088854487396</v>
      </c>
    </row>
    <row r="744" spans="1:6" ht="12.75">
      <c r="A744" s="31" t="s">
        <v>133</v>
      </c>
      <c r="B744" s="31">
        <v>348</v>
      </c>
      <c r="C744">
        <v>2002</v>
      </c>
      <c r="D744">
        <v>8</v>
      </c>
      <c r="E744" s="28">
        <v>0.131</v>
      </c>
      <c r="F744" s="28">
        <v>118.290438304906</v>
      </c>
    </row>
    <row r="745" spans="1:6" ht="12.75">
      <c r="A745" s="31" t="s">
        <v>133</v>
      </c>
      <c r="B745" s="31">
        <v>348</v>
      </c>
      <c r="C745">
        <v>2002</v>
      </c>
      <c r="D745">
        <v>9</v>
      </c>
      <c r="E745" s="28">
        <v>0.126</v>
      </c>
      <c r="F745" s="28">
        <v>89.39176445759497</v>
      </c>
    </row>
    <row r="746" spans="1:6" ht="12.75">
      <c r="A746" s="31" t="s">
        <v>133</v>
      </c>
      <c r="B746" s="31">
        <v>348</v>
      </c>
      <c r="C746">
        <v>2002</v>
      </c>
      <c r="D746">
        <v>10</v>
      </c>
      <c r="E746" s="28">
        <v>0.12</v>
      </c>
      <c r="F746" s="28">
        <v>240.33608958896386</v>
      </c>
    </row>
    <row r="747" spans="1:6" ht="12.75">
      <c r="A747" s="31" t="s">
        <v>133</v>
      </c>
      <c r="B747" s="31">
        <v>348</v>
      </c>
      <c r="C747">
        <v>2002</v>
      </c>
      <c r="D747">
        <v>11</v>
      </c>
      <c r="E747" s="28">
        <v>0.14</v>
      </c>
      <c r="F747" s="28">
        <v>384.95421781212826</v>
      </c>
    </row>
    <row r="748" spans="1:6" ht="12.75">
      <c r="A748" s="31" t="s">
        <v>133</v>
      </c>
      <c r="B748" s="31">
        <v>348</v>
      </c>
      <c r="C748">
        <v>2002</v>
      </c>
      <c r="D748">
        <v>12</v>
      </c>
      <c r="E748" s="28">
        <v>0.242</v>
      </c>
      <c r="F748" s="28">
        <v>916.3110564583734</v>
      </c>
    </row>
    <row r="749" spans="1:6" ht="12.75">
      <c r="A749" s="31" t="s">
        <v>133</v>
      </c>
      <c r="B749" s="31">
        <v>348</v>
      </c>
      <c r="C749">
        <v>2003</v>
      </c>
      <c r="D749">
        <v>1</v>
      </c>
      <c r="E749" s="28">
        <v>0.436</v>
      </c>
      <c r="F749" s="28">
        <v>1419.2738078703583</v>
      </c>
    </row>
    <row r="750" spans="1:6" ht="12.75">
      <c r="A750" s="31" t="s">
        <v>133</v>
      </c>
      <c r="B750" s="31">
        <v>348</v>
      </c>
      <c r="C750">
        <v>2003</v>
      </c>
      <c r="D750">
        <v>2</v>
      </c>
      <c r="E750" s="28">
        <v>0.487</v>
      </c>
      <c r="F750" s="28">
        <v>1052.3891923048723</v>
      </c>
    </row>
    <row r="751" spans="1:6" ht="12.75">
      <c r="A751" s="31" t="s">
        <v>133</v>
      </c>
      <c r="B751" s="31">
        <v>348</v>
      </c>
      <c r="C751">
        <v>2003</v>
      </c>
      <c r="D751">
        <v>3</v>
      </c>
      <c r="E751" s="28">
        <v>0.453</v>
      </c>
      <c r="F751" s="28">
        <v>832.5868252507603</v>
      </c>
    </row>
    <row r="752" spans="1:6" ht="12.75">
      <c r="A752" s="31" t="s">
        <v>133</v>
      </c>
      <c r="B752" s="31">
        <v>348</v>
      </c>
      <c r="C752">
        <v>2003</v>
      </c>
      <c r="D752">
        <v>4</v>
      </c>
      <c r="E752" s="28">
        <v>0.473</v>
      </c>
      <c r="F752" s="28">
        <v>821.0574422632117</v>
      </c>
    </row>
    <row r="753" spans="1:6" ht="12.75">
      <c r="A753" s="31" t="s">
        <v>133</v>
      </c>
      <c r="B753" s="31">
        <v>348</v>
      </c>
      <c r="C753">
        <v>2003</v>
      </c>
      <c r="D753">
        <v>5</v>
      </c>
      <c r="E753" s="28">
        <v>0.447</v>
      </c>
      <c r="F753" s="28">
        <v>574.9253045815933</v>
      </c>
    </row>
    <row r="754" spans="1:6" ht="12.75">
      <c r="A754" s="31" t="s">
        <v>133</v>
      </c>
      <c r="B754" s="31">
        <v>348</v>
      </c>
      <c r="C754">
        <v>2003</v>
      </c>
      <c r="D754">
        <v>6</v>
      </c>
      <c r="E754" s="28">
        <v>0.396</v>
      </c>
      <c r="F754" s="28">
        <v>308.00295830176015</v>
      </c>
    </row>
    <row r="755" spans="1:6" ht="12.75">
      <c r="A755" s="31" t="s">
        <v>133</v>
      </c>
      <c r="B755" s="31">
        <v>348</v>
      </c>
      <c r="C755">
        <v>2003</v>
      </c>
      <c r="D755">
        <v>7</v>
      </c>
      <c r="E755" s="28">
        <v>0.353</v>
      </c>
      <c r="F755" s="28">
        <v>221.4168725698027</v>
      </c>
    </row>
    <row r="756" spans="1:6" ht="12.75">
      <c r="A756" s="31" t="s">
        <v>133</v>
      </c>
      <c r="B756" s="31">
        <v>348</v>
      </c>
      <c r="C756">
        <v>2003</v>
      </c>
      <c r="D756">
        <v>8</v>
      </c>
      <c r="E756" s="28">
        <v>0.316</v>
      </c>
      <c r="F756" s="28">
        <v>186.54594631439997</v>
      </c>
    </row>
    <row r="757" spans="1:6" ht="12.75">
      <c r="A757" s="31" t="s">
        <v>133</v>
      </c>
      <c r="B757" s="31">
        <v>348</v>
      </c>
      <c r="C757">
        <v>2003</v>
      </c>
      <c r="D757">
        <v>9</v>
      </c>
      <c r="E757" s="28">
        <v>0.282</v>
      </c>
      <c r="F757" s="28">
        <v>173.94269716540802</v>
      </c>
    </row>
    <row r="758" spans="1:6" ht="12.75">
      <c r="A758" s="31" t="s">
        <v>133</v>
      </c>
      <c r="B758" s="31">
        <v>348</v>
      </c>
      <c r="C758">
        <v>2003</v>
      </c>
      <c r="D758">
        <v>10</v>
      </c>
      <c r="E758" s="28">
        <v>0.37</v>
      </c>
      <c r="F758" s="28">
        <v>483.23540962012834</v>
      </c>
    </row>
    <row r="759" spans="1:6" ht="12.75">
      <c r="A759" s="31" t="s">
        <v>133</v>
      </c>
      <c r="B759" s="31">
        <v>348</v>
      </c>
      <c r="C759">
        <v>2003</v>
      </c>
      <c r="D759">
        <v>11</v>
      </c>
      <c r="E759" s="28">
        <v>0.308</v>
      </c>
      <c r="F759" s="28">
        <v>490.14591338420763</v>
      </c>
    </row>
    <row r="760" spans="1:6" ht="12.75">
      <c r="A760" s="31" t="s">
        <v>133</v>
      </c>
      <c r="B760" s="31">
        <v>348</v>
      </c>
      <c r="C760">
        <v>2003</v>
      </c>
      <c r="D760">
        <v>12</v>
      </c>
      <c r="E760" s="28">
        <v>0.283</v>
      </c>
      <c r="F760" s="28">
        <v>512.0300254526759</v>
      </c>
    </row>
    <row r="761" spans="1:6" ht="12.75">
      <c r="A761" s="31" t="s">
        <v>133</v>
      </c>
      <c r="B761" s="31">
        <v>348</v>
      </c>
      <c r="C761">
        <v>2004</v>
      </c>
      <c r="D761">
        <v>1</v>
      </c>
      <c r="E761" s="28">
        <v>0.258</v>
      </c>
      <c r="F761" s="28">
        <v>529.8357061758529</v>
      </c>
    </row>
    <row r="762" spans="1:6" ht="12.75">
      <c r="A762" s="31" t="s">
        <v>133</v>
      </c>
      <c r="B762" s="31">
        <v>348</v>
      </c>
      <c r="C762">
        <v>2004</v>
      </c>
      <c r="D762">
        <v>2</v>
      </c>
      <c r="E762" s="28">
        <v>0.241</v>
      </c>
      <c r="F762" s="28">
        <v>399.8352212011758</v>
      </c>
    </row>
    <row r="763" spans="1:6" ht="12.75">
      <c r="A763" s="31" t="s">
        <v>133</v>
      </c>
      <c r="B763" s="31">
        <v>348</v>
      </c>
      <c r="C763">
        <v>2004</v>
      </c>
      <c r="D763">
        <v>3</v>
      </c>
      <c r="E763" s="28">
        <v>0.244</v>
      </c>
      <c r="F763" s="28">
        <v>571.4806995221537</v>
      </c>
    </row>
    <row r="764" spans="1:6" ht="12.75">
      <c r="A764" s="31" t="s">
        <v>133</v>
      </c>
      <c r="B764" s="31">
        <v>348</v>
      </c>
      <c r="C764">
        <v>2004</v>
      </c>
      <c r="D764">
        <v>4</v>
      </c>
      <c r="E764" s="28">
        <v>0.226</v>
      </c>
      <c r="F764" s="28">
        <v>538.7376547232375</v>
      </c>
    </row>
    <row r="765" spans="1:6" ht="12.75">
      <c r="A765" s="31" t="s">
        <v>133</v>
      </c>
      <c r="B765" s="31">
        <v>348</v>
      </c>
      <c r="C765">
        <v>2004</v>
      </c>
      <c r="D765">
        <v>5</v>
      </c>
      <c r="E765" s="28">
        <v>0.21</v>
      </c>
      <c r="F765" s="28">
        <v>483.21482678865914</v>
      </c>
    </row>
    <row r="766" spans="1:6" ht="12.75">
      <c r="A766" s="31" t="s">
        <v>133</v>
      </c>
      <c r="B766" s="31">
        <v>348</v>
      </c>
      <c r="C766">
        <v>2004</v>
      </c>
      <c r="D766">
        <v>6</v>
      </c>
      <c r="E766" s="28">
        <v>0.196</v>
      </c>
      <c r="F766" s="28">
        <v>271.57440339909346</v>
      </c>
    </row>
    <row r="767" spans="1:6" ht="12.75">
      <c r="A767" s="31" t="s">
        <v>133</v>
      </c>
      <c r="B767" s="31">
        <v>348</v>
      </c>
      <c r="C767">
        <v>2004</v>
      </c>
      <c r="D767">
        <v>7</v>
      </c>
      <c r="E767" s="28">
        <v>0.179</v>
      </c>
      <c r="F767" s="28">
        <v>174.98312952081616</v>
      </c>
    </row>
    <row r="768" spans="1:6" ht="12.75">
      <c r="A768" s="31" t="s">
        <v>133</v>
      </c>
      <c r="B768" s="31">
        <v>348</v>
      </c>
      <c r="C768">
        <v>2004</v>
      </c>
      <c r="D768">
        <v>8</v>
      </c>
      <c r="E768" s="28">
        <v>0.167</v>
      </c>
      <c r="F768" s="28">
        <v>153.46641009283803</v>
      </c>
    </row>
    <row r="769" spans="1:6" ht="12.75">
      <c r="A769" s="31" t="s">
        <v>133</v>
      </c>
      <c r="B769" s="31">
        <v>348</v>
      </c>
      <c r="C769">
        <v>2004</v>
      </c>
      <c r="D769">
        <v>9</v>
      </c>
      <c r="E769" s="28">
        <v>0.152</v>
      </c>
      <c r="F769" s="28">
        <v>117.365138594495</v>
      </c>
    </row>
    <row r="770" spans="1:6" ht="12.75">
      <c r="A770" s="31" t="s">
        <v>133</v>
      </c>
      <c r="B770" s="31">
        <v>348</v>
      </c>
      <c r="C770">
        <v>2004</v>
      </c>
      <c r="D770">
        <v>10</v>
      </c>
      <c r="E770" s="28">
        <v>0.144</v>
      </c>
      <c r="F770" s="28">
        <v>238.12607770376914</v>
      </c>
    </row>
    <row r="771" spans="1:6" ht="12.75">
      <c r="A771" s="31" t="s">
        <v>133</v>
      </c>
      <c r="B771" s="31">
        <v>348</v>
      </c>
      <c r="C771">
        <v>2004</v>
      </c>
      <c r="D771">
        <v>11</v>
      </c>
      <c r="E771" s="28">
        <v>0.137</v>
      </c>
      <c r="F771" s="28">
        <v>188.17092626456554</v>
      </c>
    </row>
    <row r="772" spans="1:6" ht="12.75">
      <c r="A772" s="31" t="s">
        <v>133</v>
      </c>
      <c r="B772" s="31">
        <v>348</v>
      </c>
      <c r="C772">
        <v>2004</v>
      </c>
      <c r="D772">
        <v>12</v>
      </c>
      <c r="E772" s="28">
        <v>0.129</v>
      </c>
      <c r="F772" s="28">
        <v>195.16886207349248</v>
      </c>
    </row>
    <row r="773" spans="1:6" ht="12.75">
      <c r="A773" s="31" t="s">
        <v>133</v>
      </c>
      <c r="B773" s="31">
        <v>348</v>
      </c>
      <c r="C773">
        <v>2005</v>
      </c>
      <c r="D773">
        <v>1</v>
      </c>
      <c r="E773" s="28">
        <v>0.121</v>
      </c>
      <c r="F773" s="28">
        <v>158.86073948845385</v>
      </c>
    </row>
    <row r="774" spans="1:6" ht="12.75">
      <c r="A774" s="31" t="s">
        <v>133</v>
      </c>
      <c r="B774" s="31">
        <v>348</v>
      </c>
      <c r="C774">
        <v>2005</v>
      </c>
      <c r="D774">
        <v>2</v>
      </c>
      <c r="E774" s="28">
        <v>0.113</v>
      </c>
      <c r="F774" s="28">
        <v>112.46976575924802</v>
      </c>
    </row>
    <row r="775" spans="1:6" ht="12.75">
      <c r="A775" s="31" t="s">
        <v>133</v>
      </c>
      <c r="B775" s="31">
        <v>348</v>
      </c>
      <c r="C775">
        <v>2005</v>
      </c>
      <c r="D775">
        <v>3</v>
      </c>
      <c r="E775" s="28">
        <v>0.109</v>
      </c>
      <c r="F775" s="28">
        <v>256.8629102514368</v>
      </c>
    </row>
    <row r="776" spans="1:6" ht="12.75">
      <c r="A776" s="31" t="s">
        <v>133</v>
      </c>
      <c r="B776" s="31">
        <v>348</v>
      </c>
      <c r="C776">
        <v>2005</v>
      </c>
      <c r="D776">
        <v>4</v>
      </c>
      <c r="E776" s="28">
        <v>0.108</v>
      </c>
      <c r="F776" s="28">
        <v>260.4122188648976</v>
      </c>
    </row>
    <row r="777" spans="1:6" ht="12.75">
      <c r="A777" s="31" t="s">
        <v>133</v>
      </c>
      <c r="B777" s="31">
        <v>348</v>
      </c>
      <c r="C777">
        <v>2005</v>
      </c>
      <c r="D777">
        <v>5</v>
      </c>
      <c r="E777" s="28">
        <v>0.106</v>
      </c>
      <c r="F777" s="28">
        <v>170.73897784577008</v>
      </c>
    </row>
    <row r="778" spans="1:6" ht="12.75">
      <c r="A778" s="31" t="s">
        <v>133</v>
      </c>
      <c r="B778" s="31">
        <v>348</v>
      </c>
      <c r="C778">
        <v>2005</v>
      </c>
      <c r="D778">
        <v>6</v>
      </c>
      <c r="E778" s="28">
        <v>0.102</v>
      </c>
      <c r="F778" s="28">
        <v>108.5725350795731</v>
      </c>
    </row>
    <row r="779" spans="1:6" ht="12.75">
      <c r="A779" s="31" t="s">
        <v>133</v>
      </c>
      <c r="B779" s="31">
        <v>348</v>
      </c>
      <c r="C779">
        <v>2005</v>
      </c>
      <c r="D779">
        <v>7</v>
      </c>
      <c r="E779" s="28">
        <v>0.099</v>
      </c>
      <c r="F779" s="28">
        <v>87.7415645472385</v>
      </c>
    </row>
    <row r="780" spans="1:6" ht="12.75">
      <c r="A780" s="31" t="s">
        <v>133</v>
      </c>
      <c r="B780" s="31">
        <v>348</v>
      </c>
      <c r="C780">
        <v>2005</v>
      </c>
      <c r="D780">
        <v>8</v>
      </c>
      <c r="E780" s="28">
        <v>0.096</v>
      </c>
      <c r="F780" s="28">
        <v>79.25153779734161</v>
      </c>
    </row>
    <row r="781" spans="1:6" ht="12.75">
      <c r="A781" s="31" t="s">
        <v>133</v>
      </c>
      <c r="B781" s="31">
        <v>348</v>
      </c>
      <c r="C781">
        <v>2005</v>
      </c>
      <c r="D781">
        <v>9</v>
      </c>
      <c r="E781" s="28">
        <v>0.09</v>
      </c>
      <c r="F781" s="28">
        <v>63.88558505704687</v>
      </c>
    </row>
    <row r="782" spans="1:6" ht="12.75">
      <c r="A782" s="31" t="s">
        <v>133</v>
      </c>
      <c r="B782" s="31">
        <v>348</v>
      </c>
      <c r="C782">
        <v>2005</v>
      </c>
      <c r="D782">
        <v>10</v>
      </c>
      <c r="E782" s="28">
        <v>0.132</v>
      </c>
      <c r="F782" s="28">
        <v>333.3333505097737</v>
      </c>
    </row>
    <row r="783" spans="1:6" ht="12.75">
      <c r="A783" s="31" t="s">
        <v>133</v>
      </c>
      <c r="B783" s="31">
        <v>348</v>
      </c>
      <c r="C783">
        <v>2005</v>
      </c>
      <c r="D783">
        <v>11</v>
      </c>
      <c r="E783" s="28">
        <v>0.147</v>
      </c>
      <c r="F783" s="28">
        <v>319.2360794738796</v>
      </c>
    </row>
    <row r="784" spans="1:6" ht="12.75">
      <c r="A784" s="31" t="s">
        <v>133</v>
      </c>
      <c r="B784" s="31">
        <v>348</v>
      </c>
      <c r="C784">
        <v>2005</v>
      </c>
      <c r="D784">
        <v>12</v>
      </c>
      <c r="E784" s="28">
        <v>0.141</v>
      </c>
      <c r="F784" s="28">
        <v>310.612470951368</v>
      </c>
    </row>
    <row r="785" spans="1:6" ht="12.75">
      <c r="A785" s="31" t="s">
        <v>133</v>
      </c>
      <c r="B785" s="31">
        <v>348</v>
      </c>
      <c r="C785">
        <v>2006</v>
      </c>
      <c r="D785">
        <v>1</v>
      </c>
      <c r="E785" s="28">
        <v>0.136</v>
      </c>
      <c r="F785" s="28">
        <v>213.8333067746538</v>
      </c>
    </row>
    <row r="786" spans="1:6" ht="12.75">
      <c r="A786" s="31" t="s">
        <v>133</v>
      </c>
      <c r="B786" s="31">
        <v>348</v>
      </c>
      <c r="C786">
        <v>2006</v>
      </c>
      <c r="D786">
        <v>2</v>
      </c>
      <c r="E786" s="28">
        <v>0.162</v>
      </c>
      <c r="F786" s="28">
        <v>300.46530694242716</v>
      </c>
    </row>
    <row r="787" spans="1:6" ht="12.75">
      <c r="A787" s="31" t="s">
        <v>133</v>
      </c>
      <c r="B787" s="31">
        <v>348</v>
      </c>
      <c r="C787">
        <v>2006</v>
      </c>
      <c r="D787">
        <v>3</v>
      </c>
      <c r="E787" s="28">
        <v>0.18</v>
      </c>
      <c r="F787" s="28">
        <v>656.5304678828711</v>
      </c>
    </row>
    <row r="788" spans="1:6" ht="12.75">
      <c r="A788" s="31" t="s">
        <v>133</v>
      </c>
      <c r="B788" s="31">
        <v>348</v>
      </c>
      <c r="C788">
        <v>2006</v>
      </c>
      <c r="D788">
        <v>4</v>
      </c>
      <c r="E788" s="28">
        <v>0.188</v>
      </c>
      <c r="F788" s="28">
        <v>448.3735371898915</v>
      </c>
    </row>
    <row r="789" spans="1:6" ht="12.75">
      <c r="A789" s="31" t="s">
        <v>133</v>
      </c>
      <c r="B789" s="31">
        <v>348</v>
      </c>
      <c r="C789">
        <v>2006</v>
      </c>
      <c r="D789">
        <v>5</v>
      </c>
      <c r="E789" s="28">
        <v>0.174</v>
      </c>
      <c r="F789" s="28">
        <v>271.59319358889</v>
      </c>
    </row>
    <row r="790" spans="1:6" ht="12.75">
      <c r="A790" s="31" t="s">
        <v>133</v>
      </c>
      <c r="B790" s="31">
        <v>348</v>
      </c>
      <c r="C790">
        <v>2006</v>
      </c>
      <c r="D790">
        <v>6</v>
      </c>
      <c r="E790" s="28">
        <v>0.158</v>
      </c>
      <c r="F790" s="28">
        <v>225.74297137102278</v>
      </c>
    </row>
    <row r="791" spans="1:6" ht="12.75">
      <c r="A791" s="31" t="s">
        <v>133</v>
      </c>
      <c r="B791" s="31">
        <v>348</v>
      </c>
      <c r="C791">
        <v>2006</v>
      </c>
      <c r="D791">
        <v>7</v>
      </c>
      <c r="E791" s="28">
        <v>0.15</v>
      </c>
      <c r="F791" s="28">
        <v>168.29414900093198</v>
      </c>
    </row>
    <row r="792" spans="1:6" ht="12.75">
      <c r="A792" s="31" t="s">
        <v>133</v>
      </c>
      <c r="B792" s="31">
        <v>348</v>
      </c>
      <c r="C792">
        <v>2006</v>
      </c>
      <c r="D792">
        <v>8</v>
      </c>
      <c r="E792" s="28">
        <v>0.142</v>
      </c>
      <c r="F792" s="28">
        <v>133.77376820316815</v>
      </c>
    </row>
    <row r="793" spans="1:6" ht="12.75">
      <c r="A793" s="31" t="s">
        <v>133</v>
      </c>
      <c r="B793" s="31">
        <v>348</v>
      </c>
      <c r="C793">
        <v>2006</v>
      </c>
      <c r="D793">
        <v>9</v>
      </c>
      <c r="E793" s="28">
        <v>0.129</v>
      </c>
      <c r="F793" s="28">
        <v>111.66470630678045</v>
      </c>
    </row>
    <row r="794" spans="5:7" ht="12.75">
      <c r="E794" s="27">
        <f>AVERAGE(E2:E793)*12</f>
        <v>3.247348484848483</v>
      </c>
      <c r="F794" s="27">
        <f>AVERAGE(F2:F793)*12</f>
        <v>4990.890529057542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397 - Río Duero desde confluencia con el arroyo de Algodre hasta confluencia con arroyo de Valderrey en Zamora.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397</v>
      </c>
      <c r="B6" s="30">
        <f>'De la BASE'!B2</f>
        <v>348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0.229</v>
      </c>
      <c r="F6" s="9">
        <f>IF('De la BASE'!F2&gt;0,'De la BASE'!F2,'De la BASE'!F2+0.001)</f>
        <v>360.7882148205851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397</v>
      </c>
      <c r="B7" s="30">
        <f>'De la BASE'!B3</f>
        <v>348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0.218</v>
      </c>
      <c r="F7" s="9">
        <f>IF('De la BASE'!F3&gt;0,'De la BASE'!F3,'De la BASE'!F3+0.001)</f>
        <v>416.02756375199556</v>
      </c>
      <c r="G7" s="15">
        <v>14916</v>
      </c>
      <c r="H7" s="8">
        <f>CORREL(E6:E796,E7:E797)</f>
        <v>0.7673986556615674</v>
      </c>
      <c r="I7" s="8" t="s">
        <v>117</v>
      </c>
      <c r="J7" s="8"/>
      <c r="K7" s="8"/>
      <c r="L7" s="24"/>
    </row>
    <row r="8" spans="1:13" ht="12.75">
      <c r="A8" s="30" t="str">
        <f>'De la BASE'!A4</f>
        <v>397</v>
      </c>
      <c r="B8" s="30">
        <f>'De la BASE'!B4</f>
        <v>348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0.201</v>
      </c>
      <c r="F8" s="9">
        <f>IF('De la BASE'!F4&gt;0,'De la BASE'!F4,'De la BASE'!F4+0.001)</f>
        <v>267.78116759238003</v>
      </c>
      <c r="G8" s="15">
        <v>14946</v>
      </c>
      <c r="H8" s="8">
        <f>CORREL(E486:E796,E487:E797)</f>
        <v>0.8290234271169673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397</v>
      </c>
      <c r="B9" s="30">
        <f>'De la BASE'!B5</f>
        <v>348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0.407</v>
      </c>
      <c r="F9" s="9">
        <f>IF('De la BASE'!F5&gt;0,'De la BASE'!F5,'De la BASE'!F5+0.001)</f>
        <v>861.4400876852959</v>
      </c>
      <c r="G9" s="15">
        <v>14977</v>
      </c>
    </row>
    <row r="10" spans="1:11" ht="12.75">
      <c r="A10" s="30" t="str">
        <f>'De la BASE'!A6</f>
        <v>397</v>
      </c>
      <c r="B10" s="30">
        <f>'De la BASE'!B6</f>
        <v>348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0.44</v>
      </c>
      <c r="F10" s="9">
        <f>IF('De la BASE'!F6&gt;0,'De la BASE'!F6,'De la BASE'!F6+0.001)</f>
        <v>1743.9411157430777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397</v>
      </c>
      <c r="B11" s="30">
        <f>'De la BASE'!B7</f>
        <v>348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0.473</v>
      </c>
      <c r="F11" s="9">
        <f>IF('De la BASE'!F7&gt;0,'De la BASE'!F7,'De la BASE'!F7+0.001)</f>
        <v>1740.3842844678038</v>
      </c>
      <c r="G11" s="15">
        <v>15036</v>
      </c>
      <c r="H11" s="8">
        <f>CORREL(F6:F796,F7:F797)</f>
        <v>0.6554381508082824</v>
      </c>
      <c r="I11" s="8" t="s">
        <v>117</v>
      </c>
      <c r="J11" s="8"/>
      <c r="K11" s="8"/>
    </row>
    <row r="12" spans="1:11" ht="12.75">
      <c r="A12" s="30" t="str">
        <f>'De la BASE'!A8</f>
        <v>397</v>
      </c>
      <c r="B12" s="30">
        <f>'De la BASE'!B8</f>
        <v>348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0.524</v>
      </c>
      <c r="F12" s="9">
        <f>IF('De la BASE'!F8&gt;0,'De la BASE'!F8,'De la BASE'!F8+0.001)</f>
        <v>1371.5463405238452</v>
      </c>
      <c r="G12" s="15">
        <v>15067</v>
      </c>
      <c r="H12" s="8">
        <f>CORREL(F486:F796,F487:F797)</f>
        <v>0.637097090259462</v>
      </c>
      <c r="I12" s="8" t="s">
        <v>118</v>
      </c>
      <c r="J12" s="8"/>
      <c r="K12" s="8"/>
    </row>
    <row r="13" spans="1:9" ht="12.75">
      <c r="A13" s="30" t="str">
        <f>'De la BASE'!A9</f>
        <v>397</v>
      </c>
      <c r="B13" s="30">
        <f>'De la BASE'!B9</f>
        <v>348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0.742</v>
      </c>
      <c r="F13" s="9">
        <f>IF('De la BASE'!F9&gt;0,'De la BASE'!F9,'De la BASE'!F9+0.001)</f>
        <v>2084.327243681431</v>
      </c>
      <c r="G13" s="15">
        <v>15097</v>
      </c>
      <c r="H13" s="6"/>
      <c r="I13" s="6"/>
    </row>
    <row r="14" spans="1:13" ht="12.75">
      <c r="A14" s="30" t="str">
        <f>'De la BASE'!A10</f>
        <v>397</v>
      </c>
      <c r="B14" s="30">
        <f>'De la BASE'!B10</f>
        <v>348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0.622</v>
      </c>
      <c r="F14" s="9">
        <f>IF('De la BASE'!F10&gt;0,'De la BASE'!F10,'De la BASE'!F10+0.001)</f>
        <v>1011.3703755435838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397</v>
      </c>
      <c r="B15" s="30">
        <f>'De la BASE'!B11</f>
        <v>348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0.557</v>
      </c>
      <c r="F15" s="9">
        <f>IF('De la BASE'!F11&gt;0,'De la BASE'!F11,'De la BASE'!F11+0.001)</f>
        <v>577.613629172997</v>
      </c>
      <c r="G15" s="15">
        <v>15158</v>
      </c>
      <c r="I15" s="7"/>
    </row>
    <row r="16" spans="1:9" ht="12.75">
      <c r="A16" s="30" t="str">
        <f>'De la BASE'!A12</f>
        <v>397</v>
      </c>
      <c r="B16" s="30">
        <f>'De la BASE'!B12</f>
        <v>348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0.491</v>
      </c>
      <c r="F16" s="9">
        <f>IF('De la BASE'!F12&gt;0,'De la BASE'!F12,'De la BASE'!F12+0.001)</f>
        <v>377.1853426242844</v>
      </c>
      <c r="G16" s="15">
        <v>15189</v>
      </c>
      <c r="H16" s="7"/>
      <c r="I16" s="7"/>
    </row>
    <row r="17" spans="1:9" ht="12.75">
      <c r="A17" s="30" t="str">
        <f>'De la BASE'!A13</f>
        <v>397</v>
      </c>
      <c r="B17" s="30">
        <f>'De la BASE'!B13</f>
        <v>348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0.433</v>
      </c>
      <c r="F17" s="9">
        <f>IF('De la BASE'!F13&gt;0,'De la BASE'!F13,'De la BASE'!F13+0.001)</f>
        <v>300.3908785847597</v>
      </c>
      <c r="G17" s="15">
        <v>15220</v>
      </c>
      <c r="H17" s="7"/>
      <c r="I17" s="7"/>
    </row>
    <row r="18" spans="1:9" ht="12.75">
      <c r="A18" s="30" t="str">
        <f>'De la BASE'!A14</f>
        <v>397</v>
      </c>
      <c r="B18" s="30">
        <f>'De la BASE'!B14</f>
        <v>348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0.383</v>
      </c>
      <c r="F18" s="9">
        <f>IF('De la BASE'!F14&gt;0,'De la BASE'!F14,'De la BASE'!F14+0.001)</f>
        <v>238.394582248083</v>
      </c>
      <c r="G18" s="15">
        <v>15250</v>
      </c>
      <c r="H18" s="7"/>
      <c r="I18" s="7"/>
    </row>
    <row r="19" spans="1:8" ht="12.75">
      <c r="A19" s="30" t="str">
        <f>'De la BASE'!A15</f>
        <v>397</v>
      </c>
      <c r="B19" s="30">
        <f>'De la BASE'!B15</f>
        <v>348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0.355</v>
      </c>
      <c r="F19" s="9">
        <f>IF('De la BASE'!F15&gt;0,'De la BASE'!F15,'De la BASE'!F15+0.001)</f>
        <v>387.53909120976016</v>
      </c>
      <c r="G19" s="15">
        <v>15281</v>
      </c>
      <c r="H19" s="7"/>
    </row>
    <row r="20" spans="1:7" ht="12.75">
      <c r="A20" s="30" t="str">
        <f>'De la BASE'!A16</f>
        <v>397</v>
      </c>
      <c r="B20" s="30">
        <f>'De la BASE'!B16</f>
        <v>348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0.317</v>
      </c>
      <c r="F20" s="9">
        <f>IF('De la BASE'!F16&gt;0,'De la BASE'!F16,'De la BASE'!F16+0.001)</f>
        <v>225.87507911698074</v>
      </c>
      <c r="G20" s="15">
        <v>15311</v>
      </c>
    </row>
    <row r="21" spans="1:7" ht="12.75">
      <c r="A21" s="30" t="str">
        <f>'De la BASE'!A17</f>
        <v>397</v>
      </c>
      <c r="B21" s="30">
        <f>'De la BASE'!B17</f>
        <v>348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0.283</v>
      </c>
      <c r="F21" s="9">
        <f>IF('De la BASE'!F17&gt;0,'De la BASE'!F17,'De la BASE'!F17+0.001)</f>
        <v>264.4783704080278</v>
      </c>
      <c r="G21" s="15">
        <v>15342</v>
      </c>
    </row>
    <row r="22" spans="1:7" ht="12.75">
      <c r="A22" s="30" t="str">
        <f>'De la BASE'!A18</f>
        <v>397</v>
      </c>
      <c r="B22" s="30">
        <f>'De la BASE'!B18</f>
        <v>348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0.255</v>
      </c>
      <c r="F22" s="9">
        <f>IF('De la BASE'!F18&gt;0,'De la BASE'!F18,'De la BASE'!F18+0.001)</f>
        <v>205.47725010126464</v>
      </c>
      <c r="G22" s="15">
        <v>15373</v>
      </c>
    </row>
    <row r="23" spans="1:7" ht="12.75">
      <c r="A23" s="30" t="str">
        <f>'De la BASE'!A19</f>
        <v>397</v>
      </c>
      <c r="B23" s="30">
        <f>'De la BASE'!B19</f>
        <v>348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0.262</v>
      </c>
      <c r="F23" s="9">
        <f>IF('De la BASE'!F19&gt;0,'De la BASE'!F19,'De la BASE'!F19+0.001)</f>
        <v>519.4804994214799</v>
      </c>
      <c r="G23" s="15">
        <v>15401</v>
      </c>
    </row>
    <row r="24" spans="1:7" ht="12.75">
      <c r="A24" s="30" t="str">
        <f>'De la BASE'!A20</f>
        <v>397</v>
      </c>
      <c r="B24" s="30">
        <f>'De la BASE'!B20</f>
        <v>348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0.291</v>
      </c>
      <c r="F24" s="9">
        <f>IF('De la BASE'!F20&gt;0,'De la BASE'!F20,'De la BASE'!F20+0.001)</f>
        <v>701.0580806500127</v>
      </c>
      <c r="G24" s="15">
        <v>15432</v>
      </c>
    </row>
    <row r="25" spans="1:7" ht="12.75">
      <c r="A25" s="30" t="str">
        <f>'De la BASE'!A21</f>
        <v>397</v>
      </c>
      <c r="B25" s="30">
        <f>'De la BASE'!B21</f>
        <v>348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0.266</v>
      </c>
      <c r="F25" s="9">
        <f>IF('De la BASE'!F21&gt;0,'De la BASE'!F21,'De la BASE'!F21+0.001)</f>
        <v>500.4868854592184</v>
      </c>
      <c r="G25" s="15">
        <v>15462</v>
      </c>
    </row>
    <row r="26" spans="1:7" ht="12.75">
      <c r="A26" s="30" t="str">
        <f>'De la BASE'!A22</f>
        <v>397</v>
      </c>
      <c r="B26" s="30">
        <f>'De la BASE'!B22</f>
        <v>348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0.244</v>
      </c>
      <c r="F26" s="9">
        <f>IF('De la BASE'!F22&gt;0,'De la BASE'!F22,'De la BASE'!F22+0.001)</f>
        <v>361.6594124130801</v>
      </c>
      <c r="G26" s="15">
        <v>15493</v>
      </c>
    </row>
    <row r="27" spans="1:7" ht="12.75">
      <c r="A27" s="30" t="str">
        <f>'De la BASE'!A23</f>
        <v>397</v>
      </c>
      <c r="B27" s="30">
        <f>'De la BASE'!B23</f>
        <v>348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0.222</v>
      </c>
      <c r="F27" s="9">
        <f>IF('De la BASE'!F23&gt;0,'De la BASE'!F23,'De la BASE'!F23+0.001)</f>
        <v>221.84285829577462</v>
      </c>
      <c r="G27" s="15">
        <v>15523</v>
      </c>
    </row>
    <row r="28" spans="1:7" ht="12.75">
      <c r="A28" s="30" t="str">
        <f>'De la BASE'!A24</f>
        <v>397</v>
      </c>
      <c r="B28" s="30">
        <f>'De la BASE'!B24</f>
        <v>348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0.209</v>
      </c>
      <c r="F28" s="9">
        <f>IF('De la BASE'!F24&gt;0,'De la BASE'!F24,'De la BASE'!F24+0.001)</f>
        <v>198.79821645433998</v>
      </c>
      <c r="G28" s="15">
        <v>15554</v>
      </c>
    </row>
    <row r="29" spans="1:7" ht="12.75">
      <c r="A29" s="30" t="str">
        <f>'De la BASE'!A25</f>
        <v>397</v>
      </c>
      <c r="B29" s="30">
        <f>'De la BASE'!B25</f>
        <v>348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0.199</v>
      </c>
      <c r="F29" s="9">
        <f>IF('De la BASE'!F25&gt;0,'De la BASE'!F25,'De la BASE'!F25+0.001)</f>
        <v>212.42827343359897</v>
      </c>
      <c r="G29" s="15">
        <v>15585</v>
      </c>
    </row>
    <row r="30" spans="1:7" ht="12.75">
      <c r="A30" s="30" t="str">
        <f>'De la BASE'!A26</f>
        <v>397</v>
      </c>
      <c r="B30" s="30">
        <f>'De la BASE'!B26</f>
        <v>348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0.186</v>
      </c>
      <c r="F30" s="9">
        <f>IF('De la BASE'!F26&gt;0,'De la BASE'!F26,'De la BASE'!F26+0.001)</f>
        <v>326.0879882104746</v>
      </c>
      <c r="G30" s="15">
        <v>15615</v>
      </c>
    </row>
    <row r="31" spans="1:7" ht="12.75">
      <c r="A31" s="30" t="str">
        <f>'De la BASE'!A27</f>
        <v>397</v>
      </c>
      <c r="B31" s="30">
        <f>'De la BASE'!B27</f>
        <v>348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0.175</v>
      </c>
      <c r="F31" s="9">
        <f>IF('De la BASE'!F27&gt;0,'De la BASE'!F27,'De la BASE'!F27+0.001)</f>
        <v>267.61714827992654</v>
      </c>
      <c r="G31" s="15">
        <v>15646</v>
      </c>
    </row>
    <row r="32" spans="1:7" ht="12.75">
      <c r="A32" s="30" t="str">
        <f>'De la BASE'!A28</f>
        <v>397</v>
      </c>
      <c r="B32" s="30">
        <f>'De la BASE'!B28</f>
        <v>348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0.171</v>
      </c>
      <c r="F32" s="9">
        <f>IF('De la BASE'!F28&gt;0,'De la BASE'!F28,'De la BASE'!F28+0.001)</f>
        <v>449.34270543978596</v>
      </c>
      <c r="G32" s="15">
        <v>15676</v>
      </c>
    </row>
    <row r="33" spans="1:7" ht="12.75">
      <c r="A33" s="30" t="str">
        <f>'De la BASE'!A29</f>
        <v>397</v>
      </c>
      <c r="B33" s="30">
        <f>'De la BASE'!B29</f>
        <v>348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0.216</v>
      </c>
      <c r="F33" s="9">
        <f>IF('De la BASE'!F29&gt;0,'De la BASE'!F29,'De la BASE'!F29+0.001)</f>
        <v>941.4524573212592</v>
      </c>
      <c r="G33" s="15">
        <v>15707</v>
      </c>
    </row>
    <row r="34" spans="1:7" ht="12.75">
      <c r="A34" s="30" t="str">
        <f>'De la BASE'!A30</f>
        <v>397</v>
      </c>
      <c r="B34" s="30">
        <f>'De la BASE'!B30</f>
        <v>348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0.194</v>
      </c>
      <c r="F34" s="9">
        <f>IF('De la BASE'!F30&gt;0,'De la BASE'!F30,'De la BASE'!F30+0.001)</f>
        <v>408.52537573994266</v>
      </c>
      <c r="G34" s="15">
        <v>15738</v>
      </c>
    </row>
    <row r="35" spans="1:7" ht="12.75">
      <c r="A35" s="30" t="str">
        <f>'De la BASE'!A31</f>
        <v>397</v>
      </c>
      <c r="B35" s="30">
        <f>'De la BASE'!B31</f>
        <v>348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0.186</v>
      </c>
      <c r="F35" s="9">
        <f>IF('De la BASE'!F31&gt;0,'De la BASE'!F31,'De la BASE'!F31+0.001)</f>
        <v>370.12989050731807</v>
      </c>
      <c r="G35" s="15">
        <v>15766</v>
      </c>
    </row>
    <row r="36" spans="1:7" ht="12.75">
      <c r="A36" s="30" t="str">
        <f>'De la BASE'!A32</f>
        <v>397</v>
      </c>
      <c r="B36" s="30">
        <f>'De la BASE'!B32</f>
        <v>348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0.194</v>
      </c>
      <c r="F36" s="9">
        <f>IF('De la BASE'!F32&gt;0,'De la BASE'!F32,'De la BASE'!F32+0.001)</f>
        <v>579.9938473892843</v>
      </c>
      <c r="G36" s="15">
        <v>15797</v>
      </c>
    </row>
    <row r="37" spans="1:7" ht="12.75">
      <c r="A37" s="30" t="str">
        <f>'De la BASE'!A33</f>
        <v>397</v>
      </c>
      <c r="B37" s="30">
        <f>'De la BASE'!B33</f>
        <v>348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0.191</v>
      </c>
      <c r="F37" s="9">
        <f>IF('De la BASE'!F33&gt;0,'De la BASE'!F33,'De la BASE'!F33+0.001)</f>
        <v>369.767998923264</v>
      </c>
      <c r="G37" s="15">
        <v>15827</v>
      </c>
    </row>
    <row r="38" spans="1:7" ht="12.75">
      <c r="A38" s="30" t="str">
        <f>'De la BASE'!A34</f>
        <v>397</v>
      </c>
      <c r="B38" s="30">
        <f>'De la BASE'!B34</f>
        <v>348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0.176</v>
      </c>
      <c r="F38" s="9">
        <f>IF('De la BASE'!F34&gt;0,'De la BASE'!F34,'De la BASE'!F34+0.001)</f>
        <v>209.66142727028088</v>
      </c>
      <c r="G38" s="15">
        <v>15858</v>
      </c>
    </row>
    <row r="39" spans="1:7" ht="12.75">
      <c r="A39" s="30" t="str">
        <f>'De la BASE'!A35</f>
        <v>397</v>
      </c>
      <c r="B39" s="30">
        <f>'De la BASE'!B35</f>
        <v>348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0.162</v>
      </c>
      <c r="F39" s="9">
        <f>IF('De la BASE'!F35&gt;0,'De la BASE'!F35,'De la BASE'!F35+0.001)</f>
        <v>185.01435896360067</v>
      </c>
      <c r="G39" s="15">
        <v>15888</v>
      </c>
    </row>
    <row r="40" spans="1:7" ht="12.75">
      <c r="A40" s="30" t="str">
        <f>'De la BASE'!A36</f>
        <v>397</v>
      </c>
      <c r="B40" s="30">
        <f>'De la BASE'!B36</f>
        <v>348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0.156</v>
      </c>
      <c r="F40" s="9">
        <f>IF('De la BASE'!F36&gt;0,'De la BASE'!F36,'De la BASE'!F36+0.001)</f>
        <v>137.8648106428699</v>
      </c>
      <c r="G40" s="15">
        <v>15919</v>
      </c>
    </row>
    <row r="41" spans="1:7" ht="12.75">
      <c r="A41" s="30" t="str">
        <f>'De la BASE'!A37</f>
        <v>397</v>
      </c>
      <c r="B41" s="30">
        <f>'De la BASE'!B37</f>
        <v>348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0.16</v>
      </c>
      <c r="F41" s="9">
        <f>IF('De la BASE'!F37&gt;0,'De la BASE'!F37,'De la BASE'!F37+0.001)</f>
        <v>163.0783456439567</v>
      </c>
      <c r="G41" s="15">
        <v>15950</v>
      </c>
    </row>
    <row r="42" spans="1:7" ht="12.75">
      <c r="A42" s="30" t="str">
        <f>'De la BASE'!A38</f>
        <v>397</v>
      </c>
      <c r="B42" s="30">
        <f>'De la BASE'!B38</f>
        <v>348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0.166</v>
      </c>
      <c r="F42" s="9">
        <f>IF('De la BASE'!F38&gt;0,'De la BASE'!F38,'De la BASE'!F38+0.001)</f>
        <v>274.815781237516</v>
      </c>
      <c r="G42" s="15">
        <v>15980</v>
      </c>
    </row>
    <row r="43" spans="1:7" ht="12.75">
      <c r="A43" s="30" t="str">
        <f>'De la BASE'!A39</f>
        <v>397</v>
      </c>
      <c r="B43" s="30">
        <f>'De la BASE'!B39</f>
        <v>348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0.16</v>
      </c>
      <c r="F43" s="9">
        <f>IF('De la BASE'!F39&gt;0,'De la BASE'!F39,'De la BASE'!F39+0.001)</f>
        <v>296.9524663670849</v>
      </c>
      <c r="G43" s="15">
        <v>16011</v>
      </c>
    </row>
    <row r="44" spans="1:7" ht="12.75">
      <c r="A44" s="30" t="str">
        <f>'De la BASE'!A40</f>
        <v>397</v>
      </c>
      <c r="B44" s="30">
        <f>'De la BASE'!B40</f>
        <v>348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0.205</v>
      </c>
      <c r="F44" s="9">
        <f>IF('De la BASE'!F40&gt;0,'De la BASE'!F40,'De la BASE'!F40+0.001)</f>
        <v>323.89852291310046</v>
      </c>
      <c r="G44" s="15">
        <v>16041</v>
      </c>
    </row>
    <row r="45" spans="1:7" ht="12.75">
      <c r="A45" s="30" t="str">
        <f>'De la BASE'!A41</f>
        <v>397</v>
      </c>
      <c r="B45" s="30">
        <f>'De la BASE'!B41</f>
        <v>348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0.158</v>
      </c>
      <c r="F45" s="9">
        <f>IF('De la BASE'!F41&gt;0,'De la BASE'!F41,'De la BASE'!F41+0.001)</f>
        <v>214.7478371110738</v>
      </c>
      <c r="G45" s="15">
        <v>16072</v>
      </c>
    </row>
    <row r="46" spans="1:7" ht="12.75">
      <c r="A46" s="30" t="str">
        <f>'De la BASE'!A42</f>
        <v>397</v>
      </c>
      <c r="B46" s="30">
        <f>'De la BASE'!B42</f>
        <v>348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0.145</v>
      </c>
      <c r="F46" s="9">
        <f>IF('De la BASE'!F42&gt;0,'De la BASE'!F42,'De la BASE'!F42+0.001)</f>
        <v>157.3968910874937</v>
      </c>
      <c r="G46" s="15">
        <v>16103</v>
      </c>
    </row>
    <row r="47" spans="1:7" ht="12.75">
      <c r="A47" s="30" t="str">
        <f>'De la BASE'!A43</f>
        <v>397</v>
      </c>
      <c r="B47" s="30">
        <f>'De la BASE'!B43</f>
        <v>348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0.136</v>
      </c>
      <c r="F47" s="9">
        <f>IF('De la BASE'!F43&gt;0,'De la BASE'!F43,'De la BASE'!F43+0.001)</f>
        <v>209.7597273320528</v>
      </c>
      <c r="G47" s="15">
        <v>16132</v>
      </c>
    </row>
    <row r="48" spans="1:7" ht="12.75">
      <c r="A48" s="30" t="str">
        <f>'De la BASE'!A44</f>
        <v>397</v>
      </c>
      <c r="B48" s="30">
        <f>'De la BASE'!B44</f>
        <v>348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0.139</v>
      </c>
      <c r="F48" s="9">
        <f>IF('De la BASE'!F44&gt;0,'De la BASE'!F44,'De la BASE'!F44+0.001)</f>
        <v>402.9859770066955</v>
      </c>
      <c r="G48" s="15">
        <v>16163</v>
      </c>
    </row>
    <row r="49" spans="1:7" ht="12.75">
      <c r="A49" s="30" t="str">
        <f>'De la BASE'!A45</f>
        <v>397</v>
      </c>
      <c r="B49" s="30">
        <f>'De la BASE'!B45</f>
        <v>348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0.13</v>
      </c>
      <c r="F49" s="9">
        <f>IF('De la BASE'!F45&gt;0,'De la BASE'!F45,'De la BASE'!F45+0.001)</f>
        <v>311.49550663700285</v>
      </c>
      <c r="G49" s="15">
        <v>16193</v>
      </c>
    </row>
    <row r="50" spans="1:7" ht="12.75">
      <c r="A50" s="30" t="str">
        <f>'De la BASE'!A46</f>
        <v>397</v>
      </c>
      <c r="B50" s="30">
        <f>'De la BASE'!B46</f>
        <v>348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0.125</v>
      </c>
      <c r="F50" s="9">
        <f>IF('De la BASE'!F46&gt;0,'De la BASE'!F46,'De la BASE'!F46+0.001)</f>
        <v>217.8788561279899</v>
      </c>
      <c r="G50" s="15">
        <v>16224</v>
      </c>
    </row>
    <row r="51" spans="1:7" ht="12.75">
      <c r="A51" s="30" t="str">
        <f>'De la BASE'!A47</f>
        <v>397</v>
      </c>
      <c r="B51" s="30">
        <f>'De la BASE'!B47</f>
        <v>348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0.119</v>
      </c>
      <c r="F51" s="9">
        <f>IF('De la BASE'!F47&gt;0,'De la BASE'!F47,'De la BASE'!F47+0.001)</f>
        <v>142.87571072816317</v>
      </c>
      <c r="G51" s="15">
        <v>16254</v>
      </c>
    </row>
    <row r="52" spans="1:7" ht="12.75">
      <c r="A52" s="30" t="str">
        <f>'De la BASE'!A48</f>
        <v>397</v>
      </c>
      <c r="B52" s="30">
        <f>'De la BASE'!B48</f>
        <v>348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0.118</v>
      </c>
      <c r="F52" s="9">
        <f>IF('De la BASE'!F48&gt;0,'De la BASE'!F48,'De la BASE'!F48+0.001)</f>
        <v>120.3943381097425</v>
      </c>
      <c r="G52" s="15">
        <v>16285</v>
      </c>
    </row>
    <row r="53" spans="1:7" ht="12.75">
      <c r="A53" s="30" t="str">
        <f>'De la BASE'!A49</f>
        <v>397</v>
      </c>
      <c r="B53" s="30">
        <f>'De la BASE'!B49</f>
        <v>348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0.115</v>
      </c>
      <c r="F53" s="9">
        <f>IF('De la BASE'!F49&gt;0,'De la BASE'!F49,'De la BASE'!F49+0.001)</f>
        <v>164.10547511932788</v>
      </c>
      <c r="G53" s="15">
        <v>16316</v>
      </c>
    </row>
    <row r="54" spans="1:7" ht="12.75">
      <c r="A54" s="30" t="str">
        <f>'De la BASE'!A50</f>
        <v>397</v>
      </c>
      <c r="B54" s="30">
        <f>'De la BASE'!B50</f>
        <v>348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0.109</v>
      </c>
      <c r="F54" s="9">
        <f>IF('De la BASE'!F50&gt;0,'De la BASE'!F50,'De la BASE'!F50+0.001)</f>
        <v>198.4436927810971</v>
      </c>
      <c r="G54" s="15">
        <v>16346</v>
      </c>
    </row>
    <row r="55" spans="1:7" ht="12.75">
      <c r="A55" s="30" t="str">
        <f>'De la BASE'!A51</f>
        <v>397</v>
      </c>
      <c r="B55" s="30">
        <f>'De la BASE'!B51</f>
        <v>348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0.104</v>
      </c>
      <c r="F55" s="9">
        <f>IF('De la BASE'!F51&gt;0,'De la BASE'!F51,'De la BASE'!F51+0.001)</f>
        <v>205.61256703480498</v>
      </c>
      <c r="G55" s="15">
        <v>16377</v>
      </c>
    </row>
    <row r="56" spans="1:7" ht="12.75">
      <c r="A56" s="30" t="str">
        <f>'De la BASE'!A52</f>
        <v>397</v>
      </c>
      <c r="B56" s="30">
        <f>'De la BASE'!B52</f>
        <v>348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</v>
      </c>
      <c r="F56" s="9">
        <f>IF('De la BASE'!F52&gt;0,'De la BASE'!F52,'De la BASE'!F52+0.001)</f>
        <v>313.77017032283777</v>
      </c>
      <c r="G56" s="15">
        <v>16407</v>
      </c>
    </row>
    <row r="57" spans="1:7" ht="12.75">
      <c r="A57" s="30" t="str">
        <f>'De la BASE'!A53</f>
        <v>397</v>
      </c>
      <c r="B57" s="30">
        <f>'De la BASE'!B53</f>
        <v>348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0.101</v>
      </c>
      <c r="F57" s="9">
        <f>IF('De la BASE'!F53&gt;0,'De la BASE'!F53,'De la BASE'!F53+0.001)</f>
        <v>164.02893384285386</v>
      </c>
      <c r="G57" s="15">
        <v>16438</v>
      </c>
    </row>
    <row r="58" spans="1:7" ht="12.75">
      <c r="A58" s="30" t="str">
        <f>'De la BASE'!A54</f>
        <v>397</v>
      </c>
      <c r="B58" s="30">
        <f>'De la BASE'!B54</f>
        <v>348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0.099</v>
      </c>
      <c r="F58" s="9">
        <f>IF('De la BASE'!F54&gt;0,'De la BASE'!F54,'De la BASE'!F54+0.001)</f>
        <v>307.4757963078775</v>
      </c>
      <c r="G58" s="15">
        <v>16469</v>
      </c>
    </row>
    <row r="59" spans="1:7" ht="12.75">
      <c r="A59" s="30" t="str">
        <f>'De la BASE'!A55</f>
        <v>397</v>
      </c>
      <c r="B59" s="30">
        <f>'De la BASE'!B55</f>
        <v>348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0.096</v>
      </c>
      <c r="F59" s="9">
        <f>IF('De la BASE'!F55&gt;0,'De la BASE'!F55,'De la BASE'!F55+0.001)</f>
        <v>282.1450846478099</v>
      </c>
      <c r="G59" s="15">
        <v>16497</v>
      </c>
    </row>
    <row r="60" spans="1:7" ht="12.75">
      <c r="A60" s="30" t="str">
        <f>'De la BASE'!A56</f>
        <v>397</v>
      </c>
      <c r="B60" s="30">
        <f>'De la BASE'!B56</f>
        <v>348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0.093</v>
      </c>
      <c r="F60" s="9">
        <f>IF('De la BASE'!F56&gt;0,'De la BASE'!F56,'De la BASE'!F56+0.001)</f>
        <v>231.23079014276848</v>
      </c>
      <c r="G60" s="15">
        <v>16528</v>
      </c>
    </row>
    <row r="61" spans="1:7" ht="12.75">
      <c r="A61" s="30" t="str">
        <f>'De la BASE'!A57</f>
        <v>397</v>
      </c>
      <c r="B61" s="30">
        <f>'De la BASE'!B57</f>
        <v>348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0.089</v>
      </c>
      <c r="F61" s="9">
        <f>IF('De la BASE'!F57&gt;0,'De la BASE'!F57,'De la BASE'!F57+0.001)</f>
        <v>187.73504181548705</v>
      </c>
      <c r="G61" s="15">
        <v>16558</v>
      </c>
    </row>
    <row r="62" spans="1:7" ht="12.75">
      <c r="A62" s="30" t="str">
        <f>'De la BASE'!A58</f>
        <v>397</v>
      </c>
      <c r="B62" s="30">
        <f>'De la BASE'!B58</f>
        <v>348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0.088</v>
      </c>
      <c r="F62" s="9">
        <f>IF('De la BASE'!F58&gt;0,'De la BASE'!F58,'De la BASE'!F58+0.001)</f>
        <v>149.3570392660429</v>
      </c>
      <c r="G62" s="15">
        <v>16589</v>
      </c>
    </row>
    <row r="63" spans="1:7" ht="12.75">
      <c r="A63" s="30" t="str">
        <f>'De la BASE'!A59</f>
        <v>397</v>
      </c>
      <c r="B63" s="30">
        <f>'De la BASE'!B59</f>
        <v>348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0.088</v>
      </c>
      <c r="F63" s="9">
        <f>IF('De la BASE'!F59&gt;0,'De la BASE'!F59,'De la BASE'!F59+0.001)</f>
        <v>108.41669598765598</v>
      </c>
      <c r="G63" s="15">
        <v>16619</v>
      </c>
    </row>
    <row r="64" spans="1:7" ht="12.75">
      <c r="A64" s="30" t="str">
        <f>'De la BASE'!A60</f>
        <v>397</v>
      </c>
      <c r="B64" s="30">
        <f>'De la BASE'!B60</f>
        <v>348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0.087</v>
      </c>
      <c r="F64" s="9">
        <f>IF('De la BASE'!F60&gt;0,'De la BASE'!F60,'De la BASE'!F60+0.001)</f>
        <v>116.94872202634944</v>
      </c>
      <c r="G64" s="15">
        <v>16650</v>
      </c>
    </row>
    <row r="65" spans="1:7" ht="12.75">
      <c r="A65" s="30" t="str">
        <f>'De la BASE'!A61</f>
        <v>397</v>
      </c>
      <c r="B65" s="30">
        <f>'De la BASE'!B61</f>
        <v>348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0.083</v>
      </c>
      <c r="F65" s="9">
        <f>IF('De la BASE'!F61&gt;0,'De la BASE'!F61,'De la BASE'!F61+0.001)</f>
        <v>84.82857776599259</v>
      </c>
      <c r="G65" s="15">
        <v>16681</v>
      </c>
    </row>
    <row r="66" spans="1:7" ht="12.75">
      <c r="A66" s="30" t="str">
        <f>'De la BASE'!A62</f>
        <v>397</v>
      </c>
      <c r="B66" s="30">
        <f>'De la BASE'!B62</f>
        <v>348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0.078</v>
      </c>
      <c r="F66" s="9">
        <f>IF('De la BASE'!F62&gt;0,'De la BASE'!F62,'De la BASE'!F62+0.001)</f>
        <v>119.21851982045992</v>
      </c>
      <c r="G66" s="15">
        <v>16711</v>
      </c>
    </row>
    <row r="67" spans="1:7" ht="12.75">
      <c r="A67" s="30" t="str">
        <f>'De la BASE'!A63</f>
        <v>397</v>
      </c>
      <c r="B67" s="30">
        <f>'De la BASE'!B63</f>
        <v>348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0.079</v>
      </c>
      <c r="F67" s="9">
        <f>IF('De la BASE'!F63&gt;0,'De la BASE'!F63,'De la BASE'!F63+0.001)</f>
        <v>192.9423222112299</v>
      </c>
      <c r="G67" s="15">
        <v>16742</v>
      </c>
    </row>
    <row r="68" spans="1:7" ht="12.75">
      <c r="A68" s="30" t="str">
        <f>'De la BASE'!A64</f>
        <v>397</v>
      </c>
      <c r="B68" s="30">
        <f>'De la BASE'!B64</f>
        <v>348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0.21</v>
      </c>
      <c r="F68" s="9">
        <f>IF('De la BASE'!F64&gt;0,'De la BASE'!F64,'De la BASE'!F64+0.001)</f>
        <v>682.4002702084478</v>
      </c>
      <c r="G68" s="15">
        <v>16772</v>
      </c>
    </row>
    <row r="69" spans="1:7" ht="12.75">
      <c r="A69" s="30" t="str">
        <f>'De la BASE'!A65</f>
        <v>397</v>
      </c>
      <c r="B69" s="30">
        <f>'De la BASE'!B65</f>
        <v>348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0.148</v>
      </c>
      <c r="F69" s="9">
        <f>IF('De la BASE'!F65&gt;0,'De la BASE'!F65,'De la BASE'!F65+0.001)</f>
        <v>277.4909387207467</v>
      </c>
      <c r="G69" s="15">
        <v>16803</v>
      </c>
    </row>
    <row r="70" spans="1:7" ht="12.75">
      <c r="A70" s="30" t="str">
        <f>'De la BASE'!A66</f>
        <v>397</v>
      </c>
      <c r="B70" s="30">
        <f>'De la BASE'!B66</f>
        <v>348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0.142</v>
      </c>
      <c r="F70" s="9">
        <f>IF('De la BASE'!F66&gt;0,'De la BASE'!F66,'De la BASE'!F66+0.001)</f>
        <v>231.37339458188805</v>
      </c>
      <c r="G70" s="15">
        <v>16834</v>
      </c>
    </row>
    <row r="71" spans="1:7" ht="12.75">
      <c r="A71" s="30" t="str">
        <f>'De la BASE'!A67</f>
        <v>397</v>
      </c>
      <c r="B71" s="30">
        <f>'De la BASE'!B67</f>
        <v>348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0.201</v>
      </c>
      <c r="F71" s="9">
        <f>IF('De la BASE'!F67&gt;0,'De la BASE'!F67,'De la BASE'!F67+0.001)</f>
        <v>390.06186563365753</v>
      </c>
      <c r="G71" s="15">
        <v>16862</v>
      </c>
    </row>
    <row r="72" spans="1:7" ht="12.75">
      <c r="A72" s="30" t="str">
        <f>'De la BASE'!A68</f>
        <v>397</v>
      </c>
      <c r="B72" s="30">
        <f>'De la BASE'!B68</f>
        <v>348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0.541</v>
      </c>
      <c r="F72" s="9">
        <f>IF('De la BASE'!F68&gt;0,'De la BASE'!F68,'De la BASE'!F68+0.001)</f>
        <v>990.8757348855888</v>
      </c>
      <c r="G72" s="15">
        <v>16893</v>
      </c>
    </row>
    <row r="73" spans="1:7" ht="12.75">
      <c r="A73" s="30" t="str">
        <f>'De la BASE'!A69</f>
        <v>397</v>
      </c>
      <c r="B73" s="30">
        <f>'De la BASE'!B69</f>
        <v>348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0.973</v>
      </c>
      <c r="F73" s="9">
        <f>IF('De la BASE'!F69&gt;0,'De la BASE'!F69,'De la BASE'!F69+0.001)</f>
        <v>1369.6102453079016</v>
      </c>
      <c r="G73" s="15">
        <v>16923</v>
      </c>
    </row>
    <row r="74" spans="1:7" ht="12.75">
      <c r="A74" s="30" t="str">
        <f>'De la BASE'!A70</f>
        <v>397</v>
      </c>
      <c r="B74" s="30">
        <f>'De la BASE'!B70</f>
        <v>348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0.552</v>
      </c>
      <c r="F74" s="9">
        <f>IF('De la BASE'!F70&gt;0,'De la BASE'!F70,'De la BASE'!F70+0.001)</f>
        <v>564.5511471185366</v>
      </c>
      <c r="G74" s="15">
        <v>16954</v>
      </c>
    </row>
    <row r="75" spans="1:7" ht="12.75">
      <c r="A75" s="30" t="str">
        <f>'De la BASE'!A71</f>
        <v>397</v>
      </c>
      <c r="B75" s="30">
        <f>'De la BASE'!B71</f>
        <v>348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0.486</v>
      </c>
      <c r="F75" s="9">
        <f>IF('De la BASE'!F71&gt;0,'De la BASE'!F71,'De la BASE'!F71+0.001)</f>
        <v>325.7194430015123</v>
      </c>
      <c r="G75" s="15">
        <v>16984</v>
      </c>
    </row>
    <row r="76" spans="1:7" ht="12.75">
      <c r="A76" s="30" t="str">
        <f>'De la BASE'!A72</f>
        <v>397</v>
      </c>
      <c r="B76" s="30">
        <f>'De la BASE'!B72</f>
        <v>348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0.434</v>
      </c>
      <c r="F76" s="9">
        <f>IF('De la BASE'!F72&gt;0,'De la BASE'!F72,'De la BASE'!F72+0.001)</f>
        <v>243.55550111755687</v>
      </c>
      <c r="G76" s="15">
        <v>17015</v>
      </c>
    </row>
    <row r="77" spans="1:7" ht="12.75">
      <c r="A77" s="30" t="str">
        <f>'De la BASE'!A73</f>
        <v>397</v>
      </c>
      <c r="B77" s="30">
        <f>'De la BASE'!B73</f>
        <v>348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0.386</v>
      </c>
      <c r="F77" s="9">
        <f>IF('De la BASE'!F73&gt;0,'De la BASE'!F73,'De la BASE'!F73+0.001)</f>
        <v>199.29746503182682</v>
      </c>
      <c r="G77" s="15">
        <v>17046</v>
      </c>
    </row>
    <row r="78" spans="1:7" ht="12.75">
      <c r="A78" s="30" t="str">
        <f>'De la BASE'!A74</f>
        <v>397</v>
      </c>
      <c r="B78" s="30">
        <f>'De la BASE'!B74</f>
        <v>348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0.339</v>
      </c>
      <c r="F78" s="9">
        <f>IF('De la BASE'!F74&gt;0,'De la BASE'!F74,'De la BASE'!F74+0.001)</f>
        <v>194.19519699922046</v>
      </c>
      <c r="G78" s="15">
        <v>17076</v>
      </c>
    </row>
    <row r="79" spans="1:7" ht="12.75">
      <c r="A79" s="30" t="str">
        <f>'De la BASE'!A75</f>
        <v>397</v>
      </c>
      <c r="B79" s="30">
        <f>'De la BASE'!B75</f>
        <v>348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0.302</v>
      </c>
      <c r="F79" s="9">
        <f>IF('De la BASE'!F75&gt;0,'De la BASE'!F75,'De la BASE'!F75+0.001)</f>
        <v>241.11001392256358</v>
      </c>
      <c r="G79" s="15">
        <v>17107</v>
      </c>
    </row>
    <row r="80" spans="1:7" ht="12.75">
      <c r="A80" s="30" t="str">
        <f>'De la BASE'!A76</f>
        <v>397</v>
      </c>
      <c r="B80" s="30">
        <f>'De la BASE'!B76</f>
        <v>348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0.275</v>
      </c>
      <c r="F80" s="9">
        <f>IF('De la BASE'!F76&gt;0,'De la BASE'!F76,'De la BASE'!F76+0.001)</f>
        <v>267.73339006603004</v>
      </c>
      <c r="G80" s="15">
        <v>17137</v>
      </c>
    </row>
    <row r="81" spans="1:7" ht="12.75">
      <c r="A81" s="30" t="str">
        <f>'De la BASE'!A77</f>
        <v>397</v>
      </c>
      <c r="B81" s="30">
        <f>'De la BASE'!B77</f>
        <v>348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0.255</v>
      </c>
      <c r="F81" s="9">
        <f>IF('De la BASE'!F77&gt;0,'De la BASE'!F77,'De la BASE'!F77+0.001)</f>
        <v>241.8021111071861</v>
      </c>
      <c r="G81" s="15">
        <v>17168</v>
      </c>
    </row>
    <row r="82" spans="1:7" ht="12.75">
      <c r="A82" s="30" t="str">
        <f>'De la BASE'!A78</f>
        <v>397</v>
      </c>
      <c r="B82" s="30">
        <f>'De la BASE'!B78</f>
        <v>348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0.413</v>
      </c>
      <c r="F82" s="9">
        <f>IF('De la BASE'!F78&gt;0,'De la BASE'!F78,'De la BASE'!F78+0.001)</f>
        <v>1485.762332628239</v>
      </c>
      <c r="G82" s="15">
        <v>17199</v>
      </c>
    </row>
    <row r="83" spans="1:7" ht="12.75">
      <c r="A83" s="30" t="str">
        <f>'De la BASE'!A79</f>
        <v>397</v>
      </c>
      <c r="B83" s="30">
        <f>'De la BASE'!B79</f>
        <v>348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0.702</v>
      </c>
      <c r="F83" s="9">
        <f>IF('De la BASE'!F79&gt;0,'De la BASE'!F79,'De la BASE'!F79+0.001)</f>
        <v>2200.5606238898686</v>
      </c>
      <c r="G83" s="15">
        <v>17227</v>
      </c>
    </row>
    <row r="84" spans="1:7" ht="12.75">
      <c r="A84" s="30" t="str">
        <f>'De la BASE'!A80</f>
        <v>397</v>
      </c>
      <c r="B84" s="30">
        <f>'De la BASE'!B80</f>
        <v>348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0.647</v>
      </c>
      <c r="F84" s="9">
        <f>IF('De la BASE'!F80&gt;0,'De la BASE'!F80,'De la BASE'!F80+0.001)</f>
        <v>957.7633260806741</v>
      </c>
      <c r="G84" s="15">
        <v>17258</v>
      </c>
    </row>
    <row r="85" spans="1:7" ht="12.75">
      <c r="A85" s="30" t="str">
        <f>'De la BASE'!A81</f>
        <v>397</v>
      </c>
      <c r="B85" s="30">
        <f>'De la BASE'!B81</f>
        <v>348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0.581</v>
      </c>
      <c r="F85" s="9">
        <f>IF('De la BASE'!F81&gt;0,'De la BASE'!F81,'De la BASE'!F81+0.001)</f>
        <v>810.6882649190555</v>
      </c>
      <c r="G85" s="15">
        <v>17288</v>
      </c>
    </row>
    <row r="86" spans="1:7" ht="12.75">
      <c r="A86" s="30" t="str">
        <f>'De la BASE'!A82</f>
        <v>397</v>
      </c>
      <c r="B86" s="30">
        <f>'De la BASE'!B82</f>
        <v>348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0.518</v>
      </c>
      <c r="F86" s="9">
        <f>IF('De la BASE'!F82&gt;0,'De la BASE'!F82,'De la BASE'!F82+0.001)</f>
        <v>493.76540043515274</v>
      </c>
      <c r="G86" s="15">
        <v>17319</v>
      </c>
    </row>
    <row r="87" spans="1:7" ht="12.75">
      <c r="A87" s="30" t="str">
        <f>'De la BASE'!A83</f>
        <v>397</v>
      </c>
      <c r="B87" s="30">
        <f>'De la BASE'!B83</f>
        <v>348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0.457</v>
      </c>
      <c r="F87" s="9">
        <f>IF('De la BASE'!F83&gt;0,'De la BASE'!F83,'De la BASE'!F83+0.001)</f>
        <v>315.40143233494</v>
      </c>
      <c r="G87" s="15">
        <v>17349</v>
      </c>
    </row>
    <row r="88" spans="1:7" ht="12.75">
      <c r="A88" s="30" t="str">
        <f>'De la BASE'!A84</f>
        <v>397</v>
      </c>
      <c r="B88" s="30">
        <f>'De la BASE'!B84</f>
        <v>348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0.408</v>
      </c>
      <c r="F88" s="9">
        <f>IF('De la BASE'!F84&gt;0,'De la BASE'!F84,'De la BASE'!F84+0.001)</f>
        <v>247.93917870242547</v>
      </c>
      <c r="G88" s="15">
        <v>17380</v>
      </c>
    </row>
    <row r="89" spans="1:7" ht="12.75">
      <c r="A89" s="30" t="str">
        <f>'De la BASE'!A85</f>
        <v>397</v>
      </c>
      <c r="B89" s="30">
        <f>'De la BASE'!B85</f>
        <v>348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0.366</v>
      </c>
      <c r="F89" s="9">
        <f>IF('De la BASE'!F85&gt;0,'De la BASE'!F85,'De la BASE'!F85+0.001)</f>
        <v>259.09933304286204</v>
      </c>
      <c r="G89" s="15">
        <v>17411</v>
      </c>
    </row>
    <row r="90" spans="1:7" ht="12.75">
      <c r="A90" s="30" t="str">
        <f>'De la BASE'!A86</f>
        <v>397</v>
      </c>
      <c r="B90" s="30">
        <f>'De la BASE'!B86</f>
        <v>348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0.324</v>
      </c>
      <c r="F90" s="9">
        <f>IF('De la BASE'!F86&gt;0,'De la BASE'!F86,'De la BASE'!F86+0.001)</f>
        <v>229.0824600279501</v>
      </c>
      <c r="G90" s="15">
        <v>17441</v>
      </c>
    </row>
    <row r="91" spans="1:7" ht="12.75">
      <c r="A91" s="30" t="str">
        <f>'De la BASE'!A87</f>
        <v>397</v>
      </c>
      <c r="B91" s="30">
        <f>'De la BASE'!B87</f>
        <v>348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0.286</v>
      </c>
      <c r="F91" s="9">
        <f>IF('De la BASE'!F87&gt;0,'De la BASE'!F87,'De la BASE'!F87+0.001)</f>
        <v>231.88075503158998</v>
      </c>
      <c r="G91" s="15">
        <v>17472</v>
      </c>
    </row>
    <row r="92" spans="1:7" ht="12.75">
      <c r="A92" s="30" t="str">
        <f>'De la BASE'!A88</f>
        <v>397</v>
      </c>
      <c r="B92" s="30">
        <f>'De la BASE'!B88</f>
        <v>348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0.257</v>
      </c>
      <c r="F92" s="9">
        <f>IF('De la BASE'!F88&gt;0,'De la BASE'!F88,'De la BASE'!F88+0.001)</f>
        <v>321.3286098513908</v>
      </c>
      <c r="G92" s="15">
        <v>17502</v>
      </c>
    </row>
    <row r="93" spans="1:7" ht="12.75">
      <c r="A93" s="30" t="str">
        <f>'De la BASE'!A89</f>
        <v>397</v>
      </c>
      <c r="B93" s="30">
        <f>'De la BASE'!B89</f>
        <v>348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0.577</v>
      </c>
      <c r="F93" s="9">
        <f>IF('De la BASE'!F89&gt;0,'De la BASE'!F89,'De la BASE'!F89+0.001)</f>
        <v>1491.0243304316339</v>
      </c>
      <c r="G93" s="15">
        <v>17533</v>
      </c>
    </row>
    <row r="94" spans="1:7" ht="12.75">
      <c r="A94" s="30" t="str">
        <f>'De la BASE'!A90</f>
        <v>397</v>
      </c>
      <c r="B94" s="30">
        <f>'De la BASE'!B90</f>
        <v>348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0.349</v>
      </c>
      <c r="F94" s="9">
        <f>IF('De la BASE'!F90&gt;0,'De la BASE'!F90,'De la BASE'!F90+0.001)</f>
        <v>571.0884701672201</v>
      </c>
      <c r="G94" s="15">
        <v>17564</v>
      </c>
    </row>
    <row r="95" spans="1:7" ht="12.75">
      <c r="A95" s="30" t="str">
        <f>'De la BASE'!A91</f>
        <v>397</v>
      </c>
      <c r="B95" s="30">
        <f>'De la BASE'!B91</f>
        <v>348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0.316</v>
      </c>
      <c r="F95" s="9">
        <f>IF('De la BASE'!F91&gt;0,'De la BASE'!F91,'De la BASE'!F91+0.001)</f>
        <v>450.1104750404847</v>
      </c>
      <c r="G95" s="15">
        <v>17593</v>
      </c>
    </row>
    <row r="96" spans="1:7" ht="12.75">
      <c r="A96" s="30" t="str">
        <f>'De la BASE'!A92</f>
        <v>397</v>
      </c>
      <c r="B96" s="30">
        <f>'De la BASE'!B92</f>
        <v>348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0.339</v>
      </c>
      <c r="F96" s="9">
        <f>IF('De la BASE'!F92&gt;0,'De la BASE'!F92,'De la BASE'!F92+0.001)</f>
        <v>437.4794441979931</v>
      </c>
      <c r="G96" s="15">
        <v>17624</v>
      </c>
    </row>
    <row r="97" spans="1:7" ht="12.75">
      <c r="A97" s="30" t="str">
        <f>'De la BASE'!A93</f>
        <v>397</v>
      </c>
      <c r="B97" s="30">
        <f>'De la BASE'!B93</f>
        <v>348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0.364</v>
      </c>
      <c r="F97" s="9">
        <f>IF('De la BASE'!F93&gt;0,'De la BASE'!F93,'De la BASE'!F93+0.001)</f>
        <v>517.0188796215397</v>
      </c>
      <c r="G97" s="15">
        <v>17654</v>
      </c>
    </row>
    <row r="98" spans="1:7" ht="12.75">
      <c r="A98" s="30" t="str">
        <f>'De la BASE'!A94</f>
        <v>397</v>
      </c>
      <c r="B98" s="30">
        <f>'De la BASE'!B94</f>
        <v>348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0.288</v>
      </c>
      <c r="F98" s="9">
        <f>IF('De la BASE'!F94&gt;0,'De la BASE'!F94,'De la BASE'!F94+0.001)</f>
        <v>284.74844352094306</v>
      </c>
      <c r="G98" s="15">
        <v>17685</v>
      </c>
    </row>
    <row r="99" spans="1:7" ht="12.75">
      <c r="A99" s="30" t="str">
        <f>'De la BASE'!A95</f>
        <v>397</v>
      </c>
      <c r="B99" s="30">
        <f>'De la BASE'!B95</f>
        <v>348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0.257</v>
      </c>
      <c r="F99" s="9">
        <f>IF('De la BASE'!F95&gt;0,'De la BASE'!F95,'De la BASE'!F95+0.001)</f>
        <v>188.22156078532555</v>
      </c>
      <c r="G99" s="15">
        <v>17715</v>
      </c>
    </row>
    <row r="100" spans="1:7" ht="12.75">
      <c r="A100" s="30" t="str">
        <f>'De la BASE'!A96</f>
        <v>397</v>
      </c>
      <c r="B100" s="30">
        <f>'De la BASE'!B96</f>
        <v>348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0.234</v>
      </c>
      <c r="F100" s="9">
        <f>IF('De la BASE'!F96&gt;0,'De la BASE'!F96,'De la BASE'!F96+0.001)</f>
        <v>151.9407812182372</v>
      </c>
      <c r="G100" s="15">
        <v>17746</v>
      </c>
    </row>
    <row r="101" spans="1:7" ht="12.75">
      <c r="A101" s="30" t="str">
        <f>'De la BASE'!A97</f>
        <v>397</v>
      </c>
      <c r="B101" s="30">
        <f>'De la BASE'!B97</f>
        <v>348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0.212</v>
      </c>
      <c r="F101" s="9">
        <f>IF('De la BASE'!F97&gt;0,'De la BASE'!F97,'De la BASE'!F97+0.001)</f>
        <v>124.60537545356469</v>
      </c>
      <c r="G101" s="15">
        <v>17777</v>
      </c>
    </row>
    <row r="102" spans="1:7" ht="12.75">
      <c r="A102" s="30" t="str">
        <f>'De la BASE'!A98</f>
        <v>397</v>
      </c>
      <c r="B102" s="30">
        <f>'De la BASE'!B98</f>
        <v>348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0.192</v>
      </c>
      <c r="F102" s="9">
        <f>IF('De la BASE'!F98&gt;0,'De la BASE'!F98,'De la BASE'!F98+0.001)</f>
        <v>149.8215275294277</v>
      </c>
      <c r="G102" s="15">
        <v>17807</v>
      </c>
    </row>
    <row r="103" spans="1:7" ht="12.75">
      <c r="A103" s="30" t="str">
        <f>'De la BASE'!A99</f>
        <v>397</v>
      </c>
      <c r="B103" s="30">
        <f>'De la BASE'!B99</f>
        <v>348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0.174</v>
      </c>
      <c r="F103" s="9">
        <f>IF('De la BASE'!F99&gt;0,'De la BASE'!F99,'De la BASE'!F99+0.001)</f>
        <v>118.94690232364506</v>
      </c>
      <c r="G103" s="15">
        <v>17838</v>
      </c>
    </row>
    <row r="104" spans="1:7" ht="12.75">
      <c r="A104" s="30" t="str">
        <f>'De la BASE'!A100</f>
        <v>397</v>
      </c>
      <c r="B104" s="30">
        <f>'De la BASE'!B100</f>
        <v>348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0.172</v>
      </c>
      <c r="F104" s="9">
        <f>IF('De la BASE'!F100&gt;0,'De la BASE'!F100,'De la BASE'!F100+0.001)</f>
        <v>251.249396929372</v>
      </c>
      <c r="G104" s="15">
        <v>17868</v>
      </c>
    </row>
    <row r="105" spans="1:7" ht="12.75">
      <c r="A105" s="30" t="str">
        <f>'De la BASE'!A101</f>
        <v>397</v>
      </c>
      <c r="B105" s="30">
        <f>'De la BASE'!B101</f>
        <v>348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0.159</v>
      </c>
      <c r="F105" s="9">
        <f>IF('De la BASE'!F101&gt;0,'De la BASE'!F101,'De la BASE'!F101+0.001)</f>
        <v>153.21702062371412</v>
      </c>
      <c r="G105" s="15">
        <v>17899</v>
      </c>
    </row>
    <row r="106" spans="1:7" ht="12.75">
      <c r="A106" s="30" t="str">
        <f>'De la BASE'!A102</f>
        <v>397</v>
      </c>
      <c r="B106" s="30">
        <f>'De la BASE'!B102</f>
        <v>348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0.147</v>
      </c>
      <c r="F106" s="9">
        <f>IF('De la BASE'!F102&gt;0,'De la BASE'!F102,'De la BASE'!F102+0.001)</f>
        <v>128.09208811646525</v>
      </c>
      <c r="G106" s="15">
        <v>17930</v>
      </c>
    </row>
    <row r="107" spans="1:7" ht="12.75">
      <c r="A107" s="30" t="str">
        <f>'De la BASE'!A103</f>
        <v>397</v>
      </c>
      <c r="B107" s="30">
        <f>'De la BASE'!B103</f>
        <v>348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0.14</v>
      </c>
      <c r="F107" s="9">
        <f>IF('De la BASE'!F103&gt;0,'De la BASE'!F103,'De la BASE'!F103+0.001)</f>
        <v>176.72803864000002</v>
      </c>
      <c r="G107" s="15">
        <v>17958</v>
      </c>
    </row>
    <row r="108" spans="1:7" ht="12.75">
      <c r="A108" s="30" t="str">
        <f>'De la BASE'!A104</f>
        <v>397</v>
      </c>
      <c r="B108" s="30">
        <f>'De la BASE'!B104</f>
        <v>348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0.132</v>
      </c>
      <c r="F108" s="9">
        <f>IF('De la BASE'!F104&gt;0,'De la BASE'!F104,'De la BASE'!F104+0.001)</f>
        <v>169.12743052349992</v>
      </c>
      <c r="G108" s="15">
        <v>17989</v>
      </c>
    </row>
    <row r="109" spans="1:7" ht="12.75">
      <c r="A109" s="30" t="str">
        <f>'De la BASE'!A105</f>
        <v>397</v>
      </c>
      <c r="B109" s="30">
        <f>'De la BASE'!B105</f>
        <v>348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0.123</v>
      </c>
      <c r="F109" s="9">
        <f>IF('De la BASE'!F105&gt;0,'De la BASE'!F105,'De la BASE'!F105+0.001)</f>
        <v>176.7322120566581</v>
      </c>
      <c r="G109" s="15">
        <v>18019</v>
      </c>
    </row>
    <row r="110" spans="1:7" ht="12.75">
      <c r="A110" s="30" t="str">
        <f>'De la BASE'!A106</f>
        <v>397</v>
      </c>
      <c r="B110" s="30">
        <f>'De la BASE'!B106</f>
        <v>348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0.116</v>
      </c>
      <c r="F110" s="9">
        <f>IF('De la BASE'!F106&gt;0,'De la BASE'!F106,'De la BASE'!F106+0.001)</f>
        <v>139.2117738707141</v>
      </c>
      <c r="G110" s="15">
        <v>18050</v>
      </c>
    </row>
    <row r="111" spans="1:7" ht="12.75">
      <c r="A111" s="30" t="str">
        <f>'De la BASE'!A107</f>
        <v>397</v>
      </c>
      <c r="B111" s="30">
        <f>'De la BASE'!B107</f>
        <v>348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0.113</v>
      </c>
      <c r="F111" s="9">
        <f>IF('De la BASE'!F107&gt;0,'De la BASE'!F107,'De la BASE'!F107+0.001)</f>
        <v>106.83876199674535</v>
      </c>
      <c r="G111" s="15">
        <v>18080</v>
      </c>
    </row>
    <row r="112" spans="1:7" ht="12.75">
      <c r="A112" s="30" t="str">
        <f>'De la BASE'!A108</f>
        <v>397</v>
      </c>
      <c r="B112" s="30">
        <f>'De la BASE'!B108</f>
        <v>348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0.112</v>
      </c>
      <c r="F112" s="9">
        <f>IF('De la BASE'!F108&gt;0,'De la BASE'!F108,'De la BASE'!F108+0.001)</f>
        <v>91.31920275159136</v>
      </c>
      <c r="G112" s="15">
        <v>18111</v>
      </c>
    </row>
    <row r="113" spans="1:7" ht="12.75">
      <c r="A113" s="30" t="str">
        <f>'De la BASE'!A109</f>
        <v>397</v>
      </c>
      <c r="B113" s="30">
        <f>'De la BASE'!B109</f>
        <v>348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0.115</v>
      </c>
      <c r="F113" s="9">
        <f>IF('De la BASE'!F109&gt;0,'De la BASE'!F109,'De la BASE'!F109+0.001)</f>
        <v>230.36167109098312</v>
      </c>
      <c r="G113" s="15">
        <v>18142</v>
      </c>
    </row>
    <row r="114" spans="1:7" ht="12.75">
      <c r="A114" s="30" t="str">
        <f>'De la BASE'!A110</f>
        <v>397</v>
      </c>
      <c r="B114" s="30">
        <f>'De la BASE'!B110</f>
        <v>348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0.11</v>
      </c>
      <c r="F114" s="9">
        <f>IF('De la BASE'!F110&gt;0,'De la BASE'!F110,'De la BASE'!F110+0.001)</f>
        <v>147.19635344330484</v>
      </c>
      <c r="G114" s="15">
        <v>18172</v>
      </c>
    </row>
    <row r="115" spans="1:7" ht="12.75">
      <c r="A115" s="30" t="str">
        <f>'De la BASE'!A111</f>
        <v>397</v>
      </c>
      <c r="B115" s="30">
        <f>'De la BASE'!B111</f>
        <v>348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0.107</v>
      </c>
      <c r="F115" s="9">
        <f>IF('De la BASE'!F111&gt;0,'De la BASE'!F111,'De la BASE'!F111+0.001)</f>
        <v>253.0928611073147</v>
      </c>
      <c r="G115" s="15">
        <v>18203</v>
      </c>
    </row>
    <row r="116" spans="1:7" ht="12.75">
      <c r="A116" s="30" t="str">
        <f>'De la BASE'!A112</f>
        <v>397</v>
      </c>
      <c r="B116" s="30">
        <f>'De la BASE'!B112</f>
        <v>348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0.106</v>
      </c>
      <c r="F116" s="9">
        <f>IF('De la BASE'!F112&gt;0,'De la BASE'!F112,'De la BASE'!F112+0.001)</f>
        <v>201.8805811579889</v>
      </c>
      <c r="G116" s="15">
        <v>18233</v>
      </c>
    </row>
    <row r="117" spans="1:7" ht="12.75">
      <c r="A117" s="30" t="str">
        <f>'De la BASE'!A113</f>
        <v>397</v>
      </c>
      <c r="B117" s="30">
        <f>'De la BASE'!B113</f>
        <v>348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0.101</v>
      </c>
      <c r="F117" s="9">
        <f>IF('De la BASE'!F113&gt;0,'De la BASE'!F113,'De la BASE'!F113+0.001)</f>
        <v>145.98332464874105</v>
      </c>
      <c r="G117" s="15">
        <v>18264</v>
      </c>
    </row>
    <row r="118" spans="1:7" ht="12.75">
      <c r="A118" s="30" t="str">
        <f>'De la BASE'!A114</f>
        <v>397</v>
      </c>
      <c r="B118" s="30">
        <f>'De la BASE'!B114</f>
        <v>348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0.105</v>
      </c>
      <c r="F118" s="9">
        <f>IF('De la BASE'!F114&gt;0,'De la BASE'!F114,'De la BASE'!F114+0.001)</f>
        <v>265.6540547976999</v>
      </c>
      <c r="G118" s="15">
        <v>18295</v>
      </c>
    </row>
    <row r="119" spans="1:7" ht="12.75">
      <c r="A119" s="30" t="str">
        <f>'De la BASE'!A115</f>
        <v>397</v>
      </c>
      <c r="B119" s="30">
        <f>'De la BASE'!B115</f>
        <v>348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0.105</v>
      </c>
      <c r="F119" s="9">
        <f>IF('De la BASE'!F115&gt;0,'De la BASE'!F115,'De la BASE'!F115+0.001)</f>
        <v>191.50751530000008</v>
      </c>
      <c r="G119" s="15">
        <v>18323</v>
      </c>
    </row>
    <row r="120" spans="1:7" ht="12.75">
      <c r="A120" s="30" t="str">
        <f>'De la BASE'!A116</f>
        <v>397</v>
      </c>
      <c r="B120" s="30">
        <f>'De la BASE'!B116</f>
        <v>348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0.102</v>
      </c>
      <c r="F120" s="9">
        <f>IF('De la BASE'!F116&gt;0,'De la BASE'!F116,'De la BASE'!F116+0.001)</f>
        <v>188.55997319149859</v>
      </c>
      <c r="G120" s="15">
        <v>18354</v>
      </c>
    </row>
    <row r="121" spans="1:7" ht="12.75">
      <c r="A121" s="30" t="str">
        <f>'De la BASE'!A117</f>
        <v>397</v>
      </c>
      <c r="B121" s="30">
        <f>'De la BASE'!B117</f>
        <v>348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0.105</v>
      </c>
      <c r="F121" s="9">
        <f>IF('De la BASE'!F117&gt;0,'De la BASE'!F117,'De la BASE'!F117+0.001)</f>
        <v>346.74790388555533</v>
      </c>
      <c r="G121" s="15">
        <v>18384</v>
      </c>
    </row>
    <row r="122" spans="1:7" ht="12.75">
      <c r="A122" s="30" t="str">
        <f>'De la BASE'!A118</f>
        <v>397</v>
      </c>
      <c r="B122" s="30">
        <f>'De la BASE'!B118</f>
        <v>348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0.108</v>
      </c>
      <c r="F122" s="9">
        <f>IF('De la BASE'!F118&gt;0,'De la BASE'!F118,'De la BASE'!F118+0.001)</f>
        <v>228.39126734000016</v>
      </c>
      <c r="G122" s="15">
        <v>18415</v>
      </c>
    </row>
    <row r="123" spans="1:7" ht="12.75">
      <c r="A123" s="30" t="str">
        <f>'De la BASE'!A119</f>
        <v>397</v>
      </c>
      <c r="B123" s="30">
        <f>'De la BASE'!B119</f>
        <v>348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0.105</v>
      </c>
      <c r="F123" s="9">
        <f>IF('De la BASE'!F119&gt;0,'De la BASE'!F119,'De la BASE'!F119+0.001)</f>
        <v>140.52728378912965</v>
      </c>
      <c r="G123" s="15">
        <v>18445</v>
      </c>
    </row>
    <row r="124" spans="1:7" ht="12.75">
      <c r="A124" s="30" t="str">
        <f>'De la BASE'!A120</f>
        <v>397</v>
      </c>
      <c r="B124" s="30">
        <f>'De la BASE'!B120</f>
        <v>348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0.101</v>
      </c>
      <c r="F124" s="9">
        <f>IF('De la BASE'!F120&gt;0,'De la BASE'!F120,'De la BASE'!F120+0.001)</f>
        <v>109.19392210842197</v>
      </c>
      <c r="G124" s="15">
        <v>18476</v>
      </c>
    </row>
    <row r="125" spans="1:7" ht="12.75">
      <c r="A125" s="30" t="str">
        <f>'De la BASE'!A121</f>
        <v>397</v>
      </c>
      <c r="B125" s="30">
        <f>'De la BASE'!B121</f>
        <v>348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0.095</v>
      </c>
      <c r="F125" s="9">
        <f>IF('De la BASE'!F121&gt;0,'De la BASE'!F121,'De la BASE'!F121+0.001)</f>
        <v>91.18340208034242</v>
      </c>
      <c r="G125" s="15">
        <v>18507</v>
      </c>
    </row>
    <row r="126" spans="1:7" ht="12.75">
      <c r="A126" s="30" t="str">
        <f>'De la BASE'!A122</f>
        <v>397</v>
      </c>
      <c r="B126" s="30">
        <f>'De la BASE'!B122</f>
        <v>348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0.088</v>
      </c>
      <c r="F126" s="9">
        <f>IF('De la BASE'!F122&gt;0,'De la BASE'!F122,'De la BASE'!F122+0.001)</f>
        <v>108.03872991314839</v>
      </c>
      <c r="G126" s="15">
        <v>18537</v>
      </c>
    </row>
    <row r="127" spans="1:7" ht="12.75">
      <c r="A127" s="30" t="str">
        <f>'De la BASE'!A123</f>
        <v>397</v>
      </c>
      <c r="B127" s="30">
        <f>'De la BASE'!B123</f>
        <v>348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0.086</v>
      </c>
      <c r="F127" s="9">
        <f>IF('De la BASE'!F123&gt;0,'De la BASE'!F123,'De la BASE'!F123+0.001)</f>
        <v>182.7122447663845</v>
      </c>
      <c r="G127" s="15">
        <v>18568</v>
      </c>
    </row>
    <row r="128" spans="1:7" ht="12.75">
      <c r="A128" s="30" t="str">
        <f>'De la BASE'!A124</f>
        <v>397</v>
      </c>
      <c r="B128" s="30">
        <f>'De la BASE'!B124</f>
        <v>348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0.089</v>
      </c>
      <c r="F128" s="9">
        <f>IF('De la BASE'!F124&gt;0,'De la BASE'!F124,'De la BASE'!F124+0.001)</f>
        <v>214.1556599314074</v>
      </c>
      <c r="G128" s="15">
        <v>18598</v>
      </c>
    </row>
    <row r="129" spans="1:7" ht="12.75">
      <c r="A129" s="30" t="str">
        <f>'De la BASE'!A125</f>
        <v>397</v>
      </c>
      <c r="B129" s="30">
        <f>'De la BASE'!B125</f>
        <v>348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0.105</v>
      </c>
      <c r="F129" s="9">
        <f>IF('De la BASE'!F125&gt;0,'De la BASE'!F125,'De la BASE'!F125+0.001)</f>
        <v>445.6216717352369</v>
      </c>
      <c r="G129" s="15">
        <v>18629</v>
      </c>
    </row>
    <row r="130" spans="1:7" ht="12.75">
      <c r="A130" s="30" t="str">
        <f>'De la BASE'!A126</f>
        <v>397</v>
      </c>
      <c r="B130" s="30">
        <f>'De la BASE'!B126</f>
        <v>348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0.159</v>
      </c>
      <c r="F130" s="9">
        <f>IF('De la BASE'!F126&gt;0,'De la BASE'!F126,'De la BASE'!F126+0.001)</f>
        <v>767.7500542948995</v>
      </c>
      <c r="G130" s="15">
        <v>18660</v>
      </c>
    </row>
    <row r="131" spans="1:7" ht="12.75">
      <c r="A131" s="30" t="str">
        <f>'De la BASE'!A127</f>
        <v>397</v>
      </c>
      <c r="B131" s="30">
        <f>'De la BASE'!B127</f>
        <v>348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0.439</v>
      </c>
      <c r="F131" s="9">
        <f>IF('De la BASE'!F127&gt;0,'De la BASE'!F127,'De la BASE'!F127+0.001)</f>
        <v>1072.1441443306742</v>
      </c>
      <c r="G131" s="15">
        <v>18688</v>
      </c>
    </row>
    <row r="132" spans="1:7" ht="12.75">
      <c r="A132" s="30" t="str">
        <f>'De la BASE'!A128</f>
        <v>397</v>
      </c>
      <c r="B132" s="30">
        <f>'De la BASE'!B128</f>
        <v>348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0.271</v>
      </c>
      <c r="F132" s="9">
        <f>IF('De la BASE'!F128&gt;0,'De la BASE'!F128,'De la BASE'!F128+0.001)</f>
        <v>577.5218909956292</v>
      </c>
      <c r="G132" s="15">
        <v>18719</v>
      </c>
    </row>
    <row r="133" spans="1:7" ht="12.75">
      <c r="A133" s="30" t="str">
        <f>'De la BASE'!A129</f>
        <v>397</v>
      </c>
      <c r="B133" s="30">
        <f>'De la BASE'!B129</f>
        <v>348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0.252</v>
      </c>
      <c r="F133" s="9">
        <f>IF('De la BASE'!F129&gt;0,'De la BASE'!F129,'De la BASE'!F129+0.001)</f>
        <v>538.8714514752601</v>
      </c>
      <c r="G133" s="15">
        <v>18749</v>
      </c>
    </row>
    <row r="134" spans="1:7" ht="12.75">
      <c r="A134" s="30" t="str">
        <f>'De la BASE'!A130</f>
        <v>397</v>
      </c>
      <c r="B134" s="30">
        <f>'De la BASE'!B130</f>
        <v>348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0.233</v>
      </c>
      <c r="F134" s="9">
        <f>IF('De la BASE'!F130&gt;0,'De la BASE'!F130,'De la BASE'!F130+0.001)</f>
        <v>415.1155320336764</v>
      </c>
      <c r="G134" s="15">
        <v>18780</v>
      </c>
    </row>
    <row r="135" spans="1:7" ht="12.75">
      <c r="A135" s="30" t="str">
        <f>'De la BASE'!A131</f>
        <v>397</v>
      </c>
      <c r="B135" s="30">
        <f>'De la BASE'!B131</f>
        <v>348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0.215</v>
      </c>
      <c r="F135" s="9">
        <f>IF('De la BASE'!F131&gt;0,'De la BASE'!F131,'De la BASE'!F131+0.001)</f>
        <v>252.25693501590217</v>
      </c>
      <c r="G135" s="15">
        <v>18810</v>
      </c>
    </row>
    <row r="136" spans="1:7" ht="12.75">
      <c r="A136" s="30" t="str">
        <f>'De la BASE'!A132</f>
        <v>397</v>
      </c>
      <c r="B136" s="30">
        <f>'De la BASE'!B132</f>
        <v>348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0.196</v>
      </c>
      <c r="F136" s="9">
        <f>IF('De la BASE'!F132&gt;0,'De la BASE'!F132,'De la BASE'!F132+0.001)</f>
        <v>178.09802668535798</v>
      </c>
      <c r="G136" s="15">
        <v>18841</v>
      </c>
    </row>
    <row r="137" spans="1:7" ht="12.75">
      <c r="A137" s="30" t="str">
        <f>'De la BASE'!A133</f>
        <v>397</v>
      </c>
      <c r="B137" s="30">
        <f>'De la BASE'!B133</f>
        <v>348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0.177</v>
      </c>
      <c r="F137" s="9">
        <f>IF('De la BASE'!F133&gt;0,'De la BASE'!F133,'De la BASE'!F133+0.001)</f>
        <v>155.82023294199647</v>
      </c>
      <c r="G137" s="15">
        <v>18872</v>
      </c>
    </row>
    <row r="138" spans="1:7" ht="12.75">
      <c r="A138" s="30" t="str">
        <f>'De la BASE'!A134</f>
        <v>397</v>
      </c>
      <c r="B138" s="30">
        <f>'De la BASE'!B134</f>
        <v>348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0.162</v>
      </c>
      <c r="F138" s="9">
        <f>IF('De la BASE'!F134&gt;0,'De la BASE'!F134,'De la BASE'!F134+0.001)</f>
        <v>157.03580212581335</v>
      </c>
      <c r="G138" s="15">
        <v>18902</v>
      </c>
    </row>
    <row r="139" spans="1:7" ht="12.75">
      <c r="A139" s="30" t="str">
        <f>'De la BASE'!A135</f>
        <v>397</v>
      </c>
      <c r="B139" s="30">
        <f>'De la BASE'!B135</f>
        <v>348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0.218</v>
      </c>
      <c r="F139" s="9">
        <f>IF('De la BASE'!F135&gt;0,'De la BASE'!F135,'De la BASE'!F135+0.001)</f>
        <v>690.0549999652726</v>
      </c>
      <c r="G139" s="15">
        <v>18933</v>
      </c>
    </row>
    <row r="140" spans="1:7" ht="12.75">
      <c r="A140" s="30" t="str">
        <f>'De la BASE'!A136</f>
        <v>397</v>
      </c>
      <c r="B140" s="30">
        <f>'De la BASE'!B136</f>
        <v>348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0.235</v>
      </c>
      <c r="F140" s="9">
        <f>IF('De la BASE'!F136&gt;0,'De la BASE'!F136,'De la BASE'!F136+0.001)</f>
        <v>373.72635033349985</v>
      </c>
      <c r="G140" s="15">
        <v>18963</v>
      </c>
    </row>
    <row r="141" spans="1:7" ht="12.75">
      <c r="A141" s="30" t="str">
        <f>'De la BASE'!A137</f>
        <v>397</v>
      </c>
      <c r="B141" s="30">
        <f>'De la BASE'!B137</f>
        <v>348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0.22</v>
      </c>
      <c r="F141" s="9">
        <f>IF('De la BASE'!F137&gt;0,'De la BASE'!F137,'De la BASE'!F137+0.001)</f>
        <v>283.58955656821473</v>
      </c>
      <c r="G141" s="15">
        <v>18994</v>
      </c>
    </row>
    <row r="142" spans="1:7" ht="12.75">
      <c r="A142" s="30" t="str">
        <f>'De la BASE'!A138</f>
        <v>397</v>
      </c>
      <c r="B142" s="30">
        <f>'De la BASE'!B138</f>
        <v>348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0.205</v>
      </c>
      <c r="F142" s="9">
        <f>IF('De la BASE'!F138&gt;0,'De la BASE'!F138,'De la BASE'!F138+0.001)</f>
        <v>277.85123030472363</v>
      </c>
      <c r="G142" s="15">
        <v>19025</v>
      </c>
    </row>
    <row r="143" spans="1:7" ht="12.75">
      <c r="A143" s="30" t="str">
        <f>'De la BASE'!A139</f>
        <v>397</v>
      </c>
      <c r="B143" s="30">
        <f>'De la BASE'!B139</f>
        <v>348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0.243</v>
      </c>
      <c r="F143" s="9">
        <f>IF('De la BASE'!F139&gt;0,'De la BASE'!F139,'De la BASE'!F139+0.001)</f>
        <v>681.9813807103308</v>
      </c>
      <c r="G143" s="15">
        <v>19054</v>
      </c>
    </row>
    <row r="144" spans="1:7" ht="12.75">
      <c r="A144" s="30" t="str">
        <f>'De la BASE'!A140</f>
        <v>397</v>
      </c>
      <c r="B144" s="30">
        <f>'De la BASE'!B140</f>
        <v>348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0.241</v>
      </c>
      <c r="F144" s="9">
        <f>IF('De la BASE'!F140&gt;0,'De la BASE'!F140,'De la BASE'!F140+0.001)</f>
        <v>599.412912416002</v>
      </c>
      <c r="G144" s="15">
        <v>19085</v>
      </c>
    </row>
    <row r="145" spans="1:7" ht="12.75">
      <c r="A145" s="30" t="str">
        <f>'De la BASE'!A141</f>
        <v>397</v>
      </c>
      <c r="B145" s="30">
        <f>'De la BASE'!B141</f>
        <v>348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0.232</v>
      </c>
      <c r="F145" s="9">
        <f>IF('De la BASE'!F141&gt;0,'De la BASE'!F141,'De la BASE'!F141+0.001)</f>
        <v>467.41944668947497</v>
      </c>
      <c r="G145" s="15">
        <v>19115</v>
      </c>
    </row>
    <row r="146" spans="1:7" ht="12.75">
      <c r="A146" s="30" t="str">
        <f>'De la BASE'!A142</f>
        <v>397</v>
      </c>
      <c r="B146" s="30">
        <f>'De la BASE'!B142</f>
        <v>348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0.217</v>
      </c>
      <c r="F146" s="9">
        <f>IF('De la BASE'!F142&gt;0,'De la BASE'!F142,'De la BASE'!F142+0.001)</f>
        <v>271.90448510818203</v>
      </c>
      <c r="G146" s="15">
        <v>19146</v>
      </c>
    </row>
    <row r="147" spans="1:7" ht="12.75">
      <c r="A147" s="30" t="str">
        <f>'De la BASE'!A143</f>
        <v>397</v>
      </c>
      <c r="B147" s="30">
        <f>'De la BASE'!B143</f>
        <v>348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0.204</v>
      </c>
      <c r="F147" s="9">
        <f>IF('De la BASE'!F143&gt;0,'De la BASE'!F143,'De la BASE'!F143+0.001)</f>
        <v>323.55767439990376</v>
      </c>
      <c r="G147" s="15">
        <v>19176</v>
      </c>
    </row>
    <row r="148" spans="1:7" ht="12.75">
      <c r="A148" s="30" t="str">
        <f>'De la BASE'!A144</f>
        <v>397</v>
      </c>
      <c r="B148" s="30">
        <f>'De la BASE'!B144</f>
        <v>348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0.193</v>
      </c>
      <c r="F148" s="9">
        <f>IF('De la BASE'!F144&gt;0,'De la BASE'!F144,'De la BASE'!F144+0.001)</f>
        <v>204.35451463306995</v>
      </c>
      <c r="G148" s="15">
        <v>19207</v>
      </c>
    </row>
    <row r="149" spans="1:7" ht="12.75">
      <c r="A149" s="30" t="str">
        <f>'De la BASE'!A145</f>
        <v>397</v>
      </c>
      <c r="B149" s="30">
        <f>'De la BASE'!B145</f>
        <v>348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0.178</v>
      </c>
      <c r="F149" s="9">
        <f>IF('De la BASE'!F145&gt;0,'De la BASE'!F145,'De la BASE'!F145+0.001)</f>
        <v>161.51219566307853</v>
      </c>
      <c r="G149" s="15">
        <v>19238</v>
      </c>
    </row>
    <row r="150" spans="1:7" ht="12.75">
      <c r="A150" s="30" t="str">
        <f>'De la BASE'!A146</f>
        <v>397</v>
      </c>
      <c r="B150" s="30">
        <f>'De la BASE'!B146</f>
        <v>348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0.162</v>
      </c>
      <c r="F150" s="9">
        <f>IF('De la BASE'!F146&gt;0,'De la BASE'!F146,'De la BASE'!F146+0.001)</f>
        <v>183.66771158907213</v>
      </c>
      <c r="G150" s="15">
        <v>19268</v>
      </c>
    </row>
    <row r="151" spans="1:7" ht="12.75">
      <c r="A151" s="30" t="str">
        <f>'De la BASE'!A147</f>
        <v>397</v>
      </c>
      <c r="B151" s="30">
        <f>'De la BASE'!B147</f>
        <v>348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0.156</v>
      </c>
      <c r="F151" s="9">
        <f>IF('De la BASE'!F147&gt;0,'De la BASE'!F147,'De la BASE'!F147+0.001)</f>
        <v>282.8302166753545</v>
      </c>
      <c r="G151" s="15">
        <v>19299</v>
      </c>
    </row>
    <row r="152" spans="1:7" ht="12.75">
      <c r="A152" s="30" t="str">
        <f>'De la BASE'!A148</f>
        <v>397</v>
      </c>
      <c r="B152" s="30">
        <f>'De la BASE'!B148</f>
        <v>348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0.156</v>
      </c>
      <c r="F152" s="9">
        <f>IF('De la BASE'!F148&gt;0,'De la BASE'!F148,'De la BASE'!F148+0.001)</f>
        <v>468.2354574190111</v>
      </c>
      <c r="G152" s="15">
        <v>19329</v>
      </c>
    </row>
    <row r="153" spans="1:7" ht="12.75">
      <c r="A153" s="30" t="str">
        <f>'De la BASE'!A149</f>
        <v>397</v>
      </c>
      <c r="B153" s="30">
        <f>'De la BASE'!B149</f>
        <v>348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0.152</v>
      </c>
      <c r="F153" s="9">
        <f>IF('De la BASE'!F149&gt;0,'De la BASE'!F149,'De la BASE'!F149+0.001)</f>
        <v>261.8174098057552</v>
      </c>
      <c r="G153" s="15">
        <v>19360</v>
      </c>
    </row>
    <row r="154" spans="1:7" ht="12.75">
      <c r="A154" s="30" t="str">
        <f>'De la BASE'!A150</f>
        <v>397</v>
      </c>
      <c r="B154" s="30">
        <f>'De la BASE'!B150</f>
        <v>348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0.143</v>
      </c>
      <c r="F154" s="9">
        <f>IF('De la BASE'!F150&gt;0,'De la BASE'!F150,'De la BASE'!F150+0.001)</f>
        <v>266.41220340415913</v>
      </c>
      <c r="G154" s="15">
        <v>19391</v>
      </c>
    </row>
    <row r="155" spans="1:7" ht="12.75">
      <c r="A155" s="30" t="str">
        <f>'De la BASE'!A151</f>
        <v>397</v>
      </c>
      <c r="B155" s="30">
        <f>'De la BASE'!B151</f>
        <v>348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0.136</v>
      </c>
      <c r="F155" s="9">
        <f>IF('De la BASE'!F151&gt;0,'De la BASE'!F151,'De la BASE'!F151+0.001)</f>
        <v>273.31578106447756</v>
      </c>
      <c r="G155" s="15">
        <v>19419</v>
      </c>
    </row>
    <row r="156" spans="1:7" ht="12.75">
      <c r="A156" s="30" t="str">
        <f>'De la BASE'!A152</f>
        <v>397</v>
      </c>
      <c r="B156" s="30">
        <f>'De la BASE'!B152</f>
        <v>348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0.138</v>
      </c>
      <c r="F156" s="9">
        <f>IF('De la BASE'!F152&gt;0,'De la BASE'!F152,'De la BASE'!F152+0.001)</f>
        <v>462.69626284187416</v>
      </c>
      <c r="G156" s="15">
        <v>19450</v>
      </c>
    </row>
    <row r="157" spans="1:7" ht="12.75">
      <c r="A157" s="30" t="str">
        <f>'De la BASE'!A153</f>
        <v>397</v>
      </c>
      <c r="B157" s="30">
        <f>'De la BASE'!B153</f>
        <v>348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0.135</v>
      </c>
      <c r="F157" s="9">
        <f>IF('De la BASE'!F153&gt;0,'De la BASE'!F153,'De la BASE'!F153+0.001)</f>
        <v>269.6672721764338</v>
      </c>
      <c r="G157" s="15">
        <v>19480</v>
      </c>
    </row>
    <row r="158" spans="1:7" ht="12.75">
      <c r="A158" s="30" t="str">
        <f>'De la BASE'!A154</f>
        <v>397</v>
      </c>
      <c r="B158" s="30">
        <f>'De la BASE'!B154</f>
        <v>348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0.133</v>
      </c>
      <c r="F158" s="9">
        <f>IF('De la BASE'!F154&gt;0,'De la BASE'!F154,'De la BASE'!F154+0.001)</f>
        <v>296.3799068040251</v>
      </c>
      <c r="G158" s="15">
        <v>19511</v>
      </c>
    </row>
    <row r="159" spans="1:7" ht="12.75">
      <c r="A159" s="30" t="str">
        <f>'De la BASE'!A155</f>
        <v>397</v>
      </c>
      <c r="B159" s="30">
        <f>'De la BASE'!B155</f>
        <v>348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0.127</v>
      </c>
      <c r="F159" s="9">
        <f>IF('De la BASE'!F155&gt;0,'De la BASE'!F155,'De la BASE'!F155+0.001)</f>
        <v>170.42660999569188</v>
      </c>
      <c r="G159" s="15">
        <v>19541</v>
      </c>
    </row>
    <row r="160" spans="1:7" ht="12.75">
      <c r="A160" s="30" t="str">
        <f>'De la BASE'!A156</f>
        <v>397</v>
      </c>
      <c r="B160" s="30">
        <f>'De la BASE'!B156</f>
        <v>348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0.122</v>
      </c>
      <c r="F160" s="9">
        <f>IF('De la BASE'!F156&gt;0,'De la BASE'!F156,'De la BASE'!F156+0.001)</f>
        <v>127.50602548425248</v>
      </c>
      <c r="G160" s="15">
        <v>19572</v>
      </c>
    </row>
    <row r="161" spans="1:7" ht="12.75">
      <c r="A161" s="30" t="str">
        <f>'De la BASE'!A157</f>
        <v>397</v>
      </c>
      <c r="B161" s="30">
        <f>'De la BASE'!B157</f>
        <v>348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0.117</v>
      </c>
      <c r="F161" s="9">
        <f>IF('De la BASE'!F157&gt;0,'De la BASE'!F157,'De la BASE'!F157+0.001)</f>
        <v>118.4284696846991</v>
      </c>
      <c r="G161" s="15">
        <v>19603</v>
      </c>
    </row>
    <row r="162" spans="1:7" ht="12.75">
      <c r="A162" s="30" t="str">
        <f>'De la BASE'!A158</f>
        <v>397</v>
      </c>
      <c r="B162" s="30">
        <f>'De la BASE'!B158</f>
        <v>348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0.13</v>
      </c>
      <c r="F162" s="9">
        <f>IF('De la BASE'!F158&gt;0,'De la BASE'!F158,'De la BASE'!F158+0.001)</f>
        <v>260.0239999667702</v>
      </c>
      <c r="G162" s="15">
        <v>19633</v>
      </c>
    </row>
    <row r="163" spans="1:7" ht="12.75">
      <c r="A163" s="30" t="str">
        <f>'De la BASE'!A159</f>
        <v>397</v>
      </c>
      <c r="B163" s="30">
        <f>'De la BASE'!B159</f>
        <v>348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0.12</v>
      </c>
      <c r="F163" s="9">
        <f>IF('De la BASE'!F159&gt;0,'De la BASE'!F159,'De la BASE'!F159+0.001)</f>
        <v>162.60319529153796</v>
      </c>
      <c r="G163" s="15">
        <v>19664</v>
      </c>
    </row>
    <row r="164" spans="1:7" ht="12.75">
      <c r="A164" s="30" t="str">
        <f>'De la BASE'!A160</f>
        <v>397</v>
      </c>
      <c r="B164" s="30">
        <f>'De la BASE'!B160</f>
        <v>348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0.114</v>
      </c>
      <c r="F164" s="9">
        <f>IF('De la BASE'!F160&gt;0,'De la BASE'!F160,'De la BASE'!F160+0.001)</f>
        <v>330.3362108131625</v>
      </c>
      <c r="G164" s="15">
        <v>19694</v>
      </c>
    </row>
    <row r="165" spans="1:7" ht="12.75">
      <c r="A165" s="30" t="str">
        <f>'De la BASE'!A161</f>
        <v>397</v>
      </c>
      <c r="B165" s="30">
        <f>'De la BASE'!B161</f>
        <v>348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0.11</v>
      </c>
      <c r="F165" s="9">
        <f>IF('De la BASE'!F161&gt;0,'De la BASE'!F161,'De la BASE'!F161+0.001)</f>
        <v>215.22208643869354</v>
      </c>
      <c r="G165" s="15">
        <v>19725</v>
      </c>
    </row>
    <row r="166" spans="1:7" ht="12.75">
      <c r="A166" s="30" t="str">
        <f>'De la BASE'!A162</f>
        <v>397</v>
      </c>
      <c r="B166" s="30">
        <f>'De la BASE'!B162</f>
        <v>348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0.109</v>
      </c>
      <c r="F166" s="9">
        <f>IF('De la BASE'!F162&gt;0,'De la BASE'!F162,'De la BASE'!F162+0.001)</f>
        <v>338.1447672186282</v>
      </c>
      <c r="G166" s="15">
        <v>19756</v>
      </c>
    </row>
    <row r="167" spans="1:7" ht="12.75">
      <c r="A167" s="30" t="str">
        <f>'De la BASE'!A163</f>
        <v>397</v>
      </c>
      <c r="B167" s="30">
        <f>'De la BASE'!B163</f>
        <v>348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0.113</v>
      </c>
      <c r="F167" s="9">
        <f>IF('De la BASE'!F163&gt;0,'De la BASE'!F163,'De la BASE'!F163+0.001)</f>
        <v>576.1136268660048</v>
      </c>
      <c r="G167" s="15">
        <v>19784</v>
      </c>
    </row>
    <row r="168" spans="1:7" ht="12.75">
      <c r="A168" s="30" t="str">
        <f>'De la BASE'!A164</f>
        <v>397</v>
      </c>
      <c r="B168" s="30">
        <f>'De la BASE'!B164</f>
        <v>348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0.116</v>
      </c>
      <c r="F168" s="9">
        <f>IF('De la BASE'!F164&gt;0,'De la BASE'!F164,'De la BASE'!F164+0.001)</f>
        <v>340.86984260925215</v>
      </c>
      <c r="G168" s="15">
        <v>19815</v>
      </c>
    </row>
    <row r="169" spans="1:7" ht="12.75">
      <c r="A169" s="30" t="str">
        <f>'De la BASE'!A165</f>
        <v>397</v>
      </c>
      <c r="B169" s="30">
        <f>'De la BASE'!B165</f>
        <v>348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0.114</v>
      </c>
      <c r="F169" s="9">
        <f>IF('De la BASE'!F165&gt;0,'De la BASE'!F165,'De la BASE'!F165+0.001)</f>
        <v>483.40986520921916</v>
      </c>
      <c r="G169" s="15">
        <v>19845</v>
      </c>
    </row>
    <row r="170" spans="1:7" ht="12.75">
      <c r="A170" s="30" t="str">
        <f>'De la BASE'!A166</f>
        <v>397</v>
      </c>
      <c r="B170" s="30">
        <f>'De la BASE'!B166</f>
        <v>348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0.112</v>
      </c>
      <c r="F170" s="9">
        <f>IF('De la BASE'!F166&gt;0,'De la BASE'!F166,'De la BASE'!F166+0.001)</f>
        <v>300.6255683716766</v>
      </c>
      <c r="G170" s="15">
        <v>19876</v>
      </c>
    </row>
    <row r="171" spans="1:7" ht="12.75">
      <c r="A171" s="30" t="str">
        <f>'De la BASE'!A167</f>
        <v>397</v>
      </c>
      <c r="B171" s="30">
        <f>'De la BASE'!B167</f>
        <v>348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0.106</v>
      </c>
      <c r="F171" s="9">
        <f>IF('De la BASE'!F167&gt;0,'De la BASE'!F167,'De la BASE'!F167+0.001)</f>
        <v>177.72633208047995</v>
      </c>
      <c r="G171" s="15">
        <v>19906</v>
      </c>
    </row>
    <row r="172" spans="1:7" ht="12.75">
      <c r="A172" s="30" t="str">
        <f>'De la BASE'!A168</f>
        <v>397</v>
      </c>
      <c r="B172" s="30">
        <f>'De la BASE'!B168</f>
        <v>348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0.102</v>
      </c>
      <c r="F172" s="9">
        <f>IF('De la BASE'!F168&gt;0,'De la BASE'!F168,'De la BASE'!F168+0.001)</f>
        <v>139.25108232840537</v>
      </c>
      <c r="G172" s="15">
        <v>19937</v>
      </c>
    </row>
    <row r="173" spans="1:7" ht="12.75">
      <c r="A173" s="30" t="str">
        <f>'De la BASE'!A169</f>
        <v>397</v>
      </c>
      <c r="B173" s="30">
        <f>'De la BASE'!B169</f>
        <v>348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0.097</v>
      </c>
      <c r="F173" s="9">
        <f>IF('De la BASE'!F169&gt;0,'De la BASE'!F169,'De la BASE'!F169+0.001)</f>
        <v>117.73634702441916</v>
      </c>
      <c r="G173" s="15">
        <v>19968</v>
      </c>
    </row>
    <row r="174" spans="1:7" ht="12.75">
      <c r="A174" s="30" t="str">
        <f>'De la BASE'!A170</f>
        <v>397</v>
      </c>
      <c r="B174" s="30">
        <f>'De la BASE'!B170</f>
        <v>348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0.092</v>
      </c>
      <c r="F174" s="9">
        <f>IF('De la BASE'!F170&gt;0,'De la BASE'!F170,'De la BASE'!F170+0.001)</f>
        <v>119.0854629701692</v>
      </c>
      <c r="G174" s="15">
        <v>19998</v>
      </c>
    </row>
    <row r="175" spans="1:7" ht="12.75">
      <c r="A175" s="30" t="str">
        <f>'De la BASE'!A171</f>
        <v>397</v>
      </c>
      <c r="B175" s="30">
        <f>'De la BASE'!B171</f>
        <v>348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0.108</v>
      </c>
      <c r="F175" s="9">
        <f>IF('De la BASE'!F171&gt;0,'De la BASE'!F171,'De la BASE'!F171+0.001)</f>
        <v>368.9132511482564</v>
      </c>
      <c r="G175" s="15">
        <v>20029</v>
      </c>
    </row>
    <row r="176" spans="1:7" ht="12.75">
      <c r="A176" s="30" t="str">
        <f>'De la BASE'!A172</f>
        <v>397</v>
      </c>
      <c r="B176" s="30">
        <f>'De la BASE'!B172</f>
        <v>348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0.115</v>
      </c>
      <c r="F176" s="9">
        <f>IF('De la BASE'!F172&gt;0,'De la BASE'!F172,'De la BASE'!F172+0.001)</f>
        <v>210.23999927699288</v>
      </c>
      <c r="G176" s="15">
        <v>20059</v>
      </c>
    </row>
    <row r="177" spans="1:7" ht="12.75">
      <c r="A177" s="30" t="str">
        <f>'De la BASE'!A173</f>
        <v>397</v>
      </c>
      <c r="B177" s="30">
        <f>'De la BASE'!B173</f>
        <v>348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0.222</v>
      </c>
      <c r="F177" s="9">
        <f>IF('De la BASE'!F173&gt;0,'De la BASE'!F173,'De la BASE'!F173+0.001)</f>
        <v>941.68784868009</v>
      </c>
      <c r="G177" s="15">
        <v>20090</v>
      </c>
    </row>
    <row r="178" spans="1:7" ht="12.75">
      <c r="A178" s="30" t="str">
        <f>'De la BASE'!A174</f>
        <v>397</v>
      </c>
      <c r="B178" s="30">
        <f>'De la BASE'!B174</f>
        <v>348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0.644</v>
      </c>
      <c r="F178" s="9">
        <f>IF('De la BASE'!F174&gt;0,'De la BASE'!F174,'De la BASE'!F174+0.001)</f>
        <v>1023.2930665277707</v>
      </c>
      <c r="G178" s="15">
        <v>20121</v>
      </c>
    </row>
    <row r="179" spans="1:7" ht="12.75">
      <c r="A179" s="30" t="str">
        <f>'De la BASE'!A175</f>
        <v>397</v>
      </c>
      <c r="B179" s="30">
        <f>'De la BASE'!B175</f>
        <v>348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0.376</v>
      </c>
      <c r="F179" s="9">
        <f>IF('De la BASE'!F175&gt;0,'De la BASE'!F175,'De la BASE'!F175+0.001)</f>
        <v>642.3348941388525</v>
      </c>
      <c r="G179" s="15">
        <v>20149</v>
      </c>
    </row>
    <row r="180" spans="1:7" ht="12.75">
      <c r="A180" s="30" t="str">
        <f>'De la BASE'!A176</f>
        <v>397</v>
      </c>
      <c r="B180" s="30">
        <f>'De la BASE'!B176</f>
        <v>348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0.357</v>
      </c>
      <c r="F180" s="9">
        <f>IF('De la BASE'!F176&gt;0,'De la BASE'!F176,'De la BASE'!F176+0.001)</f>
        <v>537.1211883289178</v>
      </c>
      <c r="G180" s="15">
        <v>20180</v>
      </c>
    </row>
    <row r="181" spans="1:7" ht="12.75">
      <c r="A181" s="30" t="str">
        <f>'De la BASE'!A177</f>
        <v>397</v>
      </c>
      <c r="B181" s="30">
        <f>'De la BASE'!B177</f>
        <v>348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0.325</v>
      </c>
      <c r="F181" s="9">
        <f>IF('De la BASE'!F177&gt;0,'De la BASE'!F177,'De la BASE'!F177+0.001)</f>
        <v>362.9517860605888</v>
      </c>
      <c r="G181" s="15">
        <v>20210</v>
      </c>
    </row>
    <row r="182" spans="1:7" ht="12.75">
      <c r="A182" s="30" t="str">
        <f>'De la BASE'!A178</f>
        <v>397</v>
      </c>
      <c r="B182" s="30">
        <f>'De la BASE'!B178</f>
        <v>348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0.302</v>
      </c>
      <c r="F182" s="9">
        <f>IF('De la BASE'!F178&gt;0,'De la BASE'!F178,'De la BASE'!F178+0.001)</f>
        <v>335.4167976592501</v>
      </c>
      <c r="G182" s="15">
        <v>20241</v>
      </c>
    </row>
    <row r="183" spans="1:7" ht="12.75">
      <c r="A183" s="30" t="str">
        <f>'De la BASE'!A179</f>
        <v>397</v>
      </c>
      <c r="B183" s="30">
        <f>'De la BASE'!B179</f>
        <v>348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0.265</v>
      </c>
      <c r="F183" s="9">
        <f>IF('De la BASE'!F179&gt;0,'De la BASE'!F179,'De la BASE'!F179+0.001)</f>
        <v>226.37875538279263</v>
      </c>
      <c r="G183" s="15">
        <v>20271</v>
      </c>
    </row>
    <row r="184" spans="1:7" ht="12.75">
      <c r="A184" s="30" t="str">
        <f>'De la BASE'!A180</f>
        <v>397</v>
      </c>
      <c r="B184" s="30">
        <f>'De la BASE'!B180</f>
        <v>348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0.243</v>
      </c>
      <c r="F184" s="9">
        <f>IF('De la BASE'!F180&gt;0,'De la BASE'!F180,'De la BASE'!F180+0.001)</f>
        <v>184.49000737269583</v>
      </c>
      <c r="G184" s="15">
        <v>20302</v>
      </c>
    </row>
    <row r="185" spans="1:7" ht="12.75">
      <c r="A185" s="30" t="str">
        <f>'De la BASE'!A181</f>
        <v>397</v>
      </c>
      <c r="B185" s="30">
        <f>'De la BASE'!B181</f>
        <v>348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0.219</v>
      </c>
      <c r="F185" s="9">
        <f>IF('De la BASE'!F181&gt;0,'De la BASE'!F181,'De la BASE'!F181+0.001)</f>
        <v>162.01299490592768</v>
      </c>
      <c r="G185" s="15">
        <v>20333</v>
      </c>
    </row>
    <row r="186" spans="1:7" ht="12.75">
      <c r="A186" s="30" t="str">
        <f>'De la BASE'!A182</f>
        <v>397</v>
      </c>
      <c r="B186" s="30">
        <f>'De la BASE'!B182</f>
        <v>348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0.199</v>
      </c>
      <c r="F186" s="9">
        <f>IF('De la BASE'!F182&gt;0,'De la BASE'!F182,'De la BASE'!F182+0.001)</f>
        <v>201.9296336571031</v>
      </c>
      <c r="G186" s="15">
        <v>20363</v>
      </c>
    </row>
    <row r="187" spans="1:7" ht="12.75">
      <c r="A187" s="30" t="str">
        <f>'De la BASE'!A183</f>
        <v>397</v>
      </c>
      <c r="B187" s="30">
        <f>'De la BASE'!B183</f>
        <v>348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0.222</v>
      </c>
      <c r="F187" s="9">
        <f>IF('De la BASE'!F183&gt;0,'De la BASE'!F183,'De la BASE'!F183+0.001)</f>
        <v>396.77431026339934</v>
      </c>
      <c r="G187" s="15">
        <v>20394</v>
      </c>
    </row>
    <row r="188" spans="1:7" ht="12.75">
      <c r="A188" s="30" t="str">
        <f>'De la BASE'!A184</f>
        <v>397</v>
      </c>
      <c r="B188" s="30">
        <f>'De la BASE'!B184</f>
        <v>348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0.864</v>
      </c>
      <c r="F188" s="9">
        <f>IF('De la BASE'!F184&gt;0,'De la BASE'!F184,'De la BASE'!F184+0.001)</f>
        <v>1018.9579570187196</v>
      </c>
      <c r="G188" s="15">
        <v>20424</v>
      </c>
    </row>
    <row r="189" spans="1:7" ht="12.75">
      <c r="A189" s="30" t="str">
        <f>'De la BASE'!A185</f>
        <v>397</v>
      </c>
      <c r="B189" s="30">
        <f>'De la BASE'!B185</f>
        <v>348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0.594</v>
      </c>
      <c r="F189" s="9">
        <f>IF('De la BASE'!F185&gt;0,'De la BASE'!F185,'De la BASE'!F185+0.001)</f>
        <v>983.874336373929</v>
      </c>
      <c r="G189" s="15">
        <v>20455</v>
      </c>
    </row>
    <row r="190" spans="1:7" ht="12.75">
      <c r="A190" s="30" t="str">
        <f>'De la BASE'!A186</f>
        <v>397</v>
      </c>
      <c r="B190" s="30">
        <f>'De la BASE'!B186</f>
        <v>348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0.531</v>
      </c>
      <c r="F190" s="9">
        <f>IF('De la BASE'!F186&gt;0,'De la BASE'!F186,'De la BASE'!F186+0.001)</f>
        <v>487.6892940064499</v>
      </c>
      <c r="G190" s="15">
        <v>20486</v>
      </c>
    </row>
    <row r="191" spans="1:7" ht="12.75">
      <c r="A191" s="30" t="str">
        <f>'De la BASE'!A187</f>
        <v>397</v>
      </c>
      <c r="B191" s="30">
        <f>'De la BASE'!B187</f>
        <v>348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1.283</v>
      </c>
      <c r="F191" s="9">
        <f>IF('De la BASE'!F187&gt;0,'De la BASE'!F187,'De la BASE'!F187+0.001)</f>
        <v>1986.675245561828</v>
      </c>
      <c r="G191" s="15">
        <v>20515</v>
      </c>
    </row>
    <row r="192" spans="1:7" ht="12.75">
      <c r="A192" s="30" t="str">
        <f>'De la BASE'!A188</f>
        <v>397</v>
      </c>
      <c r="B192" s="30">
        <f>'De la BASE'!B188</f>
        <v>348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1.386</v>
      </c>
      <c r="F192" s="9">
        <f>IF('De la BASE'!F188&gt;0,'De la BASE'!F188,'De la BASE'!F188+0.001)</f>
        <v>1563.8572554549594</v>
      </c>
      <c r="G192" s="15">
        <v>20546</v>
      </c>
    </row>
    <row r="193" spans="1:7" ht="12.75">
      <c r="A193" s="30" t="str">
        <f>'De la BASE'!A189</f>
        <v>397</v>
      </c>
      <c r="B193" s="30">
        <f>'De la BASE'!B189</f>
        <v>348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1.128</v>
      </c>
      <c r="F193" s="9">
        <f>IF('De la BASE'!F189&gt;0,'De la BASE'!F189,'De la BASE'!F189+0.001)</f>
        <v>1057.3121901385432</v>
      </c>
      <c r="G193" s="15">
        <v>20576</v>
      </c>
    </row>
    <row r="194" spans="1:7" ht="12.75">
      <c r="A194" s="30" t="str">
        <f>'De la BASE'!A190</f>
        <v>397</v>
      </c>
      <c r="B194" s="30">
        <f>'De la BASE'!B190</f>
        <v>348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0.913</v>
      </c>
      <c r="F194" s="9">
        <f>IF('De la BASE'!F190&gt;0,'De la BASE'!F190,'De la BASE'!F190+0.001)</f>
        <v>620.7856635731486</v>
      </c>
      <c r="G194" s="15">
        <v>20607</v>
      </c>
    </row>
    <row r="195" spans="1:7" ht="12.75">
      <c r="A195" s="30" t="str">
        <f>'De la BASE'!A191</f>
        <v>397</v>
      </c>
      <c r="B195" s="30">
        <f>'De la BASE'!B191</f>
        <v>348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0.796</v>
      </c>
      <c r="F195" s="9">
        <f>IF('De la BASE'!F191&gt;0,'De la BASE'!F191,'De la BASE'!F191+0.001)</f>
        <v>412.70015013680216</v>
      </c>
      <c r="G195" s="15">
        <v>20637</v>
      </c>
    </row>
    <row r="196" spans="1:7" ht="12.75">
      <c r="A196" s="30" t="str">
        <f>'De la BASE'!A192</f>
        <v>397</v>
      </c>
      <c r="B196" s="30">
        <f>'De la BASE'!B192</f>
        <v>348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0.697</v>
      </c>
      <c r="F196" s="9">
        <f>IF('De la BASE'!F192&gt;0,'De la BASE'!F192,'De la BASE'!F192+0.001)</f>
        <v>304.8535845588765</v>
      </c>
      <c r="G196" s="15">
        <v>20668</v>
      </c>
    </row>
    <row r="197" spans="1:7" ht="12.75">
      <c r="A197" s="30" t="str">
        <f>'De la BASE'!A193</f>
        <v>397</v>
      </c>
      <c r="B197" s="30">
        <f>'De la BASE'!B193</f>
        <v>348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0.612</v>
      </c>
      <c r="F197" s="9">
        <f>IF('De la BASE'!F193&gt;0,'De la BASE'!F193,'De la BASE'!F193+0.001)</f>
        <v>282.6687674554777</v>
      </c>
      <c r="G197" s="15">
        <v>20699</v>
      </c>
    </row>
    <row r="198" spans="1:7" ht="12.75">
      <c r="A198" s="30" t="str">
        <f>'De la BASE'!A194</f>
        <v>397</v>
      </c>
      <c r="B198" s="30">
        <f>'De la BASE'!B194</f>
        <v>348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0.535</v>
      </c>
      <c r="F198" s="9">
        <f>IF('De la BASE'!F194&gt;0,'De la BASE'!F194,'De la BASE'!F194+0.001)</f>
        <v>246.22812363385626</v>
      </c>
      <c r="G198" s="15">
        <v>20729</v>
      </c>
    </row>
    <row r="199" spans="1:7" ht="12.75">
      <c r="A199" s="30" t="str">
        <f>'De la BASE'!A195</f>
        <v>397</v>
      </c>
      <c r="B199" s="30">
        <f>'De la BASE'!B195</f>
        <v>348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0.47</v>
      </c>
      <c r="F199" s="9">
        <f>IF('De la BASE'!F195&gt;0,'De la BASE'!F195,'De la BASE'!F195+0.001)</f>
        <v>240.38220676423344</v>
      </c>
      <c r="G199" s="15">
        <v>20760</v>
      </c>
    </row>
    <row r="200" spans="1:7" ht="12.75">
      <c r="A200" s="30" t="str">
        <f>'De la BASE'!A196</f>
        <v>397</v>
      </c>
      <c r="B200" s="30">
        <f>'De la BASE'!B196</f>
        <v>348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0.415</v>
      </c>
      <c r="F200" s="9">
        <f>IF('De la BASE'!F196&gt;0,'De la BASE'!F196,'De la BASE'!F196+0.001)</f>
        <v>204.65982366723753</v>
      </c>
      <c r="G200" s="15">
        <v>20790</v>
      </c>
    </row>
    <row r="201" spans="1:7" ht="12.75">
      <c r="A201" s="30" t="str">
        <f>'De la BASE'!A197</f>
        <v>397</v>
      </c>
      <c r="B201" s="30">
        <f>'De la BASE'!B197</f>
        <v>348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0.364</v>
      </c>
      <c r="F201" s="9">
        <f>IF('De la BASE'!F197&gt;0,'De la BASE'!F197,'De la BASE'!F197+0.001)</f>
        <v>170.40362345650288</v>
      </c>
      <c r="G201" s="15">
        <v>20821</v>
      </c>
    </row>
    <row r="202" spans="1:7" ht="12.75">
      <c r="A202" s="30" t="str">
        <f>'De la BASE'!A198</f>
        <v>397</v>
      </c>
      <c r="B202" s="30">
        <f>'De la BASE'!B198</f>
        <v>348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0.327</v>
      </c>
      <c r="F202" s="9">
        <f>IF('De la BASE'!F198&gt;0,'De la BASE'!F198,'De la BASE'!F198+0.001)</f>
        <v>346.2606497328918</v>
      </c>
      <c r="G202" s="15">
        <v>20852</v>
      </c>
    </row>
    <row r="203" spans="1:7" ht="12.75">
      <c r="A203" s="30" t="str">
        <f>'De la BASE'!A199</f>
        <v>397</v>
      </c>
      <c r="B203" s="30">
        <f>'De la BASE'!B199</f>
        <v>348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0.297</v>
      </c>
      <c r="F203" s="9">
        <f>IF('De la BASE'!F199&gt;0,'De la BASE'!F199,'De la BASE'!F199+0.001)</f>
        <v>294.32208023189975</v>
      </c>
      <c r="G203" s="15">
        <v>20880</v>
      </c>
    </row>
    <row r="204" spans="1:7" ht="12.75">
      <c r="A204" s="30" t="str">
        <f>'De la BASE'!A200</f>
        <v>397</v>
      </c>
      <c r="B204" s="30">
        <f>'De la BASE'!B200</f>
        <v>348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0.27</v>
      </c>
      <c r="F204" s="9">
        <f>IF('De la BASE'!F200&gt;0,'De la BASE'!F200,'De la BASE'!F200+0.001)</f>
        <v>237.68314278770995</v>
      </c>
      <c r="G204" s="15">
        <v>20911</v>
      </c>
    </row>
    <row r="205" spans="1:7" ht="12.75">
      <c r="A205" s="30" t="str">
        <f>'De la BASE'!A201</f>
        <v>397</v>
      </c>
      <c r="B205" s="30">
        <f>'De la BASE'!B201</f>
        <v>348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0.244</v>
      </c>
      <c r="F205" s="9">
        <f>IF('De la BASE'!F201&gt;0,'De la BASE'!F201,'De la BASE'!F201+0.001)</f>
        <v>302.8734101307061</v>
      </c>
      <c r="G205" s="15">
        <v>20941</v>
      </c>
    </row>
    <row r="206" spans="1:7" ht="12.75">
      <c r="A206" s="30" t="str">
        <f>'De la BASE'!A202</f>
        <v>397</v>
      </c>
      <c r="B206" s="30">
        <f>'De la BASE'!B202</f>
        <v>348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0.224</v>
      </c>
      <c r="F206" s="9">
        <f>IF('De la BASE'!F202&gt;0,'De la BASE'!F202,'De la BASE'!F202+0.001)</f>
        <v>258.6400809569256</v>
      </c>
      <c r="G206" s="15">
        <v>20972</v>
      </c>
    </row>
    <row r="207" spans="1:7" ht="12.75">
      <c r="A207" s="30" t="str">
        <f>'De la BASE'!A203</f>
        <v>397</v>
      </c>
      <c r="B207" s="30">
        <f>'De la BASE'!B203</f>
        <v>348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0.209</v>
      </c>
      <c r="F207" s="9">
        <f>IF('De la BASE'!F203&gt;0,'De la BASE'!F203,'De la BASE'!F203+0.001)</f>
        <v>172.00874324030394</v>
      </c>
      <c r="G207" s="15">
        <v>21002</v>
      </c>
    </row>
    <row r="208" spans="1:7" ht="12.75">
      <c r="A208" s="30" t="str">
        <f>'De la BASE'!A204</f>
        <v>397</v>
      </c>
      <c r="B208" s="30">
        <f>'De la BASE'!B204</f>
        <v>348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0.195</v>
      </c>
      <c r="F208" s="9">
        <f>IF('De la BASE'!F204&gt;0,'De la BASE'!F204,'De la BASE'!F204+0.001)</f>
        <v>134.62447853625122</v>
      </c>
      <c r="G208" s="15">
        <v>21033</v>
      </c>
    </row>
    <row r="209" spans="1:7" ht="12.75">
      <c r="A209" s="30" t="str">
        <f>'De la BASE'!A205</f>
        <v>397</v>
      </c>
      <c r="B209" s="30">
        <f>'De la BASE'!B205</f>
        <v>348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0.179</v>
      </c>
      <c r="F209" s="9">
        <f>IF('De la BASE'!F205&gt;0,'De la BASE'!F205,'De la BASE'!F205+0.001)</f>
        <v>121.7696545407867</v>
      </c>
      <c r="G209" s="15">
        <v>21064</v>
      </c>
    </row>
    <row r="210" spans="1:7" ht="12.75">
      <c r="A210" s="30" t="str">
        <f>'De la BASE'!A206</f>
        <v>397</v>
      </c>
      <c r="B210" s="30">
        <f>'De la BASE'!B206</f>
        <v>348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0.164</v>
      </c>
      <c r="F210" s="9">
        <f>IF('De la BASE'!F206&gt;0,'De la BASE'!F206,'De la BASE'!F206+0.001)</f>
        <v>142.5396715704943</v>
      </c>
      <c r="G210" s="15">
        <v>21094</v>
      </c>
    </row>
    <row r="211" spans="1:7" ht="12.75">
      <c r="A211" s="30" t="str">
        <f>'De la BASE'!A207</f>
        <v>397</v>
      </c>
      <c r="B211" s="30">
        <f>'De la BASE'!B207</f>
        <v>348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0.152</v>
      </c>
      <c r="F211" s="9">
        <f>IF('De la BASE'!F207&gt;0,'De la BASE'!F207,'De la BASE'!F207+0.001)</f>
        <v>158.92348095003794</v>
      </c>
      <c r="G211" s="15">
        <v>21125</v>
      </c>
    </row>
    <row r="212" spans="1:7" ht="12.75">
      <c r="A212" s="30" t="str">
        <f>'De la BASE'!A208</f>
        <v>397</v>
      </c>
      <c r="B212" s="30">
        <f>'De la BASE'!B208</f>
        <v>348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0.141</v>
      </c>
      <c r="F212" s="9">
        <f>IF('De la BASE'!F208&gt;0,'De la BASE'!F208,'De la BASE'!F208+0.001)</f>
        <v>141.34954814886788</v>
      </c>
      <c r="G212" s="15">
        <v>21155</v>
      </c>
    </row>
    <row r="213" spans="1:7" ht="12.75">
      <c r="A213" s="30" t="str">
        <f>'De la BASE'!A209</f>
        <v>397</v>
      </c>
      <c r="B213" s="30">
        <f>'De la BASE'!B209</f>
        <v>348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0.144</v>
      </c>
      <c r="F213" s="9">
        <f>IF('De la BASE'!F209&gt;0,'De la BASE'!F209,'De la BASE'!F209+0.001)</f>
        <v>240.04107470413476</v>
      </c>
      <c r="G213" s="15">
        <v>21186</v>
      </c>
    </row>
    <row r="214" spans="1:7" ht="12.75">
      <c r="A214" s="30" t="str">
        <f>'De la BASE'!A210</f>
        <v>397</v>
      </c>
      <c r="B214" s="30">
        <f>'De la BASE'!B210</f>
        <v>348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0.149</v>
      </c>
      <c r="F214" s="9">
        <f>IF('De la BASE'!F210&gt;0,'De la BASE'!F210,'De la BASE'!F210+0.001)</f>
        <v>374.68541565879013</v>
      </c>
      <c r="G214" s="15">
        <v>21217</v>
      </c>
    </row>
    <row r="215" spans="1:7" ht="12.75">
      <c r="A215" s="30" t="str">
        <f>'De la BASE'!A211</f>
        <v>397</v>
      </c>
      <c r="B215" s="30">
        <f>'De la BASE'!B211</f>
        <v>348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0.176</v>
      </c>
      <c r="F215" s="9">
        <f>IF('De la BASE'!F211&gt;0,'De la BASE'!F211,'De la BASE'!F211+0.001)</f>
        <v>687.3116989084896</v>
      </c>
      <c r="G215" s="15">
        <v>21245</v>
      </c>
    </row>
    <row r="216" spans="1:7" ht="12.75">
      <c r="A216" s="30" t="str">
        <f>'De la BASE'!A212</f>
        <v>397</v>
      </c>
      <c r="B216" s="30">
        <f>'De la BASE'!B212</f>
        <v>348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0.171</v>
      </c>
      <c r="F216" s="9">
        <f>IF('De la BASE'!F212&gt;0,'De la BASE'!F212,'De la BASE'!F212+0.001)</f>
        <v>448.05799692039517</v>
      </c>
      <c r="G216" s="15">
        <v>21276</v>
      </c>
    </row>
    <row r="217" spans="1:7" ht="12.75">
      <c r="A217" s="30" t="str">
        <f>'De la BASE'!A213</f>
        <v>397</v>
      </c>
      <c r="B217" s="30">
        <f>'De la BASE'!B213</f>
        <v>348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0.17</v>
      </c>
      <c r="F217" s="9">
        <f>IF('De la BASE'!F213&gt;0,'De la BASE'!F213,'De la BASE'!F213+0.001)</f>
        <v>429.07613953909413</v>
      </c>
      <c r="G217" s="15">
        <v>21306</v>
      </c>
    </row>
    <row r="218" spans="1:7" ht="12.75">
      <c r="A218" s="30" t="str">
        <f>'De la BASE'!A214</f>
        <v>397</v>
      </c>
      <c r="B218" s="30">
        <f>'De la BASE'!B214</f>
        <v>348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0.165</v>
      </c>
      <c r="F218" s="9">
        <f>IF('De la BASE'!F214&gt;0,'De la BASE'!F214,'De la BASE'!F214+0.001)</f>
        <v>372.62597404595783</v>
      </c>
      <c r="G218" s="15">
        <v>21337</v>
      </c>
    </row>
    <row r="219" spans="1:7" ht="12.75">
      <c r="A219" s="30" t="str">
        <f>'De la BASE'!A215</f>
        <v>397</v>
      </c>
      <c r="B219" s="30">
        <f>'De la BASE'!B215</f>
        <v>348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0.156</v>
      </c>
      <c r="F219" s="9">
        <f>IF('De la BASE'!F215&gt;0,'De la BASE'!F215,'De la BASE'!F215+0.001)</f>
        <v>223.77745714092612</v>
      </c>
      <c r="G219" s="15">
        <v>21367</v>
      </c>
    </row>
    <row r="220" spans="1:7" ht="12.75">
      <c r="A220" s="30" t="str">
        <f>'De la BASE'!A216</f>
        <v>397</v>
      </c>
      <c r="B220" s="30">
        <f>'De la BASE'!B216</f>
        <v>348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0.145</v>
      </c>
      <c r="F220" s="9">
        <f>IF('De la BASE'!F216&gt;0,'De la BASE'!F216,'De la BASE'!F216+0.001)</f>
        <v>168.78887390791797</v>
      </c>
      <c r="G220" s="15">
        <v>21398</v>
      </c>
    </row>
    <row r="221" spans="1:7" ht="12.75">
      <c r="A221" s="30" t="str">
        <f>'De la BASE'!A217</f>
        <v>397</v>
      </c>
      <c r="B221" s="30">
        <f>'De la BASE'!B217</f>
        <v>348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0.137</v>
      </c>
      <c r="F221" s="9">
        <f>IF('De la BASE'!F217&gt;0,'De la BASE'!F217,'De la BASE'!F217+0.001)</f>
        <v>151.12669583665323</v>
      </c>
      <c r="G221" s="15">
        <v>21429</v>
      </c>
    </row>
    <row r="222" spans="1:7" ht="12.75">
      <c r="A222" s="30" t="str">
        <f>'De la BASE'!A218</f>
        <v>397</v>
      </c>
      <c r="B222" s="30">
        <f>'De la BASE'!B218</f>
        <v>348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0.134</v>
      </c>
      <c r="F222" s="9">
        <f>IF('De la BASE'!F218&gt;0,'De la BASE'!F218,'De la BASE'!F218+0.001)</f>
        <v>162.55991062707506</v>
      </c>
      <c r="G222" s="15">
        <v>21459</v>
      </c>
    </row>
    <row r="223" spans="1:7" ht="12.75">
      <c r="A223" s="30" t="str">
        <f>'De la BASE'!A219</f>
        <v>397</v>
      </c>
      <c r="B223" s="30">
        <f>'De la BASE'!B219</f>
        <v>348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0.126</v>
      </c>
      <c r="F223" s="9">
        <f>IF('De la BASE'!F219&gt;0,'De la BASE'!F219,'De la BASE'!F219+0.001)</f>
        <v>132.89881456656997</v>
      </c>
      <c r="G223" s="15">
        <v>21490</v>
      </c>
    </row>
    <row r="224" spans="1:7" ht="12.75">
      <c r="A224" s="30" t="str">
        <f>'De la BASE'!A220</f>
        <v>397</v>
      </c>
      <c r="B224" s="30">
        <f>'De la BASE'!B220</f>
        <v>348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0.421</v>
      </c>
      <c r="F224" s="9">
        <f>IF('De la BASE'!F220&gt;0,'De la BASE'!F220,'De la BASE'!F220+0.001)</f>
        <v>754.9130459244374</v>
      </c>
      <c r="G224" s="15">
        <v>21520</v>
      </c>
    </row>
    <row r="225" spans="1:7" ht="12.75">
      <c r="A225" s="30" t="str">
        <f>'De la BASE'!A221</f>
        <v>397</v>
      </c>
      <c r="B225" s="30">
        <f>'De la BASE'!B221</f>
        <v>348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0.238</v>
      </c>
      <c r="F225" s="9">
        <f>IF('De la BASE'!F221&gt;0,'De la BASE'!F221,'De la BASE'!F221+0.001)</f>
        <v>461.0536091264997</v>
      </c>
      <c r="G225" s="15">
        <v>21551</v>
      </c>
    </row>
    <row r="226" spans="1:7" ht="12.75">
      <c r="A226" s="30" t="str">
        <f>'De la BASE'!A222</f>
        <v>397</v>
      </c>
      <c r="B226" s="30">
        <f>'De la BASE'!B222</f>
        <v>348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0.201</v>
      </c>
      <c r="F226" s="9">
        <f>IF('De la BASE'!F222&gt;0,'De la BASE'!F222,'De la BASE'!F222+0.001)</f>
        <v>246.3561027888453</v>
      </c>
      <c r="G226" s="15">
        <v>21582</v>
      </c>
    </row>
    <row r="227" spans="1:7" ht="12.75">
      <c r="A227" s="30" t="str">
        <f>'De la BASE'!A223</f>
        <v>397</v>
      </c>
      <c r="B227" s="30">
        <f>'De la BASE'!B223</f>
        <v>348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0.207</v>
      </c>
      <c r="F227" s="9">
        <f>IF('De la BASE'!F223&gt;0,'De la BASE'!F223,'De la BASE'!F223+0.001)</f>
        <v>538.1571870100584</v>
      </c>
      <c r="G227" s="15">
        <v>21610</v>
      </c>
    </row>
    <row r="228" spans="1:7" ht="12.75">
      <c r="A228" s="30" t="str">
        <f>'De la BASE'!A224</f>
        <v>397</v>
      </c>
      <c r="B228" s="30">
        <f>'De la BASE'!B224</f>
        <v>348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0.199</v>
      </c>
      <c r="F228" s="9">
        <f>IF('De la BASE'!F224&gt;0,'De la BASE'!F224,'De la BASE'!F224+0.001)</f>
        <v>466.2206410874419</v>
      </c>
      <c r="G228" s="15">
        <v>21641</v>
      </c>
    </row>
    <row r="229" spans="1:7" ht="12.75">
      <c r="A229" s="30" t="str">
        <f>'De la BASE'!A225</f>
        <v>397</v>
      </c>
      <c r="B229" s="30">
        <f>'De la BASE'!B225</f>
        <v>348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0.195</v>
      </c>
      <c r="F229" s="9">
        <f>IF('De la BASE'!F225&gt;0,'De la BASE'!F225,'De la BASE'!F225+0.001)</f>
        <v>454.1239120596277</v>
      </c>
      <c r="G229" s="15">
        <v>21671</v>
      </c>
    </row>
    <row r="230" spans="1:7" ht="12.75">
      <c r="A230" s="30" t="str">
        <f>'De la BASE'!A226</f>
        <v>397</v>
      </c>
      <c r="B230" s="30">
        <f>'De la BASE'!B226</f>
        <v>348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0.191</v>
      </c>
      <c r="F230" s="9">
        <f>IF('De la BASE'!F226&gt;0,'De la BASE'!F226,'De la BASE'!F226+0.001)</f>
        <v>321.94421989953</v>
      </c>
      <c r="G230" s="15">
        <v>21702</v>
      </c>
    </row>
    <row r="231" spans="1:7" ht="12.75">
      <c r="A231" s="30" t="str">
        <f>'De la BASE'!A227</f>
        <v>397</v>
      </c>
      <c r="B231" s="30">
        <f>'De la BASE'!B227</f>
        <v>348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0.181</v>
      </c>
      <c r="F231" s="9">
        <f>IF('De la BASE'!F227&gt;0,'De la BASE'!F227,'De la BASE'!F227+0.001)</f>
        <v>215.1019498106353</v>
      </c>
      <c r="G231" s="15">
        <v>21732</v>
      </c>
    </row>
    <row r="232" spans="1:7" ht="12.75">
      <c r="A232" s="30" t="str">
        <f>'De la BASE'!A228</f>
        <v>397</v>
      </c>
      <c r="B232" s="30">
        <f>'De la BASE'!B228</f>
        <v>348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0.17</v>
      </c>
      <c r="F232" s="9">
        <f>IF('De la BASE'!F228&gt;0,'De la BASE'!F228,'De la BASE'!F228+0.001)</f>
        <v>181.04133235973913</v>
      </c>
      <c r="G232" s="15">
        <v>21763</v>
      </c>
    </row>
    <row r="233" spans="1:7" ht="12.75">
      <c r="A233" s="30" t="str">
        <f>'De la BASE'!A229</f>
        <v>397</v>
      </c>
      <c r="B233" s="30">
        <f>'De la BASE'!B229</f>
        <v>348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0.173</v>
      </c>
      <c r="F233" s="9">
        <f>IF('De la BASE'!F229&gt;0,'De la BASE'!F229,'De la BASE'!F229+0.001)</f>
        <v>281.22128992597015</v>
      </c>
      <c r="G233" s="15">
        <v>21794</v>
      </c>
    </row>
    <row r="234" spans="1:7" ht="12.75">
      <c r="A234" s="30" t="str">
        <f>'De la BASE'!A230</f>
        <v>397</v>
      </c>
      <c r="B234" s="30">
        <f>'De la BASE'!B230</f>
        <v>348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0.165</v>
      </c>
      <c r="F234" s="9">
        <f>IF('De la BASE'!F230&gt;0,'De la BASE'!F230,'De la BASE'!F230+0.001)</f>
        <v>326.59095792237616</v>
      </c>
      <c r="G234" s="15">
        <v>21824</v>
      </c>
    </row>
    <row r="235" spans="1:7" ht="12.75">
      <c r="A235" s="30" t="str">
        <f>'De la BASE'!A231</f>
        <v>397</v>
      </c>
      <c r="B235" s="30">
        <f>'De la BASE'!B231</f>
        <v>348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0.175</v>
      </c>
      <c r="F235" s="9">
        <f>IF('De la BASE'!F231&gt;0,'De la BASE'!F231,'De la BASE'!F231+0.001)</f>
        <v>605.0281259909351</v>
      </c>
      <c r="G235" s="15">
        <v>21855</v>
      </c>
    </row>
    <row r="236" spans="1:7" ht="12.75">
      <c r="A236" s="30" t="str">
        <f>'De la BASE'!A232</f>
        <v>397</v>
      </c>
      <c r="B236" s="30">
        <f>'De la BASE'!B232</f>
        <v>348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0.309</v>
      </c>
      <c r="F236" s="9">
        <f>IF('De la BASE'!F232&gt;0,'De la BASE'!F232,'De la BASE'!F232+0.001)</f>
        <v>1619.5646125843264</v>
      </c>
      <c r="G236" s="15">
        <v>21885</v>
      </c>
    </row>
    <row r="237" spans="1:7" ht="12.75">
      <c r="A237" s="30" t="str">
        <f>'De la BASE'!A233</f>
        <v>397</v>
      </c>
      <c r="B237" s="30">
        <f>'De la BASE'!B233</f>
        <v>348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0.33</v>
      </c>
      <c r="F237" s="9">
        <f>IF('De la BASE'!F233&gt;0,'De la BASE'!F233,'De la BASE'!F233+0.001)</f>
        <v>1158.564800770001</v>
      </c>
      <c r="G237" s="15">
        <v>21916</v>
      </c>
    </row>
    <row r="238" spans="1:7" ht="12.75">
      <c r="A238" s="30" t="str">
        <f>'De la BASE'!A234</f>
        <v>397</v>
      </c>
      <c r="B238" s="30">
        <f>'De la BASE'!B234</f>
        <v>348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1.202</v>
      </c>
      <c r="F238" s="9">
        <f>IF('De la BASE'!F234&gt;0,'De la BASE'!F234,'De la BASE'!F234+0.001)</f>
        <v>1875.7193688448638</v>
      </c>
      <c r="G238" s="15">
        <v>21947</v>
      </c>
    </row>
    <row r="239" spans="1:7" ht="12.75">
      <c r="A239" s="30" t="str">
        <f>'De la BASE'!A235</f>
        <v>397</v>
      </c>
      <c r="B239" s="30">
        <f>'De la BASE'!B235</f>
        <v>348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0.894</v>
      </c>
      <c r="F239" s="9">
        <f>IF('De la BASE'!F235&gt;0,'De la BASE'!F235,'De la BASE'!F235+0.001)</f>
        <v>1599.786996845949</v>
      </c>
      <c r="G239" s="15">
        <v>21976</v>
      </c>
    </row>
    <row r="240" spans="1:7" ht="12.75">
      <c r="A240" s="30" t="str">
        <f>'De la BASE'!A236</f>
        <v>397</v>
      </c>
      <c r="B240" s="30">
        <f>'De la BASE'!B236</f>
        <v>348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0.647</v>
      </c>
      <c r="F240" s="9">
        <f>IF('De la BASE'!F236&gt;0,'De la BASE'!F236,'De la BASE'!F236+0.001)</f>
        <v>792.0479939303996</v>
      </c>
      <c r="G240" s="15">
        <v>22007</v>
      </c>
    </row>
    <row r="241" spans="1:7" ht="12.75">
      <c r="A241" s="30" t="str">
        <f>'De la BASE'!A237</f>
        <v>397</v>
      </c>
      <c r="B241" s="30">
        <f>'De la BASE'!B237</f>
        <v>348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0.592</v>
      </c>
      <c r="F241" s="9">
        <f>IF('De la BASE'!F237&gt;0,'De la BASE'!F237,'De la BASE'!F237+0.001)</f>
        <v>742.1469051993201</v>
      </c>
      <c r="G241" s="15">
        <v>22037</v>
      </c>
    </row>
    <row r="242" spans="1:7" ht="12.75">
      <c r="A242" s="30" t="str">
        <f>'De la BASE'!A238</f>
        <v>397</v>
      </c>
      <c r="B242" s="30">
        <f>'De la BASE'!B238</f>
        <v>348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0.521</v>
      </c>
      <c r="F242" s="9">
        <f>IF('De la BASE'!F238&gt;0,'De la BASE'!F238,'De la BASE'!F238+0.001)</f>
        <v>447.1356465375183</v>
      </c>
      <c r="G242" s="15">
        <v>22068</v>
      </c>
    </row>
    <row r="243" spans="1:7" ht="12.75">
      <c r="A243" s="30" t="str">
        <f>'De la BASE'!A239</f>
        <v>397</v>
      </c>
      <c r="B243" s="30">
        <f>'De la BASE'!B239</f>
        <v>348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0.458</v>
      </c>
      <c r="F243" s="9">
        <f>IF('De la BASE'!F239&gt;0,'De la BASE'!F239,'De la BASE'!F239+0.001)</f>
        <v>301.0015051502212</v>
      </c>
      <c r="G243" s="15">
        <v>22098</v>
      </c>
    </row>
    <row r="244" spans="1:7" ht="12.75">
      <c r="A244" s="30" t="str">
        <f>'De la BASE'!A240</f>
        <v>397</v>
      </c>
      <c r="B244" s="30">
        <f>'De la BASE'!B240</f>
        <v>348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0.403</v>
      </c>
      <c r="F244" s="9">
        <f>IF('De la BASE'!F240&gt;0,'De la BASE'!F240,'De la BASE'!F240+0.001)</f>
        <v>237.4037361369424</v>
      </c>
      <c r="G244" s="15">
        <v>22129</v>
      </c>
    </row>
    <row r="245" spans="1:7" ht="12.75">
      <c r="A245" s="30" t="str">
        <f>'De la BASE'!A241</f>
        <v>397</v>
      </c>
      <c r="B245" s="30">
        <f>'De la BASE'!B241</f>
        <v>348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0.358</v>
      </c>
      <c r="F245" s="9">
        <f>IF('De la BASE'!F241&gt;0,'De la BASE'!F241,'De la BASE'!F241+0.001)</f>
        <v>211.0814042616827</v>
      </c>
      <c r="G245" s="15">
        <v>22160</v>
      </c>
    </row>
    <row r="246" spans="1:7" ht="12.75">
      <c r="A246" s="30" t="str">
        <f>'De la BASE'!A242</f>
        <v>397</v>
      </c>
      <c r="B246" s="30">
        <f>'De la BASE'!B242</f>
        <v>348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0.547</v>
      </c>
      <c r="F246" s="9">
        <f>IF('De la BASE'!F242&gt;0,'De la BASE'!F242,'De la BASE'!F242+0.001)</f>
        <v>1343.142389271132</v>
      </c>
      <c r="G246" s="15">
        <v>22190</v>
      </c>
    </row>
    <row r="247" spans="1:7" ht="12.75">
      <c r="A247" s="30" t="str">
        <f>'De la BASE'!A243</f>
        <v>397</v>
      </c>
      <c r="B247" s="30">
        <f>'De la BASE'!B243</f>
        <v>348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0.642</v>
      </c>
      <c r="F247" s="9">
        <f>IF('De la BASE'!F243&gt;0,'De la BASE'!F243,'De la BASE'!F243+0.001)</f>
        <v>1223.255237630721</v>
      </c>
      <c r="G247" s="15">
        <v>22221</v>
      </c>
    </row>
    <row r="248" spans="1:7" ht="12.75">
      <c r="A248" s="30" t="str">
        <f>'De la BASE'!A244</f>
        <v>397</v>
      </c>
      <c r="B248" s="30">
        <f>'De la BASE'!B244</f>
        <v>348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0.906</v>
      </c>
      <c r="F248" s="9">
        <f>IF('De la BASE'!F244&gt;0,'De la BASE'!F244,'De la BASE'!F244+0.001)</f>
        <v>1159.4613617924265</v>
      </c>
      <c r="G248" s="15">
        <v>22251</v>
      </c>
    </row>
    <row r="249" spans="1:7" ht="12.75">
      <c r="A249" s="30" t="str">
        <f>'De la BASE'!A245</f>
        <v>397</v>
      </c>
      <c r="B249" s="30">
        <f>'De la BASE'!B245</f>
        <v>348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0.79</v>
      </c>
      <c r="F249" s="9">
        <f>IF('De la BASE'!F245&gt;0,'De la BASE'!F245,'De la BASE'!F245+0.001)</f>
        <v>1058.8773400157309</v>
      </c>
      <c r="G249" s="15">
        <v>22282</v>
      </c>
    </row>
    <row r="250" spans="1:7" ht="12.75">
      <c r="A250" s="30" t="str">
        <f>'De la BASE'!A246</f>
        <v>397</v>
      </c>
      <c r="B250" s="30">
        <f>'De la BASE'!B246</f>
        <v>348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0.727</v>
      </c>
      <c r="F250" s="9">
        <f>IF('De la BASE'!F246&gt;0,'De la BASE'!F246,'De la BASE'!F246+0.001)</f>
        <v>805.2761266104001</v>
      </c>
      <c r="G250" s="15">
        <v>22313</v>
      </c>
    </row>
    <row r="251" spans="1:7" ht="12.75">
      <c r="A251" s="30" t="str">
        <f>'De la BASE'!A247</f>
        <v>397</v>
      </c>
      <c r="B251" s="30">
        <f>'De la BASE'!B247</f>
        <v>348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0.643</v>
      </c>
      <c r="F251" s="9">
        <f>IF('De la BASE'!F247&gt;0,'De la BASE'!F247,'De la BASE'!F247+0.001)</f>
        <v>552.3239908283599</v>
      </c>
      <c r="G251" s="15">
        <v>22341</v>
      </c>
    </row>
    <row r="252" spans="1:7" ht="12.75">
      <c r="A252" s="30" t="str">
        <f>'De la BASE'!A248</f>
        <v>397</v>
      </c>
      <c r="B252" s="30">
        <f>'De la BASE'!B248</f>
        <v>348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0.576</v>
      </c>
      <c r="F252" s="9">
        <f>IF('De la BASE'!F248&gt;0,'De la BASE'!F248,'De la BASE'!F248+0.001)</f>
        <v>537.5547321486175</v>
      </c>
      <c r="G252" s="15">
        <v>22372</v>
      </c>
    </row>
    <row r="253" spans="1:7" ht="12.75">
      <c r="A253" s="30" t="str">
        <f>'De la BASE'!A249</f>
        <v>397</v>
      </c>
      <c r="B253" s="30">
        <f>'De la BASE'!B249</f>
        <v>348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0.55</v>
      </c>
      <c r="F253" s="9">
        <f>IF('De la BASE'!F249&gt;0,'De la BASE'!F249,'De la BASE'!F249+0.001)</f>
        <v>525.8402501553015</v>
      </c>
      <c r="G253" s="15">
        <v>22402</v>
      </c>
    </row>
    <row r="254" spans="1:7" ht="12.75">
      <c r="A254" s="30" t="str">
        <f>'De la BASE'!A250</f>
        <v>397</v>
      </c>
      <c r="B254" s="30">
        <f>'De la BASE'!B250</f>
        <v>348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</v>
      </c>
      <c r="F254" s="9">
        <f>IF('De la BASE'!F250&gt;0,'De la BASE'!F250,'De la BASE'!F250+0.001)</f>
        <v>347.50565892078976</v>
      </c>
      <c r="G254" s="15">
        <v>22433</v>
      </c>
    </row>
    <row r="255" spans="1:7" ht="12.75">
      <c r="A255" s="30" t="str">
        <f>'De la BASE'!A251</f>
        <v>397</v>
      </c>
      <c r="B255" s="30">
        <f>'De la BASE'!B251</f>
        <v>348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0.45</v>
      </c>
      <c r="F255" s="9">
        <f>IF('De la BASE'!F251&gt;0,'De la BASE'!F251,'De la BASE'!F251+0.001)</f>
        <v>261.99637940636546</v>
      </c>
      <c r="G255" s="15">
        <v>22463</v>
      </c>
    </row>
    <row r="256" spans="1:7" ht="12.75">
      <c r="A256" s="30" t="str">
        <f>'De la BASE'!A252</f>
        <v>397</v>
      </c>
      <c r="B256" s="30">
        <f>'De la BASE'!B252</f>
        <v>348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0.399</v>
      </c>
      <c r="F256" s="9">
        <f>IF('De la BASE'!F252&gt;0,'De la BASE'!F252,'De la BASE'!F252+0.001)</f>
        <v>221.00885525116138</v>
      </c>
      <c r="G256" s="15">
        <v>22494</v>
      </c>
    </row>
    <row r="257" spans="1:7" ht="12.75">
      <c r="A257" s="30" t="str">
        <f>'De la BASE'!A253</f>
        <v>397</v>
      </c>
      <c r="B257" s="30">
        <f>'De la BASE'!B253</f>
        <v>348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0.366</v>
      </c>
      <c r="F257" s="9">
        <f>IF('De la BASE'!F253&gt;0,'De la BASE'!F253,'De la BASE'!F253+0.001)</f>
        <v>242.6909811725981</v>
      </c>
      <c r="G257" s="15">
        <v>22525</v>
      </c>
    </row>
    <row r="258" spans="1:7" ht="12.75">
      <c r="A258" s="30" t="str">
        <f>'De la BASE'!A254</f>
        <v>397</v>
      </c>
      <c r="B258" s="30">
        <f>'De la BASE'!B254</f>
        <v>348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0.34</v>
      </c>
      <c r="F258" s="9">
        <f>IF('De la BASE'!F254&gt;0,'De la BASE'!F254,'De la BASE'!F254+0.001)</f>
        <v>289.96527321128076</v>
      </c>
      <c r="G258" s="15">
        <v>22555</v>
      </c>
    </row>
    <row r="259" spans="1:7" ht="12.75">
      <c r="A259" s="30" t="str">
        <f>'De la BASE'!A255</f>
        <v>397</v>
      </c>
      <c r="B259" s="30">
        <f>'De la BASE'!B255</f>
        <v>348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0.395</v>
      </c>
      <c r="F259" s="9">
        <f>IF('De la BASE'!F255&gt;0,'De la BASE'!F255,'De la BASE'!F255+0.001)</f>
        <v>1056.707619081708</v>
      </c>
      <c r="G259" s="15">
        <v>22586</v>
      </c>
    </row>
    <row r="260" spans="1:7" ht="12.75">
      <c r="A260" s="30" t="str">
        <f>'De la BASE'!A256</f>
        <v>397</v>
      </c>
      <c r="B260" s="30">
        <f>'De la BASE'!B256</f>
        <v>348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0.976</v>
      </c>
      <c r="F260" s="9">
        <f>IF('De la BASE'!F256&gt;0,'De la BASE'!F256,'De la BASE'!F256+0.001)</f>
        <v>1243.9785182710875</v>
      </c>
      <c r="G260" s="15">
        <v>22616</v>
      </c>
    </row>
    <row r="261" spans="1:7" ht="12.75">
      <c r="A261" s="30" t="str">
        <f>'De la BASE'!A257</f>
        <v>397</v>
      </c>
      <c r="B261" s="30">
        <f>'De la BASE'!B257</f>
        <v>348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0.77</v>
      </c>
      <c r="F261" s="9">
        <f>IF('De la BASE'!F257&gt;0,'De la BASE'!F257,'De la BASE'!F257+0.001)</f>
        <v>1462.8124646477995</v>
      </c>
      <c r="G261" s="15">
        <v>22647</v>
      </c>
    </row>
    <row r="262" spans="1:7" ht="12.75">
      <c r="A262" s="30" t="str">
        <f>'De la BASE'!A258</f>
        <v>397</v>
      </c>
      <c r="B262" s="30">
        <f>'De la BASE'!B258</f>
        <v>348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0.648</v>
      </c>
      <c r="F262" s="9">
        <f>IF('De la BASE'!F258&gt;0,'De la BASE'!F258,'De la BASE'!F258+0.001)</f>
        <v>781.3550961472604</v>
      </c>
      <c r="G262" s="15">
        <v>22678</v>
      </c>
    </row>
    <row r="263" spans="1:7" ht="12.75">
      <c r="A263" s="30" t="str">
        <f>'De la BASE'!A259</f>
        <v>397</v>
      </c>
      <c r="B263" s="30">
        <f>'De la BASE'!B259</f>
        <v>348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0.782</v>
      </c>
      <c r="F263" s="9">
        <f>IF('De la BASE'!F259&gt;0,'De la BASE'!F259,'De la BASE'!F259+0.001)</f>
        <v>1651.6192758488103</v>
      </c>
      <c r="G263" s="15">
        <v>22706</v>
      </c>
    </row>
    <row r="264" spans="1:7" ht="12.75">
      <c r="A264" s="30" t="str">
        <f>'De la BASE'!A260</f>
        <v>397</v>
      </c>
      <c r="B264" s="30">
        <f>'De la BASE'!B260</f>
        <v>348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0.734</v>
      </c>
      <c r="F264" s="9">
        <f>IF('De la BASE'!F260&gt;0,'De la BASE'!F260,'De la BASE'!F260+0.001)</f>
        <v>1135.3485960389414</v>
      </c>
      <c r="G264" s="15">
        <v>22737</v>
      </c>
    </row>
    <row r="265" spans="1:7" ht="12.75">
      <c r="A265" s="30" t="str">
        <f>'De la BASE'!A261</f>
        <v>397</v>
      </c>
      <c r="B265" s="30">
        <f>'De la BASE'!B261</f>
        <v>348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0.69</v>
      </c>
      <c r="F265" s="9">
        <f>IF('De la BASE'!F261&gt;0,'De la BASE'!F261,'De la BASE'!F261+0.001)</f>
        <v>776.7293332819503</v>
      </c>
      <c r="G265" s="15">
        <v>22767</v>
      </c>
    </row>
    <row r="266" spans="1:7" ht="12.75">
      <c r="A266" s="30" t="str">
        <f>'De la BASE'!A262</f>
        <v>397</v>
      </c>
      <c r="B266" s="30">
        <f>'De la BASE'!B262</f>
        <v>348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0.601</v>
      </c>
      <c r="F266" s="9">
        <f>IF('De la BASE'!F262&gt;0,'De la BASE'!F262,'De la BASE'!F262+0.001)</f>
        <v>495.1665893724586</v>
      </c>
      <c r="G266" s="15">
        <v>22798</v>
      </c>
    </row>
    <row r="267" spans="1:7" ht="12.75">
      <c r="A267" s="30" t="str">
        <f>'De la BASE'!A263</f>
        <v>397</v>
      </c>
      <c r="B267" s="30">
        <f>'De la BASE'!B263</f>
        <v>348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0.527</v>
      </c>
      <c r="F267" s="9">
        <f>IF('De la BASE'!F263&gt;0,'De la BASE'!F263,'De la BASE'!F263+0.001)</f>
        <v>344.1997474589224</v>
      </c>
      <c r="G267" s="15">
        <v>22828</v>
      </c>
    </row>
    <row r="268" spans="1:7" ht="12.75">
      <c r="A268" s="30" t="str">
        <f>'De la BASE'!A264</f>
        <v>397</v>
      </c>
      <c r="B268" s="30">
        <f>'De la BASE'!B264</f>
        <v>348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0.469</v>
      </c>
      <c r="F268" s="9">
        <f>IF('De la BASE'!F264&gt;0,'De la BASE'!F264,'De la BASE'!F264+0.001)</f>
        <v>272.13663779014297</v>
      </c>
      <c r="G268" s="15">
        <v>22859</v>
      </c>
    </row>
    <row r="269" spans="1:7" ht="12.75">
      <c r="A269" s="30" t="str">
        <f>'De la BASE'!A265</f>
        <v>397</v>
      </c>
      <c r="B269" s="30">
        <f>'De la BASE'!B265</f>
        <v>348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0.42</v>
      </c>
      <c r="F269" s="9">
        <f>IF('De la BASE'!F265&gt;0,'De la BASE'!F265,'De la BASE'!F265+0.001)</f>
        <v>240.22520172528712</v>
      </c>
      <c r="G269" s="15">
        <v>22890</v>
      </c>
    </row>
    <row r="270" spans="1:7" ht="12.75">
      <c r="A270" s="30" t="str">
        <f>'De la BASE'!A266</f>
        <v>397</v>
      </c>
      <c r="B270" s="30">
        <f>'De la BASE'!B266</f>
        <v>348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0.369</v>
      </c>
      <c r="F270" s="9">
        <f>IF('De la BASE'!F266&gt;0,'De la BASE'!F266,'De la BASE'!F266+0.001)</f>
        <v>203.122316472476</v>
      </c>
      <c r="G270" s="15">
        <v>22920</v>
      </c>
    </row>
    <row r="271" spans="1:7" ht="12.75">
      <c r="A271" s="30" t="str">
        <f>'De la BASE'!A267</f>
        <v>397</v>
      </c>
      <c r="B271" s="30">
        <f>'De la BASE'!B267</f>
        <v>348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0.328</v>
      </c>
      <c r="F271" s="9">
        <f>IF('De la BASE'!F267&gt;0,'De la BASE'!F267,'De la BASE'!F267+0.001)</f>
        <v>224.96875602141458</v>
      </c>
      <c r="G271" s="15">
        <v>22951</v>
      </c>
    </row>
    <row r="272" spans="1:7" ht="12.75">
      <c r="A272" s="30" t="str">
        <f>'De la BASE'!A268</f>
        <v>397</v>
      </c>
      <c r="B272" s="30">
        <f>'De la BASE'!B268</f>
        <v>348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0.294</v>
      </c>
      <c r="F272" s="9">
        <f>IF('De la BASE'!F268&gt;0,'De la BASE'!F268,'De la BASE'!F268+0.001)</f>
        <v>234.68675088370614</v>
      </c>
      <c r="G272" s="15">
        <v>22981</v>
      </c>
    </row>
    <row r="273" spans="1:7" ht="12.75">
      <c r="A273" s="30" t="str">
        <f>'De la BASE'!A269</f>
        <v>397</v>
      </c>
      <c r="B273" s="30">
        <f>'De la BASE'!B269</f>
        <v>348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0.321</v>
      </c>
      <c r="F273" s="9">
        <f>IF('De la BASE'!F269&gt;0,'De la BASE'!F269,'De la BASE'!F269+0.001)</f>
        <v>721.2331432014723</v>
      </c>
      <c r="G273" s="15">
        <v>23012</v>
      </c>
    </row>
    <row r="274" spans="1:7" ht="12.75">
      <c r="A274" s="30" t="str">
        <f>'De la BASE'!A270</f>
        <v>397</v>
      </c>
      <c r="B274" s="30">
        <f>'De la BASE'!B270</f>
        <v>348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0.532</v>
      </c>
      <c r="F274" s="9">
        <f>IF('De la BASE'!F270&gt;0,'De la BASE'!F270,'De la BASE'!F270+0.001)</f>
        <v>563.2407294634455</v>
      </c>
      <c r="G274" s="15">
        <v>23043</v>
      </c>
    </row>
    <row r="275" spans="1:7" ht="12.75">
      <c r="A275" s="30" t="str">
        <f>'De la BASE'!A271</f>
        <v>397</v>
      </c>
      <c r="B275" s="30">
        <f>'De la BASE'!B271</f>
        <v>348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0.361</v>
      </c>
      <c r="F275" s="9">
        <f>IF('De la BASE'!F271&gt;0,'De la BASE'!F271,'De la BASE'!F271+0.001)</f>
        <v>929.2874808918843</v>
      </c>
      <c r="G275" s="15">
        <v>23071</v>
      </c>
    </row>
    <row r="276" spans="1:7" ht="12.75">
      <c r="A276" s="30" t="str">
        <f>'De la BASE'!A272</f>
        <v>397</v>
      </c>
      <c r="B276" s="30">
        <f>'De la BASE'!B272</f>
        <v>348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0.351</v>
      </c>
      <c r="F276" s="9">
        <f>IF('De la BASE'!F272&gt;0,'De la BASE'!F272,'De la BASE'!F272+0.001)</f>
        <v>808.6464911553205</v>
      </c>
      <c r="G276" s="15">
        <v>23102</v>
      </c>
    </row>
    <row r="277" spans="1:7" ht="12.75">
      <c r="A277" s="30" t="str">
        <f>'De la BASE'!A273</f>
        <v>397</v>
      </c>
      <c r="B277" s="30">
        <f>'De la BASE'!B273</f>
        <v>348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0.322</v>
      </c>
      <c r="F277" s="9">
        <f>IF('De la BASE'!F273&gt;0,'De la BASE'!F273,'De la BASE'!F273+0.001)</f>
        <v>454.31128770324653</v>
      </c>
      <c r="G277" s="15">
        <v>23132</v>
      </c>
    </row>
    <row r="278" spans="1:7" ht="12.75">
      <c r="A278" s="30" t="str">
        <f>'De la BASE'!A274</f>
        <v>397</v>
      </c>
      <c r="B278" s="30">
        <f>'De la BASE'!B274</f>
        <v>348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0.29</v>
      </c>
      <c r="F278" s="9">
        <f>IF('De la BASE'!F274&gt;0,'De la BASE'!F274,'De la BASE'!F274+0.001)</f>
        <v>459.1672064349256</v>
      </c>
      <c r="G278" s="15">
        <v>23163</v>
      </c>
    </row>
    <row r="279" spans="1:7" ht="12.75">
      <c r="A279" s="30" t="str">
        <f>'De la BASE'!A275</f>
        <v>397</v>
      </c>
      <c r="B279" s="30">
        <f>'De la BASE'!B275</f>
        <v>348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0.264</v>
      </c>
      <c r="F279" s="9">
        <f>IF('De la BASE'!F275&gt;0,'De la BASE'!F275,'De la BASE'!F275+0.001)</f>
        <v>280.5221583619701</v>
      </c>
      <c r="G279" s="15">
        <v>23193</v>
      </c>
    </row>
    <row r="280" spans="1:7" ht="12.75">
      <c r="A280" s="30" t="str">
        <f>'De la BASE'!A276</f>
        <v>397</v>
      </c>
      <c r="B280" s="30">
        <f>'De la BASE'!B276</f>
        <v>348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0.239</v>
      </c>
      <c r="F280" s="9">
        <f>IF('De la BASE'!F276&gt;0,'De la BASE'!F276,'De la BASE'!F276+0.001)</f>
        <v>210.0788625947289</v>
      </c>
      <c r="G280" s="15">
        <v>23224</v>
      </c>
    </row>
    <row r="281" spans="1:7" ht="12.75">
      <c r="A281" s="30" t="str">
        <f>'De la BASE'!A277</f>
        <v>397</v>
      </c>
      <c r="B281" s="30">
        <f>'De la BASE'!B277</f>
        <v>348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0.22</v>
      </c>
      <c r="F281" s="9">
        <f>IF('De la BASE'!F277&gt;0,'De la BASE'!F277,'De la BASE'!F277+0.001)</f>
        <v>209.64514297666207</v>
      </c>
      <c r="G281" s="15">
        <v>23255</v>
      </c>
    </row>
    <row r="282" spans="1:7" ht="12.75">
      <c r="A282" s="30" t="str">
        <f>'De la BASE'!A278</f>
        <v>397</v>
      </c>
      <c r="B282" s="30">
        <f>'De la BASE'!B278</f>
        <v>348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0.194</v>
      </c>
      <c r="F282" s="9">
        <f>IF('De la BASE'!F278&gt;0,'De la BASE'!F278,'De la BASE'!F278+0.001)</f>
        <v>178.04959510947378</v>
      </c>
      <c r="G282" s="15">
        <v>23285</v>
      </c>
    </row>
    <row r="283" spans="1:7" ht="12.75">
      <c r="A283" s="30" t="str">
        <f>'De la BASE'!A279</f>
        <v>397</v>
      </c>
      <c r="B283" s="30">
        <f>'De la BASE'!B279</f>
        <v>348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1.076</v>
      </c>
      <c r="F283" s="9">
        <f>IF('De la BASE'!F279&gt;0,'De la BASE'!F279,'De la BASE'!F279+0.001)</f>
        <v>918.7150563715024</v>
      </c>
      <c r="G283" s="15">
        <v>23316</v>
      </c>
    </row>
    <row r="284" spans="1:7" ht="12.75">
      <c r="A284" s="30" t="str">
        <f>'De la BASE'!A280</f>
        <v>397</v>
      </c>
      <c r="B284" s="30">
        <f>'De la BASE'!B280</f>
        <v>348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0.447</v>
      </c>
      <c r="F284" s="9">
        <f>IF('De la BASE'!F280&gt;0,'De la BASE'!F280,'De la BASE'!F280+0.001)</f>
        <v>670.7781247000005</v>
      </c>
      <c r="G284" s="15">
        <v>23346</v>
      </c>
    </row>
    <row r="285" spans="1:7" ht="12.75">
      <c r="A285" s="30" t="str">
        <f>'De la BASE'!A281</f>
        <v>397</v>
      </c>
      <c r="B285" s="30">
        <f>'De la BASE'!B281</f>
        <v>348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0.316</v>
      </c>
      <c r="F285" s="9">
        <f>IF('De la BASE'!F281&gt;0,'De la BASE'!F281,'De la BASE'!F281+0.001)</f>
        <v>334.69318786156185</v>
      </c>
      <c r="G285" s="15">
        <v>23377</v>
      </c>
    </row>
    <row r="286" spans="1:7" ht="12.75">
      <c r="A286" s="30" t="str">
        <f>'De la BASE'!A282</f>
        <v>397</v>
      </c>
      <c r="B286" s="30">
        <f>'De la BASE'!B282</f>
        <v>348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1.203</v>
      </c>
      <c r="F286" s="9">
        <f>IF('De la BASE'!F282&gt;0,'De la BASE'!F282,'De la BASE'!F282+0.001)</f>
        <v>1264.2001766651867</v>
      </c>
      <c r="G286" s="15">
        <v>23408</v>
      </c>
    </row>
    <row r="287" spans="1:7" ht="12.75">
      <c r="A287" s="30" t="str">
        <f>'De la BASE'!A283</f>
        <v>397</v>
      </c>
      <c r="B287" s="30">
        <f>'De la BASE'!B283</f>
        <v>348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0.655</v>
      </c>
      <c r="F287" s="9">
        <f>IF('De la BASE'!F283&gt;0,'De la BASE'!F283,'De la BASE'!F283+0.001)</f>
        <v>1267.9890336466704</v>
      </c>
      <c r="G287" s="15">
        <v>23437</v>
      </c>
    </row>
    <row r="288" spans="1:7" ht="12.75">
      <c r="A288" s="30" t="str">
        <f>'De la BASE'!A284</f>
        <v>397</v>
      </c>
      <c r="B288" s="30">
        <f>'De la BASE'!B284</f>
        <v>348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0.565</v>
      </c>
      <c r="F288" s="9">
        <f>IF('De la BASE'!F284&gt;0,'De la BASE'!F284,'De la BASE'!F284+0.001)</f>
        <v>825.1392875287794</v>
      </c>
      <c r="G288" s="15">
        <v>23468</v>
      </c>
    </row>
    <row r="289" spans="1:7" ht="12.75">
      <c r="A289" s="30" t="str">
        <f>'De la BASE'!A285</f>
        <v>397</v>
      </c>
      <c r="B289" s="30">
        <f>'De la BASE'!B285</f>
        <v>348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0.504</v>
      </c>
      <c r="F289" s="9">
        <f>IF('De la BASE'!F285&gt;0,'De la BASE'!F285,'De la BASE'!F285+0.001)</f>
        <v>510.0720342585116</v>
      </c>
      <c r="G289" s="15">
        <v>23498</v>
      </c>
    </row>
    <row r="290" spans="1:7" ht="12.75">
      <c r="A290" s="30" t="str">
        <f>'De la BASE'!A286</f>
        <v>397</v>
      </c>
      <c r="B290" s="30">
        <f>'De la BASE'!B286</f>
        <v>348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0.448</v>
      </c>
      <c r="F290" s="9">
        <f>IF('De la BASE'!F286&gt;0,'De la BASE'!F286,'De la BASE'!F286+0.001)</f>
        <v>406.383112200105</v>
      </c>
      <c r="G290" s="15">
        <v>23529</v>
      </c>
    </row>
    <row r="291" spans="1:7" ht="12.75">
      <c r="A291" s="30" t="str">
        <f>'De la BASE'!A287</f>
        <v>397</v>
      </c>
      <c r="B291" s="30">
        <f>'De la BASE'!B287</f>
        <v>348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</v>
      </c>
      <c r="F291" s="9">
        <f>IF('De la BASE'!F287&gt;0,'De la BASE'!F287,'De la BASE'!F287+0.001)</f>
        <v>298.2920296504493</v>
      </c>
      <c r="G291" s="15">
        <v>23559</v>
      </c>
    </row>
    <row r="292" spans="1:7" ht="12.75">
      <c r="A292" s="30" t="str">
        <f>'De la BASE'!A288</f>
        <v>397</v>
      </c>
      <c r="B292" s="30">
        <f>'De la BASE'!B288</f>
        <v>348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0.355</v>
      </c>
      <c r="F292" s="9">
        <f>IF('De la BASE'!F288&gt;0,'De la BASE'!F288,'De la BASE'!F288+0.001)</f>
        <v>222.81410365297586</v>
      </c>
      <c r="G292" s="15">
        <v>23590</v>
      </c>
    </row>
    <row r="293" spans="1:7" ht="12.75">
      <c r="A293" s="30" t="str">
        <f>'De la BASE'!A289</f>
        <v>397</v>
      </c>
      <c r="B293" s="30">
        <f>'De la BASE'!B289</f>
        <v>348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0.316</v>
      </c>
      <c r="F293" s="9">
        <f>IF('De la BASE'!F289&gt;0,'De la BASE'!F289,'De la BASE'!F289+0.001)</f>
        <v>197.9726360141702</v>
      </c>
      <c r="G293" s="15">
        <v>23621</v>
      </c>
    </row>
    <row r="294" spans="1:7" ht="12.75">
      <c r="A294" s="30" t="str">
        <f>'De la BASE'!A290</f>
        <v>397</v>
      </c>
      <c r="B294" s="30">
        <f>'De la BASE'!B290</f>
        <v>348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0.283</v>
      </c>
      <c r="F294" s="9">
        <f>IF('De la BASE'!F290&gt;0,'De la BASE'!F290,'De la BASE'!F290+0.001)</f>
        <v>210.4120248850145</v>
      </c>
      <c r="G294" s="15">
        <v>23651</v>
      </c>
    </row>
    <row r="295" spans="1:7" ht="12.75">
      <c r="A295" s="30" t="str">
        <f>'De la BASE'!A291</f>
        <v>397</v>
      </c>
      <c r="B295" s="30">
        <f>'De la BASE'!B291</f>
        <v>348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0.253</v>
      </c>
      <c r="F295" s="9">
        <f>IF('De la BASE'!F291&gt;0,'De la BASE'!F291,'De la BASE'!F291+0.001)</f>
        <v>182.6614371333227</v>
      </c>
      <c r="G295" s="15">
        <v>23682</v>
      </c>
    </row>
    <row r="296" spans="1:7" ht="12.75">
      <c r="A296" s="30" t="str">
        <f>'De la BASE'!A292</f>
        <v>397</v>
      </c>
      <c r="B296" s="30">
        <f>'De la BASE'!B292</f>
        <v>348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0.228</v>
      </c>
      <c r="F296" s="9">
        <f>IF('De la BASE'!F292&gt;0,'De la BASE'!F292,'De la BASE'!F292+0.001)</f>
        <v>163.47346768318008</v>
      </c>
      <c r="G296" s="15">
        <v>23712</v>
      </c>
    </row>
    <row r="297" spans="1:7" ht="12.75">
      <c r="A297" s="30" t="str">
        <f>'De la BASE'!A293</f>
        <v>397</v>
      </c>
      <c r="B297" s="30">
        <f>'De la BASE'!B293</f>
        <v>348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0.213</v>
      </c>
      <c r="F297" s="9">
        <f>IF('De la BASE'!F293&gt;0,'De la BASE'!F293,'De la BASE'!F293+0.001)</f>
        <v>260.43572869129895</v>
      </c>
      <c r="G297" s="15">
        <v>23743</v>
      </c>
    </row>
    <row r="298" spans="1:7" ht="12.75">
      <c r="A298" s="30" t="str">
        <f>'De la BASE'!A294</f>
        <v>397</v>
      </c>
      <c r="B298" s="30">
        <f>'De la BASE'!B294</f>
        <v>348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</v>
      </c>
      <c r="F298" s="9">
        <f>IF('De la BASE'!F294&gt;0,'De la BASE'!F294,'De la BASE'!F294+0.001)</f>
        <v>255.98442057085765</v>
      </c>
      <c r="G298" s="15">
        <v>23774</v>
      </c>
    </row>
    <row r="299" spans="1:7" ht="12.75">
      <c r="A299" s="30" t="str">
        <f>'De la BASE'!A295</f>
        <v>397</v>
      </c>
      <c r="B299" s="30">
        <f>'De la BASE'!B295</f>
        <v>348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0.198</v>
      </c>
      <c r="F299" s="9">
        <f>IF('De la BASE'!F295&gt;0,'De la BASE'!F295,'De la BASE'!F295+0.001)</f>
        <v>684.7851887243465</v>
      </c>
      <c r="G299" s="15">
        <v>23802</v>
      </c>
    </row>
    <row r="300" spans="1:7" ht="12.75">
      <c r="A300" s="30" t="str">
        <f>'De la BASE'!A296</f>
        <v>397</v>
      </c>
      <c r="B300" s="30">
        <f>'De la BASE'!B296</f>
        <v>348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0.187</v>
      </c>
      <c r="F300" s="9">
        <f>IF('De la BASE'!F296&gt;0,'De la BASE'!F296,'De la BASE'!F296+0.001)</f>
        <v>358.84832134120114</v>
      </c>
      <c r="G300" s="15">
        <v>23833</v>
      </c>
    </row>
    <row r="301" spans="1:7" ht="12.75">
      <c r="A301" s="30" t="str">
        <f>'De la BASE'!A297</f>
        <v>397</v>
      </c>
      <c r="B301" s="30">
        <f>'De la BASE'!B297</f>
        <v>348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0.174</v>
      </c>
      <c r="F301" s="9">
        <f>IF('De la BASE'!F297&gt;0,'De la BASE'!F297,'De la BASE'!F297+0.001)</f>
        <v>253.4989585020042</v>
      </c>
      <c r="G301" s="15">
        <v>23863</v>
      </c>
    </row>
    <row r="302" spans="1:7" ht="12.75">
      <c r="A302" s="30" t="str">
        <f>'De la BASE'!A298</f>
        <v>397</v>
      </c>
      <c r="B302" s="30">
        <f>'De la BASE'!B298</f>
        <v>348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0.159</v>
      </c>
      <c r="F302" s="9">
        <f>IF('De la BASE'!F298&gt;0,'De la BASE'!F298,'De la BASE'!F298+0.001)</f>
        <v>164.6584365571729</v>
      </c>
      <c r="G302" s="15">
        <v>23894</v>
      </c>
    </row>
    <row r="303" spans="1:7" ht="12.75">
      <c r="A303" s="30" t="str">
        <f>'De la BASE'!A299</f>
        <v>397</v>
      </c>
      <c r="B303" s="30">
        <f>'De la BASE'!B299</f>
        <v>348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0.145</v>
      </c>
      <c r="F303" s="9">
        <f>IF('De la BASE'!F299&gt;0,'De la BASE'!F299,'De la BASE'!F299+0.001)</f>
        <v>116.28359182871395</v>
      </c>
      <c r="G303" s="15">
        <v>23924</v>
      </c>
    </row>
    <row r="304" spans="1:7" ht="12.75">
      <c r="A304" s="30" t="str">
        <f>'De la BASE'!A300</f>
        <v>397</v>
      </c>
      <c r="B304" s="30">
        <f>'De la BASE'!B300</f>
        <v>348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0.135</v>
      </c>
      <c r="F304" s="9">
        <f>IF('De la BASE'!F300&gt;0,'De la BASE'!F300,'De la BASE'!F300+0.001)</f>
        <v>91.07110138623325</v>
      </c>
      <c r="G304" s="15">
        <v>23955</v>
      </c>
    </row>
    <row r="305" spans="1:7" ht="12.75">
      <c r="A305" s="30" t="str">
        <f>'De la BASE'!A301</f>
        <v>397</v>
      </c>
      <c r="B305" s="30">
        <f>'De la BASE'!B301</f>
        <v>348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0.129</v>
      </c>
      <c r="F305" s="9">
        <f>IF('De la BASE'!F301&gt;0,'De la BASE'!F301,'De la BASE'!F301+0.001)</f>
        <v>187.56323038823942</v>
      </c>
      <c r="G305" s="15">
        <v>23986</v>
      </c>
    </row>
    <row r="306" spans="1:7" ht="12.75">
      <c r="A306" s="30" t="str">
        <f>'De la BASE'!A302</f>
        <v>397</v>
      </c>
      <c r="B306" s="30">
        <f>'De la BASE'!B302</f>
        <v>348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0.14</v>
      </c>
      <c r="F306" s="9">
        <f>IF('De la BASE'!F302&gt;0,'De la BASE'!F302,'De la BASE'!F302+0.001)</f>
        <v>275.92707993111634</v>
      </c>
      <c r="G306" s="15">
        <v>24016</v>
      </c>
    </row>
    <row r="307" spans="1:7" ht="12.75">
      <c r="A307" s="30" t="str">
        <f>'De la BASE'!A303</f>
        <v>397</v>
      </c>
      <c r="B307" s="30">
        <f>'De la BASE'!B303</f>
        <v>348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0.162</v>
      </c>
      <c r="F307" s="9">
        <f>IF('De la BASE'!F303&gt;0,'De la BASE'!F303,'De la BASE'!F303+0.001)</f>
        <v>665.382151551635</v>
      </c>
      <c r="G307" s="15">
        <v>24047</v>
      </c>
    </row>
    <row r="308" spans="1:7" ht="12.75">
      <c r="A308" s="30" t="str">
        <f>'De la BASE'!A304</f>
        <v>397</v>
      </c>
      <c r="B308" s="30">
        <f>'De la BASE'!B304</f>
        <v>348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0.27</v>
      </c>
      <c r="F308" s="9">
        <f>IF('De la BASE'!F304&gt;0,'De la BASE'!F304,'De la BASE'!F304+0.001)</f>
        <v>755.7698354484305</v>
      </c>
      <c r="G308" s="15">
        <v>24077</v>
      </c>
    </row>
    <row r="309" spans="1:7" ht="12.75">
      <c r="A309" s="30" t="str">
        <f>'De la BASE'!A305</f>
        <v>397</v>
      </c>
      <c r="B309" s="30">
        <f>'De la BASE'!B305</f>
        <v>348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1.154</v>
      </c>
      <c r="F309" s="9">
        <f>IF('De la BASE'!F305&gt;0,'De la BASE'!F305,'De la BASE'!F305+0.001)</f>
        <v>1835.3185364208102</v>
      </c>
      <c r="G309" s="15">
        <v>24108</v>
      </c>
    </row>
    <row r="310" spans="1:7" ht="12.75">
      <c r="A310" s="30" t="str">
        <f>'De la BASE'!A306</f>
        <v>397</v>
      </c>
      <c r="B310" s="30">
        <f>'De la BASE'!B306</f>
        <v>348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2.424</v>
      </c>
      <c r="F310" s="9">
        <f>IF('De la BASE'!F306&gt;0,'De la BASE'!F306,'De la BASE'!F306+0.001)</f>
        <v>2678.653906230196</v>
      </c>
      <c r="G310" s="15">
        <v>24139</v>
      </c>
    </row>
    <row r="311" spans="1:7" ht="12.75">
      <c r="A311" s="30" t="str">
        <f>'De la BASE'!A307</f>
        <v>397</v>
      </c>
      <c r="B311" s="30">
        <f>'De la BASE'!B307</f>
        <v>348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0.707</v>
      </c>
      <c r="F311" s="9">
        <f>IF('De la BASE'!F307&gt;0,'De la BASE'!F307,'De la BASE'!F307+0.001)</f>
        <v>908.9496886899599</v>
      </c>
      <c r="G311" s="15">
        <v>24167</v>
      </c>
    </row>
    <row r="312" spans="1:7" ht="12.75">
      <c r="A312" s="30" t="str">
        <f>'De la BASE'!A308</f>
        <v>397</v>
      </c>
      <c r="B312" s="30">
        <f>'De la BASE'!B308</f>
        <v>348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0.795</v>
      </c>
      <c r="F312" s="9">
        <f>IF('De la BASE'!F308&gt;0,'De la BASE'!F308,'De la BASE'!F308+0.001)</f>
        <v>1285.332866921193</v>
      </c>
      <c r="G312" s="15">
        <v>24198</v>
      </c>
    </row>
    <row r="313" spans="1:7" ht="12.75">
      <c r="A313" s="30" t="str">
        <f>'De la BASE'!A309</f>
        <v>397</v>
      </c>
      <c r="B313" s="30">
        <f>'De la BASE'!B309</f>
        <v>348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0.641</v>
      </c>
      <c r="F313" s="9">
        <f>IF('De la BASE'!F309&gt;0,'De la BASE'!F309,'De la BASE'!F309+0.001)</f>
        <v>712.929011594656</v>
      </c>
      <c r="G313" s="15">
        <v>24228</v>
      </c>
    </row>
    <row r="314" spans="1:7" ht="12.75">
      <c r="A314" s="30" t="str">
        <f>'De la BASE'!A310</f>
        <v>397</v>
      </c>
      <c r="B314" s="30">
        <f>'De la BASE'!B310</f>
        <v>348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0.565</v>
      </c>
      <c r="F314" s="9">
        <f>IF('De la BASE'!F310&gt;0,'De la BASE'!F310,'De la BASE'!F310+0.001)</f>
        <v>540.6384360279754</v>
      </c>
      <c r="G314" s="15">
        <v>24259</v>
      </c>
    </row>
    <row r="315" spans="1:7" ht="12.75">
      <c r="A315" s="30" t="str">
        <f>'De la BASE'!A311</f>
        <v>397</v>
      </c>
      <c r="B315" s="30">
        <f>'De la BASE'!B311</f>
        <v>348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0.499</v>
      </c>
      <c r="F315" s="9">
        <f>IF('De la BASE'!F311&gt;0,'De la BASE'!F311,'De la BASE'!F311+0.001)</f>
        <v>350.70791349269945</v>
      </c>
      <c r="G315" s="15">
        <v>24289</v>
      </c>
    </row>
    <row r="316" spans="1:7" ht="12.75">
      <c r="A316" s="30" t="str">
        <f>'De la BASE'!A312</f>
        <v>397</v>
      </c>
      <c r="B316" s="30">
        <f>'De la BASE'!B312</f>
        <v>348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0.441</v>
      </c>
      <c r="F316" s="9">
        <f>IF('De la BASE'!F312&gt;0,'De la BASE'!F312,'De la BASE'!F312+0.001)</f>
        <v>266.59136928475095</v>
      </c>
      <c r="G316" s="15">
        <v>24320</v>
      </c>
    </row>
    <row r="317" spans="1:7" ht="12.75">
      <c r="A317" s="30" t="str">
        <f>'De la BASE'!A313</f>
        <v>397</v>
      </c>
      <c r="B317" s="30">
        <f>'De la BASE'!B313</f>
        <v>348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0.391</v>
      </c>
      <c r="F317" s="9">
        <f>IF('De la BASE'!F313&gt;0,'De la BASE'!F313,'De la BASE'!F313+0.001)</f>
        <v>213.40274832603586</v>
      </c>
      <c r="G317" s="15">
        <v>24351</v>
      </c>
    </row>
    <row r="318" spans="1:7" ht="12.75">
      <c r="A318" s="30" t="str">
        <f>'De la BASE'!A314</f>
        <v>397</v>
      </c>
      <c r="B318" s="30">
        <f>'De la BASE'!B314</f>
        <v>348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0.484</v>
      </c>
      <c r="F318" s="9">
        <f>IF('De la BASE'!F314&gt;0,'De la BASE'!F314,'De la BASE'!F314+0.001)</f>
        <v>619.5471367607971</v>
      </c>
      <c r="G318" s="15">
        <v>24381</v>
      </c>
    </row>
    <row r="319" spans="1:7" ht="12.75">
      <c r="A319" s="30" t="str">
        <f>'De la BASE'!A315</f>
        <v>397</v>
      </c>
      <c r="B319" s="30">
        <f>'De la BASE'!B315</f>
        <v>348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0.409</v>
      </c>
      <c r="F319" s="9">
        <f>IF('De la BASE'!F315&gt;0,'De la BASE'!F315,'De la BASE'!F315+0.001)</f>
        <v>754.9332966128584</v>
      </c>
      <c r="G319" s="15">
        <v>24412</v>
      </c>
    </row>
    <row r="320" spans="1:7" ht="12.75">
      <c r="A320" s="30" t="str">
        <f>'De la BASE'!A316</f>
        <v>397</v>
      </c>
      <c r="B320" s="30">
        <f>'De la BASE'!B316</f>
        <v>348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0.352</v>
      </c>
      <c r="F320" s="9">
        <f>IF('De la BASE'!F316&gt;0,'De la BASE'!F316,'De la BASE'!F316+0.001)</f>
        <v>411.52868260940875</v>
      </c>
      <c r="G320" s="15">
        <v>24442</v>
      </c>
    </row>
    <row r="321" spans="1:7" ht="12.75">
      <c r="A321" s="30" t="str">
        <f>'De la BASE'!A317</f>
        <v>397</v>
      </c>
      <c r="B321" s="30">
        <f>'De la BASE'!B317</f>
        <v>348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0.317</v>
      </c>
      <c r="F321" s="9">
        <f>IF('De la BASE'!F317&gt;0,'De la BASE'!F317,'De la BASE'!F317+0.001)</f>
        <v>419.63723691896644</v>
      </c>
      <c r="G321" s="15">
        <v>24473</v>
      </c>
    </row>
    <row r="322" spans="1:7" ht="12.75">
      <c r="A322" s="30" t="str">
        <f>'De la BASE'!A318</f>
        <v>397</v>
      </c>
      <c r="B322" s="30">
        <f>'De la BASE'!B318</f>
        <v>348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0.313</v>
      </c>
      <c r="F322" s="9">
        <f>IF('De la BASE'!F318&gt;0,'De la BASE'!F318,'De la BASE'!F318+0.001)</f>
        <v>450.91540358438306</v>
      </c>
      <c r="G322" s="15">
        <v>24504</v>
      </c>
    </row>
    <row r="323" spans="1:7" ht="12.75">
      <c r="A323" s="30" t="str">
        <f>'De la BASE'!A319</f>
        <v>397</v>
      </c>
      <c r="B323" s="30">
        <f>'De la BASE'!B319</f>
        <v>348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0.286</v>
      </c>
      <c r="F323" s="9">
        <f>IF('De la BASE'!F319&gt;0,'De la BASE'!F319,'De la BASE'!F319+0.001)</f>
        <v>553.8797971451895</v>
      </c>
      <c r="G323" s="15">
        <v>24532</v>
      </c>
    </row>
    <row r="324" spans="1:7" ht="12.75">
      <c r="A324" s="30" t="str">
        <f>'De la BASE'!A320</f>
        <v>397</v>
      </c>
      <c r="B324" s="30">
        <f>'De la BASE'!B320</f>
        <v>348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0.263</v>
      </c>
      <c r="F324" s="9">
        <f>IF('De la BASE'!F320&gt;0,'De la BASE'!F320,'De la BASE'!F320+0.001)</f>
        <v>372.87787690652084</v>
      </c>
      <c r="G324" s="15">
        <v>24563</v>
      </c>
    </row>
    <row r="325" spans="1:7" ht="12.75">
      <c r="A325" s="30" t="str">
        <f>'De la BASE'!A321</f>
        <v>397</v>
      </c>
      <c r="B325" s="30">
        <f>'De la BASE'!B321</f>
        <v>348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0.249</v>
      </c>
      <c r="F325" s="9">
        <f>IF('De la BASE'!F321&gt;0,'De la BASE'!F321,'De la BASE'!F321+0.001)</f>
        <v>477.9907544093812</v>
      </c>
      <c r="G325" s="15">
        <v>24593</v>
      </c>
    </row>
    <row r="326" spans="1:7" ht="12.75">
      <c r="A326" s="30" t="str">
        <f>'De la BASE'!A322</f>
        <v>397</v>
      </c>
      <c r="B326" s="30">
        <f>'De la BASE'!B322</f>
        <v>348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0.234</v>
      </c>
      <c r="F326" s="9">
        <f>IF('De la BASE'!F322&gt;0,'De la BASE'!F322,'De la BASE'!F322+0.001)</f>
        <v>255.77912941180406</v>
      </c>
      <c r="G326" s="15">
        <v>24624</v>
      </c>
    </row>
    <row r="327" spans="1:7" ht="12.75">
      <c r="A327" s="30" t="str">
        <f>'De la BASE'!A323</f>
        <v>397</v>
      </c>
      <c r="B327" s="30">
        <f>'De la BASE'!B323</f>
        <v>348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0.214</v>
      </c>
      <c r="F327" s="9">
        <f>IF('De la BASE'!F323&gt;0,'De la BASE'!F323,'De la BASE'!F323+0.001)</f>
        <v>179.7159808533817</v>
      </c>
      <c r="G327" s="15">
        <v>24654</v>
      </c>
    </row>
    <row r="328" spans="1:7" ht="12.75">
      <c r="A328" s="30" t="str">
        <f>'De la BASE'!A324</f>
        <v>397</v>
      </c>
      <c r="B328" s="30">
        <f>'De la BASE'!B324</f>
        <v>348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0.196</v>
      </c>
      <c r="F328" s="9">
        <f>IF('De la BASE'!F324&gt;0,'De la BASE'!F324,'De la BASE'!F324+0.001)</f>
        <v>142.8938419334171</v>
      </c>
      <c r="G328" s="15">
        <v>24685</v>
      </c>
    </row>
    <row r="329" spans="1:7" ht="12.75">
      <c r="A329" s="30" t="str">
        <f>'De la BASE'!A325</f>
        <v>397</v>
      </c>
      <c r="B329" s="30">
        <f>'De la BASE'!B325</f>
        <v>348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0.177</v>
      </c>
      <c r="F329" s="9">
        <f>IF('De la BASE'!F325&gt;0,'De la BASE'!F325,'De la BASE'!F325+0.001)</f>
        <v>126.62457438457912</v>
      </c>
      <c r="G329" s="15">
        <v>24716</v>
      </c>
    </row>
    <row r="330" spans="1:7" ht="12.75">
      <c r="A330" s="30" t="str">
        <f>'De la BASE'!A326</f>
        <v>397</v>
      </c>
      <c r="B330" s="30">
        <f>'De la BASE'!B326</f>
        <v>348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0.161</v>
      </c>
      <c r="F330" s="9">
        <f>IF('De la BASE'!F326&gt;0,'De la BASE'!F326,'De la BASE'!F326+0.001)</f>
        <v>153.30410887254402</v>
      </c>
      <c r="G330" s="15">
        <v>24746</v>
      </c>
    </row>
    <row r="331" spans="1:7" ht="12.75">
      <c r="A331" s="30" t="str">
        <f>'De la BASE'!A327</f>
        <v>397</v>
      </c>
      <c r="B331" s="30">
        <f>'De la BASE'!B327</f>
        <v>348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0.19</v>
      </c>
      <c r="F331" s="9">
        <f>IF('De la BASE'!F327&gt;0,'De la BASE'!F327,'De la BASE'!F327+0.001)</f>
        <v>770.0935155122505</v>
      </c>
      <c r="G331" s="15">
        <v>24777</v>
      </c>
    </row>
    <row r="332" spans="1:7" ht="12.75">
      <c r="A332" s="30" t="str">
        <f>'De la BASE'!A328</f>
        <v>397</v>
      </c>
      <c r="B332" s="30">
        <f>'De la BASE'!B328</f>
        <v>348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0.187</v>
      </c>
      <c r="F332" s="9">
        <f>IF('De la BASE'!F328&gt;0,'De la BASE'!F328,'De la BASE'!F328+0.001)</f>
        <v>364.3515049159501</v>
      </c>
      <c r="G332" s="15">
        <v>24807</v>
      </c>
    </row>
    <row r="333" spans="1:7" ht="12.75">
      <c r="A333" s="30" t="str">
        <f>'De la BASE'!A329</f>
        <v>397</v>
      </c>
      <c r="B333" s="30">
        <f>'De la BASE'!B329</f>
        <v>348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0.172</v>
      </c>
      <c r="F333" s="9">
        <f>IF('De la BASE'!F329&gt;0,'De la BASE'!F329,'De la BASE'!F329+0.001)</f>
        <v>294.5628488314055</v>
      </c>
      <c r="G333" s="15">
        <v>24838</v>
      </c>
    </row>
    <row r="334" spans="1:7" ht="12.75">
      <c r="A334" s="30" t="str">
        <f>'De la BASE'!A330</f>
        <v>397</v>
      </c>
      <c r="B334" s="30">
        <f>'De la BASE'!B330</f>
        <v>348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0.435</v>
      </c>
      <c r="F334" s="9">
        <f>IF('De la BASE'!F330&gt;0,'De la BASE'!F330,'De la BASE'!F330+0.001)</f>
        <v>709.359841454549</v>
      </c>
      <c r="G334" s="15">
        <v>24869</v>
      </c>
    </row>
    <row r="335" spans="1:7" ht="12.75">
      <c r="A335" s="30" t="str">
        <f>'De la BASE'!A331</f>
        <v>397</v>
      </c>
      <c r="B335" s="30">
        <f>'De la BASE'!B331</f>
        <v>348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</v>
      </c>
      <c r="F335" s="9">
        <f>IF('De la BASE'!F331&gt;0,'De la BASE'!F331,'De la BASE'!F331+0.001)</f>
        <v>583.3338551507147</v>
      </c>
      <c r="G335" s="15">
        <v>24898</v>
      </c>
    </row>
    <row r="336" spans="1:7" ht="12.75">
      <c r="A336" s="30" t="str">
        <f>'De la BASE'!A332</f>
        <v>397</v>
      </c>
      <c r="B336" s="30">
        <f>'De la BASE'!B332</f>
        <v>348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0.262</v>
      </c>
      <c r="F336" s="9">
        <f>IF('De la BASE'!F332&gt;0,'De la BASE'!F332,'De la BASE'!F332+0.001)</f>
        <v>827.2118665893394</v>
      </c>
      <c r="G336" s="15">
        <v>24929</v>
      </c>
    </row>
    <row r="337" spans="1:7" ht="12.75">
      <c r="A337" s="30" t="str">
        <f>'De la BASE'!A333</f>
        <v>397</v>
      </c>
      <c r="B337" s="30">
        <f>'De la BASE'!B333</f>
        <v>348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0.252</v>
      </c>
      <c r="F337" s="9">
        <f>IF('De la BASE'!F333&gt;0,'De la BASE'!F333,'De la BASE'!F333+0.001)</f>
        <v>652.791548310986</v>
      </c>
      <c r="G337" s="15">
        <v>24959</v>
      </c>
    </row>
    <row r="338" spans="1:7" ht="12.75">
      <c r="A338" s="30" t="str">
        <f>'De la BASE'!A334</f>
        <v>397</v>
      </c>
      <c r="B338" s="30">
        <f>'De la BASE'!B334</f>
        <v>348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0.233</v>
      </c>
      <c r="F338" s="9">
        <f>IF('De la BASE'!F334&gt;0,'De la BASE'!F334,'De la BASE'!F334+0.001)</f>
        <v>328.8152344461793</v>
      </c>
      <c r="G338" s="15">
        <v>24990</v>
      </c>
    </row>
    <row r="339" spans="1:7" ht="12.75">
      <c r="A339" s="30" t="str">
        <f>'De la BASE'!A335</f>
        <v>397</v>
      </c>
      <c r="B339" s="30">
        <f>'De la BASE'!B335</f>
        <v>348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0.212</v>
      </c>
      <c r="F339" s="9">
        <f>IF('De la BASE'!F335&gt;0,'De la BASE'!F335,'De la BASE'!F335+0.001)</f>
        <v>210.0306801249771</v>
      </c>
      <c r="G339" s="15">
        <v>25020</v>
      </c>
    </row>
    <row r="340" spans="1:7" ht="12.75">
      <c r="A340" s="30" t="str">
        <f>'De la BASE'!A336</f>
        <v>397</v>
      </c>
      <c r="B340" s="30">
        <f>'De la BASE'!B336</f>
        <v>348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0.195</v>
      </c>
      <c r="F340" s="9">
        <f>IF('De la BASE'!F336&gt;0,'De la BASE'!F336,'De la BASE'!F336+0.001)</f>
        <v>170.3219573756548</v>
      </c>
      <c r="G340" s="15">
        <v>25051</v>
      </c>
    </row>
    <row r="341" spans="1:7" ht="12.75">
      <c r="A341" s="30" t="str">
        <f>'De la BASE'!A337</f>
        <v>397</v>
      </c>
      <c r="B341" s="30">
        <f>'De la BASE'!B337</f>
        <v>348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0.178</v>
      </c>
      <c r="F341" s="9">
        <f>IF('De la BASE'!F337&gt;0,'De la BASE'!F337,'De la BASE'!F337+0.001)</f>
        <v>154.63671043064994</v>
      </c>
      <c r="G341" s="15">
        <v>25082</v>
      </c>
    </row>
    <row r="342" spans="1:7" ht="12.75">
      <c r="A342" s="30" t="str">
        <f>'De la BASE'!A338</f>
        <v>397</v>
      </c>
      <c r="B342" s="30">
        <f>'De la BASE'!B338</f>
        <v>348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0.164</v>
      </c>
      <c r="F342" s="9">
        <f>IF('De la BASE'!F338&gt;0,'De la BASE'!F338,'De la BASE'!F338+0.001)</f>
        <v>125.86520851142001</v>
      </c>
      <c r="G342" s="15">
        <v>25112</v>
      </c>
    </row>
    <row r="343" spans="1:7" ht="12.75">
      <c r="A343" s="30" t="str">
        <f>'De la BASE'!A339</f>
        <v>397</v>
      </c>
      <c r="B343" s="30">
        <f>'De la BASE'!B339</f>
        <v>348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0.157</v>
      </c>
      <c r="F343" s="9">
        <f>IF('De la BASE'!F339&gt;0,'De la BASE'!F339,'De la BASE'!F339+0.001)</f>
        <v>230.55746326095644</v>
      </c>
      <c r="G343" s="15">
        <v>25143</v>
      </c>
    </row>
    <row r="344" spans="1:7" ht="12.75">
      <c r="A344" s="30" t="str">
        <f>'De la BASE'!A340</f>
        <v>397</v>
      </c>
      <c r="B344" s="30">
        <f>'De la BASE'!B340</f>
        <v>348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0.154</v>
      </c>
      <c r="F344" s="9">
        <f>IF('De la BASE'!F340&gt;0,'De la BASE'!F340,'De la BASE'!F340+0.001)</f>
        <v>418.66727498590944</v>
      </c>
      <c r="G344" s="15">
        <v>25173</v>
      </c>
    </row>
    <row r="345" spans="1:7" ht="12.75">
      <c r="A345" s="30" t="str">
        <f>'De la BASE'!A341</f>
        <v>397</v>
      </c>
      <c r="B345" s="30">
        <f>'De la BASE'!B341</f>
        <v>348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0.181</v>
      </c>
      <c r="F345" s="9">
        <f>IF('De la BASE'!F341&gt;0,'De la BASE'!F341,'De la BASE'!F341+0.001)</f>
        <v>400.04585292896445</v>
      </c>
      <c r="G345" s="15">
        <v>25204</v>
      </c>
    </row>
    <row r="346" spans="1:7" ht="12.75">
      <c r="A346" s="30" t="str">
        <f>'De la BASE'!A342</f>
        <v>397</v>
      </c>
      <c r="B346" s="30">
        <f>'De la BASE'!B342</f>
        <v>348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0.213</v>
      </c>
      <c r="F346" s="9">
        <f>IF('De la BASE'!F342&gt;0,'De la BASE'!F342,'De la BASE'!F342+0.001)</f>
        <v>368.20871252702983</v>
      </c>
      <c r="G346" s="15">
        <v>25235</v>
      </c>
    </row>
    <row r="347" spans="1:7" ht="12.75">
      <c r="A347" s="30" t="str">
        <f>'De la BASE'!A343</f>
        <v>397</v>
      </c>
      <c r="B347" s="30">
        <f>'De la BASE'!B343</f>
        <v>348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0.595</v>
      </c>
      <c r="F347" s="9">
        <f>IF('De la BASE'!F343&gt;0,'De la BASE'!F343,'De la BASE'!F343+0.001)</f>
        <v>1487.3995665002326</v>
      </c>
      <c r="G347" s="15">
        <v>25263</v>
      </c>
    </row>
    <row r="348" spans="1:7" ht="12.75">
      <c r="A348" s="30" t="str">
        <f>'De la BASE'!A344</f>
        <v>397</v>
      </c>
      <c r="B348" s="30">
        <f>'De la BASE'!B344</f>
        <v>348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0.388</v>
      </c>
      <c r="F348" s="9">
        <f>IF('De la BASE'!F344&gt;0,'De la BASE'!F344,'De la BASE'!F344+0.001)</f>
        <v>798.9349637985083</v>
      </c>
      <c r="G348" s="15">
        <v>25294</v>
      </c>
    </row>
    <row r="349" spans="1:7" ht="12.75">
      <c r="A349" s="30" t="str">
        <f>'De la BASE'!A345</f>
        <v>397</v>
      </c>
      <c r="B349" s="30">
        <f>'De la BASE'!B345</f>
        <v>348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0.378</v>
      </c>
      <c r="F349" s="9">
        <f>IF('De la BASE'!F345&gt;0,'De la BASE'!F345,'De la BASE'!F345+0.001)</f>
        <v>938.3596789892669</v>
      </c>
      <c r="G349" s="15">
        <v>25324</v>
      </c>
    </row>
    <row r="350" spans="1:7" ht="12.75">
      <c r="A350" s="30" t="str">
        <f>'De la BASE'!A346</f>
        <v>397</v>
      </c>
      <c r="B350" s="30">
        <f>'De la BASE'!B346</f>
        <v>348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0.36</v>
      </c>
      <c r="F350" s="9">
        <f>IF('De la BASE'!F346&gt;0,'De la BASE'!F346,'De la BASE'!F346+0.001)</f>
        <v>530.9370110366818</v>
      </c>
      <c r="G350" s="15">
        <v>25355</v>
      </c>
    </row>
    <row r="351" spans="1:7" ht="12.75">
      <c r="A351" s="30" t="str">
        <f>'De la BASE'!A347</f>
        <v>397</v>
      </c>
      <c r="B351" s="30">
        <f>'De la BASE'!B347</f>
        <v>348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0.326</v>
      </c>
      <c r="F351" s="9">
        <f>IF('De la BASE'!F347&gt;0,'De la BASE'!F347,'De la BASE'!F347+0.001)</f>
        <v>318.61868562634163</v>
      </c>
      <c r="G351" s="15">
        <v>25385</v>
      </c>
    </row>
    <row r="352" spans="1:7" ht="12.75">
      <c r="A352" s="30" t="str">
        <f>'De la BASE'!A348</f>
        <v>397</v>
      </c>
      <c r="B352" s="30">
        <f>'De la BASE'!B348</f>
        <v>348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0.292</v>
      </c>
      <c r="F352" s="9">
        <f>IF('De la BASE'!F348&gt;0,'De la BASE'!F348,'De la BASE'!F348+0.001)</f>
        <v>224.90530814423755</v>
      </c>
      <c r="G352" s="15">
        <v>25416</v>
      </c>
    </row>
    <row r="353" spans="1:7" ht="12.75">
      <c r="A353" s="30" t="str">
        <f>'De la BASE'!A349</f>
        <v>397</v>
      </c>
      <c r="B353" s="30">
        <f>'De la BASE'!B349</f>
        <v>348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0.299</v>
      </c>
      <c r="F353" s="9">
        <f>IF('De la BASE'!F349&gt;0,'De la BASE'!F349,'De la BASE'!F349+0.001)</f>
        <v>308.51672122225835</v>
      </c>
      <c r="G353" s="15">
        <v>25447</v>
      </c>
    </row>
    <row r="354" spans="1:7" ht="12.75">
      <c r="A354" s="30" t="str">
        <f>'De la BASE'!A350</f>
        <v>397</v>
      </c>
      <c r="B354" s="30">
        <f>'De la BASE'!B350</f>
        <v>348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0.252</v>
      </c>
      <c r="F354" s="9">
        <f>IF('De la BASE'!F350&gt;0,'De la BASE'!F350,'De la BASE'!F350+0.001)</f>
        <v>217.56978788443195</v>
      </c>
      <c r="G354" s="15">
        <v>25477</v>
      </c>
    </row>
    <row r="355" spans="1:7" ht="12.75">
      <c r="A355" s="30" t="str">
        <f>'De la BASE'!A351</f>
        <v>397</v>
      </c>
      <c r="B355" s="30">
        <f>'De la BASE'!B351</f>
        <v>348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0.229</v>
      </c>
      <c r="F355" s="9">
        <f>IF('De la BASE'!F351&gt;0,'De la BASE'!F351,'De la BASE'!F351+0.001)</f>
        <v>268.7724491562841</v>
      </c>
      <c r="G355" s="15">
        <v>25508</v>
      </c>
    </row>
    <row r="356" spans="1:7" ht="12.75">
      <c r="A356" s="30" t="str">
        <f>'De la BASE'!A352</f>
        <v>397</v>
      </c>
      <c r="B356" s="30">
        <f>'De la BASE'!B352</f>
        <v>348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0.211</v>
      </c>
      <c r="F356" s="9">
        <f>IF('De la BASE'!F352&gt;0,'De la BASE'!F352,'De la BASE'!F352+0.001)</f>
        <v>276.3898916348501</v>
      </c>
      <c r="G356" s="15">
        <v>25538</v>
      </c>
    </row>
    <row r="357" spans="1:7" ht="12.75">
      <c r="A357" s="30" t="str">
        <f>'De la BASE'!A353</f>
        <v>397</v>
      </c>
      <c r="B357" s="30">
        <f>'De la BASE'!B353</f>
        <v>348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0.816</v>
      </c>
      <c r="F357" s="9">
        <f>IF('De la BASE'!F353&gt;0,'De la BASE'!F353,'De la BASE'!F353+0.001)</f>
        <v>1998.6401911533856</v>
      </c>
      <c r="G357" s="15">
        <v>25569</v>
      </c>
    </row>
    <row r="358" spans="1:7" ht="12.75">
      <c r="A358" s="30" t="str">
        <f>'De la BASE'!A354</f>
        <v>397</v>
      </c>
      <c r="B358" s="30">
        <f>'De la BASE'!B354</f>
        <v>348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0.451</v>
      </c>
      <c r="F358" s="9">
        <f>IF('De la BASE'!F354&gt;0,'De la BASE'!F354,'De la BASE'!F354+0.001)</f>
        <v>629.8954953155696</v>
      </c>
      <c r="G358" s="15">
        <v>25600</v>
      </c>
    </row>
    <row r="359" spans="1:7" ht="12.75">
      <c r="A359" s="30" t="str">
        <f>'De la BASE'!A355</f>
        <v>397</v>
      </c>
      <c r="B359" s="30">
        <f>'De la BASE'!B355</f>
        <v>348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0.398</v>
      </c>
      <c r="F359" s="9">
        <f>IF('De la BASE'!F355&gt;0,'De la BASE'!F355,'De la BASE'!F355+0.001)</f>
        <v>440.69554524374223</v>
      </c>
      <c r="G359" s="15">
        <v>25628</v>
      </c>
    </row>
    <row r="360" spans="1:7" ht="12.75">
      <c r="A360" s="30" t="str">
        <f>'De la BASE'!A356</f>
        <v>397</v>
      </c>
      <c r="B360" s="30">
        <f>'De la BASE'!B356</f>
        <v>348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0.353</v>
      </c>
      <c r="F360" s="9">
        <f>IF('De la BASE'!F356&gt;0,'De la BASE'!F356,'De la BASE'!F356+0.001)</f>
        <v>388.914758474911</v>
      </c>
      <c r="G360" s="15">
        <v>25659</v>
      </c>
    </row>
    <row r="361" spans="1:7" ht="12.75">
      <c r="A361" s="30" t="str">
        <f>'De la BASE'!A357</f>
        <v>397</v>
      </c>
      <c r="B361" s="30">
        <f>'De la BASE'!B357</f>
        <v>348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0.317</v>
      </c>
      <c r="F361" s="9">
        <f>IF('De la BASE'!F357&gt;0,'De la BASE'!F357,'De la BASE'!F357+0.001)</f>
        <v>396.60074437719584</v>
      </c>
      <c r="G361" s="15">
        <v>25689</v>
      </c>
    </row>
    <row r="362" spans="1:7" ht="12.75">
      <c r="A362" s="30" t="str">
        <f>'De la BASE'!A358</f>
        <v>397</v>
      </c>
      <c r="B362" s="30">
        <f>'De la BASE'!B358</f>
        <v>348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0.287</v>
      </c>
      <c r="F362" s="9">
        <f>IF('De la BASE'!F358&gt;0,'De la BASE'!F358,'De la BASE'!F358+0.001)</f>
        <v>277.23062434548933</v>
      </c>
      <c r="G362" s="15">
        <v>25720</v>
      </c>
    </row>
    <row r="363" spans="1:7" ht="12.75">
      <c r="A363" s="30" t="str">
        <f>'De la BASE'!A359</f>
        <v>397</v>
      </c>
      <c r="B363" s="30">
        <f>'De la BASE'!B359</f>
        <v>348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0.261</v>
      </c>
      <c r="F363" s="9">
        <f>IF('De la BASE'!F359&gt;0,'De la BASE'!F359,'De la BASE'!F359+0.001)</f>
        <v>184.00937214723953</v>
      </c>
      <c r="G363" s="15">
        <v>25750</v>
      </c>
    </row>
    <row r="364" spans="1:7" ht="12.75">
      <c r="A364" s="30" t="str">
        <f>'De la BASE'!A360</f>
        <v>397</v>
      </c>
      <c r="B364" s="30">
        <f>'De la BASE'!B360</f>
        <v>348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0.236</v>
      </c>
      <c r="F364" s="9">
        <f>IF('De la BASE'!F360&gt;0,'De la BASE'!F360,'De la BASE'!F360+0.001)</f>
        <v>158.26929547206794</v>
      </c>
      <c r="G364" s="15">
        <v>25781</v>
      </c>
    </row>
    <row r="365" spans="1:7" ht="12.75">
      <c r="A365" s="30" t="str">
        <f>'De la BASE'!A361</f>
        <v>397</v>
      </c>
      <c r="B365" s="30">
        <f>'De la BASE'!B361</f>
        <v>348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0.212</v>
      </c>
      <c r="F365" s="9">
        <f>IF('De la BASE'!F361&gt;0,'De la BASE'!F361,'De la BASE'!F361+0.001)</f>
        <v>116.11881654383964</v>
      </c>
      <c r="G365" s="15">
        <v>25812</v>
      </c>
    </row>
    <row r="366" spans="1:7" ht="12.75">
      <c r="A366" s="30" t="str">
        <f>'De la BASE'!A362</f>
        <v>397</v>
      </c>
      <c r="B366" s="30">
        <f>'De la BASE'!B362</f>
        <v>348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0.188</v>
      </c>
      <c r="F366" s="9">
        <f>IF('De la BASE'!F362&gt;0,'De la BASE'!F362,'De la BASE'!F362+0.001)</f>
        <v>112.26033554231145</v>
      </c>
      <c r="G366" s="15">
        <v>25842</v>
      </c>
    </row>
    <row r="367" spans="1:7" ht="12.75">
      <c r="A367" s="30" t="str">
        <f>'De la BASE'!A363</f>
        <v>397</v>
      </c>
      <c r="B367" s="30">
        <f>'De la BASE'!B363</f>
        <v>348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0.17</v>
      </c>
      <c r="F367" s="9">
        <f>IF('De la BASE'!F363&gt;0,'De la BASE'!F363,'De la BASE'!F363+0.001)</f>
        <v>262.06260398419096</v>
      </c>
      <c r="G367" s="15">
        <v>25873</v>
      </c>
    </row>
    <row r="368" spans="1:7" ht="12.75">
      <c r="A368" s="30" t="str">
        <f>'De la BASE'!A364</f>
        <v>397</v>
      </c>
      <c r="B368" s="30">
        <f>'De la BASE'!B364</f>
        <v>348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0.155</v>
      </c>
      <c r="F368" s="9">
        <f>IF('De la BASE'!F364&gt;0,'De la BASE'!F364,'De la BASE'!F364+0.001)</f>
        <v>153.92440516539517</v>
      </c>
      <c r="G368" s="15">
        <v>25903</v>
      </c>
    </row>
    <row r="369" spans="1:7" ht="12.75">
      <c r="A369" s="30" t="str">
        <f>'De la BASE'!A365</f>
        <v>397</v>
      </c>
      <c r="B369" s="30">
        <f>'De la BASE'!B365</f>
        <v>348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0.203</v>
      </c>
      <c r="F369" s="9">
        <f>IF('De la BASE'!F365&gt;0,'De la BASE'!F365,'De la BASE'!F365+0.001)</f>
        <v>303.2686265570731</v>
      </c>
      <c r="G369" s="15">
        <v>25934</v>
      </c>
    </row>
    <row r="370" spans="1:7" ht="12.75">
      <c r="A370" s="30" t="str">
        <f>'De la BASE'!A366</f>
        <v>397</v>
      </c>
      <c r="B370" s="30">
        <f>'De la BASE'!B366</f>
        <v>348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0.155</v>
      </c>
      <c r="F370" s="9">
        <f>IF('De la BASE'!F366&gt;0,'De la BASE'!F366,'De la BASE'!F366+0.001)</f>
        <v>239.389352825803</v>
      </c>
      <c r="G370" s="15">
        <v>25965</v>
      </c>
    </row>
    <row r="371" spans="1:7" ht="12.75">
      <c r="A371" s="30" t="str">
        <f>'De la BASE'!A367</f>
        <v>397</v>
      </c>
      <c r="B371" s="30">
        <f>'De la BASE'!B367</f>
        <v>348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0.149</v>
      </c>
      <c r="F371" s="9">
        <f>IF('De la BASE'!F367&gt;0,'De la BASE'!F367,'De la BASE'!F367+0.001)</f>
        <v>269.0653859062781</v>
      </c>
      <c r="G371" s="15">
        <v>25993</v>
      </c>
    </row>
    <row r="372" spans="1:7" ht="12.75">
      <c r="A372" s="30" t="str">
        <f>'De la BASE'!A368</f>
        <v>397</v>
      </c>
      <c r="B372" s="30">
        <f>'De la BASE'!B368</f>
        <v>348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0.279</v>
      </c>
      <c r="F372" s="9">
        <f>IF('De la BASE'!F368&gt;0,'De la BASE'!F368,'De la BASE'!F368+0.001)</f>
        <v>704.345481932908</v>
      </c>
      <c r="G372" s="15">
        <v>26024</v>
      </c>
    </row>
    <row r="373" spans="1:7" ht="12.75">
      <c r="A373" s="30" t="str">
        <f>'De la BASE'!A369</f>
        <v>397</v>
      </c>
      <c r="B373" s="30">
        <f>'De la BASE'!B369</f>
        <v>348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0.331</v>
      </c>
      <c r="F373" s="9">
        <f>IF('De la BASE'!F369&gt;0,'De la BASE'!F369,'De la BASE'!F369+0.001)</f>
        <v>1168.9107918188186</v>
      </c>
      <c r="G373" s="15">
        <v>26054</v>
      </c>
    </row>
    <row r="374" spans="1:7" ht="12.75">
      <c r="A374" s="30" t="str">
        <f>'De la BASE'!A370</f>
        <v>397</v>
      </c>
      <c r="B374" s="30">
        <f>'De la BASE'!B370</f>
        <v>348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0.303</v>
      </c>
      <c r="F374" s="9">
        <f>IF('De la BASE'!F370&gt;0,'De la BASE'!F370,'De la BASE'!F370+0.001)</f>
        <v>715.17147825736</v>
      </c>
      <c r="G374" s="15">
        <v>26085</v>
      </c>
    </row>
    <row r="375" spans="1:7" ht="12.75">
      <c r="A375" s="30" t="str">
        <f>'De la BASE'!A371</f>
        <v>397</v>
      </c>
      <c r="B375" s="30">
        <f>'De la BASE'!B371</f>
        <v>348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0.285</v>
      </c>
      <c r="F375" s="9">
        <f>IF('De la BASE'!F371&gt;0,'De la BASE'!F371,'De la BASE'!F371+0.001)</f>
        <v>391.52546065859883</v>
      </c>
      <c r="G375" s="15">
        <v>26115</v>
      </c>
    </row>
    <row r="376" spans="1:7" ht="12.75">
      <c r="A376" s="30" t="str">
        <f>'De la BASE'!A372</f>
        <v>397</v>
      </c>
      <c r="B376" s="30">
        <f>'De la BASE'!B372</f>
        <v>348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0.265</v>
      </c>
      <c r="F376" s="9">
        <f>IF('De la BASE'!F372&gt;0,'De la BASE'!F372,'De la BASE'!F372+0.001)</f>
        <v>257.94721190425</v>
      </c>
      <c r="G376" s="15">
        <v>26146</v>
      </c>
    </row>
    <row r="377" spans="1:7" ht="12.75">
      <c r="A377" s="30" t="str">
        <f>'De la BASE'!A373</f>
        <v>397</v>
      </c>
      <c r="B377" s="30">
        <f>'De la BASE'!B373</f>
        <v>348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0.242</v>
      </c>
      <c r="F377" s="9">
        <f>IF('De la BASE'!F373&gt;0,'De la BASE'!F373,'De la BASE'!F373+0.001)</f>
        <v>204.42682246883297</v>
      </c>
      <c r="G377" s="15">
        <v>26177</v>
      </c>
    </row>
    <row r="378" spans="1:7" ht="12.75">
      <c r="A378" s="30" t="str">
        <f>'De la BASE'!A374</f>
        <v>397</v>
      </c>
      <c r="B378" s="30">
        <f>'De la BASE'!B374</f>
        <v>348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0.213</v>
      </c>
      <c r="F378" s="9">
        <f>IF('De la BASE'!F374&gt;0,'De la BASE'!F374,'De la BASE'!F374+0.001)</f>
        <v>166.84328578448486</v>
      </c>
      <c r="G378" s="15">
        <v>26207</v>
      </c>
    </row>
    <row r="379" spans="1:7" ht="12.75">
      <c r="A379" s="30" t="str">
        <f>'De la BASE'!A375</f>
        <v>397</v>
      </c>
      <c r="B379" s="30">
        <f>'De la BASE'!B375</f>
        <v>348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0.192</v>
      </c>
      <c r="F379" s="9">
        <f>IF('De la BASE'!F375&gt;0,'De la BASE'!F375,'De la BASE'!F375+0.001)</f>
        <v>203.66582337082406</v>
      </c>
      <c r="G379" s="15">
        <v>26238</v>
      </c>
    </row>
    <row r="380" spans="1:7" ht="12.75">
      <c r="A380" s="30" t="str">
        <f>'De la BASE'!A376</f>
        <v>397</v>
      </c>
      <c r="B380" s="30">
        <f>'De la BASE'!B376</f>
        <v>348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0.176</v>
      </c>
      <c r="F380" s="9">
        <f>IF('De la BASE'!F376&gt;0,'De la BASE'!F376,'De la BASE'!F376+0.001)</f>
        <v>225.6862945716439</v>
      </c>
      <c r="G380" s="15">
        <v>26268</v>
      </c>
    </row>
    <row r="381" spans="1:7" ht="12.75">
      <c r="A381" s="30" t="str">
        <f>'De la BASE'!A377</f>
        <v>397</v>
      </c>
      <c r="B381" s="30">
        <f>'De la BASE'!B377</f>
        <v>348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0.175</v>
      </c>
      <c r="F381" s="9">
        <f>IF('De la BASE'!F377&gt;0,'De la BASE'!F377,'De la BASE'!F377+0.001)</f>
        <v>265.48974214427903</v>
      </c>
      <c r="G381" s="15">
        <v>26299</v>
      </c>
    </row>
    <row r="382" spans="1:7" ht="12.75">
      <c r="A382" s="30" t="str">
        <f>'De la BASE'!A378</f>
        <v>397</v>
      </c>
      <c r="B382" s="30">
        <f>'De la BASE'!B378</f>
        <v>348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0.367</v>
      </c>
      <c r="F382" s="9">
        <f>IF('De la BASE'!F378&gt;0,'De la BASE'!F378,'De la BASE'!F378+0.001)</f>
        <v>1130.4733125852883</v>
      </c>
      <c r="G382" s="15">
        <v>26330</v>
      </c>
    </row>
    <row r="383" spans="1:7" ht="12.75">
      <c r="A383" s="30" t="str">
        <f>'De la BASE'!A379</f>
        <v>397</v>
      </c>
      <c r="B383" s="30">
        <f>'De la BASE'!B379</f>
        <v>348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0.241</v>
      </c>
      <c r="F383" s="9">
        <f>IF('De la BASE'!F379&gt;0,'De la BASE'!F379,'De la BASE'!F379+0.001)</f>
        <v>967.87781134589</v>
      </c>
      <c r="G383" s="15">
        <v>26359</v>
      </c>
    </row>
    <row r="384" spans="1:7" ht="12.75">
      <c r="A384" s="30" t="str">
        <f>'De la BASE'!A380</f>
        <v>397</v>
      </c>
      <c r="B384" s="30">
        <f>'De la BASE'!B380</f>
        <v>348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0.227</v>
      </c>
      <c r="F384" s="9">
        <f>IF('De la BASE'!F380&gt;0,'De la BASE'!F380,'De la BASE'!F380+0.001)</f>
        <v>585.8040643027741</v>
      </c>
      <c r="G384" s="15">
        <v>26390</v>
      </c>
    </row>
    <row r="385" spans="1:7" ht="12.75">
      <c r="A385" s="30" t="str">
        <f>'De la BASE'!A381</f>
        <v>397</v>
      </c>
      <c r="B385" s="30">
        <f>'De la BASE'!B381</f>
        <v>348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0.212</v>
      </c>
      <c r="F385" s="9">
        <f>IF('De la BASE'!F381&gt;0,'De la BASE'!F381,'De la BASE'!F381+0.001)</f>
        <v>534.662952340694</v>
      </c>
      <c r="G385" s="15">
        <v>26420</v>
      </c>
    </row>
    <row r="386" spans="1:7" ht="12.75">
      <c r="A386" s="30" t="str">
        <f>'De la BASE'!A382</f>
        <v>397</v>
      </c>
      <c r="B386" s="30">
        <f>'De la BASE'!B382</f>
        <v>348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0.195</v>
      </c>
      <c r="F386" s="9">
        <f>IF('De la BASE'!F382&gt;0,'De la BASE'!F382,'De la BASE'!F382+0.001)</f>
        <v>384.83724893283187</v>
      </c>
      <c r="G386" s="15">
        <v>26451</v>
      </c>
    </row>
    <row r="387" spans="1:7" ht="12.75">
      <c r="A387" s="30" t="str">
        <f>'De la BASE'!A383</f>
        <v>397</v>
      </c>
      <c r="B387" s="30">
        <f>'De la BASE'!B383</f>
        <v>348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0.179</v>
      </c>
      <c r="F387" s="9">
        <f>IF('De la BASE'!F383&gt;0,'De la BASE'!F383,'De la BASE'!F383+0.001)</f>
        <v>215.9046131584038</v>
      </c>
      <c r="G387" s="15">
        <v>26481</v>
      </c>
    </row>
    <row r="388" spans="1:7" ht="12.75">
      <c r="A388" s="30" t="str">
        <f>'De la BASE'!A384</f>
        <v>397</v>
      </c>
      <c r="B388" s="30">
        <f>'De la BASE'!B384</f>
        <v>348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0.165</v>
      </c>
      <c r="F388" s="9">
        <f>IF('De la BASE'!F384&gt;0,'De la BASE'!F384,'De la BASE'!F384+0.001)</f>
        <v>159.19530300159997</v>
      </c>
      <c r="G388" s="15">
        <v>26512</v>
      </c>
    </row>
    <row r="389" spans="1:7" ht="12.75">
      <c r="A389" s="30" t="str">
        <f>'De la BASE'!A385</f>
        <v>397</v>
      </c>
      <c r="B389" s="30">
        <f>'De la BASE'!B385</f>
        <v>348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0.154</v>
      </c>
      <c r="F389" s="9">
        <f>IF('De la BASE'!F385&gt;0,'De la BASE'!F385,'De la BASE'!F385+0.001)</f>
        <v>196.59965466571822</v>
      </c>
      <c r="G389" s="15">
        <v>26543</v>
      </c>
    </row>
    <row r="390" spans="1:7" ht="12.75">
      <c r="A390" s="30" t="str">
        <f>'De la BASE'!A386</f>
        <v>397</v>
      </c>
      <c r="B390" s="30">
        <f>'De la BASE'!B386</f>
        <v>348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0.16</v>
      </c>
      <c r="F390" s="9">
        <f>IF('De la BASE'!F386&gt;0,'De la BASE'!F386,'De la BASE'!F386+0.001)</f>
        <v>354.5693929399939</v>
      </c>
      <c r="G390" s="15">
        <v>26573</v>
      </c>
    </row>
    <row r="391" spans="1:7" ht="12.75">
      <c r="A391" s="30" t="str">
        <f>'De la BASE'!A387</f>
        <v>397</v>
      </c>
      <c r="B391" s="30">
        <f>'De la BASE'!B387</f>
        <v>348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0.16</v>
      </c>
      <c r="F391" s="9">
        <f>IF('De la BASE'!F387&gt;0,'De la BASE'!F387,'De la BASE'!F387+0.001)</f>
        <v>399.0071662903989</v>
      </c>
      <c r="G391" s="15">
        <v>26604</v>
      </c>
    </row>
    <row r="392" spans="1:7" ht="12.75">
      <c r="A392" s="30" t="str">
        <f>'De la BASE'!A388</f>
        <v>397</v>
      </c>
      <c r="B392" s="30">
        <f>'De la BASE'!B388</f>
        <v>348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0.173</v>
      </c>
      <c r="F392" s="9">
        <f>IF('De la BASE'!F388&gt;0,'De la BASE'!F388,'De la BASE'!F388+0.001)</f>
        <v>519.8304938567381</v>
      </c>
      <c r="G392" s="15">
        <v>26634</v>
      </c>
    </row>
    <row r="393" spans="1:7" ht="12.75">
      <c r="A393" s="30" t="str">
        <f>'De la BASE'!A389</f>
        <v>397</v>
      </c>
      <c r="B393" s="30">
        <f>'De la BASE'!B389</f>
        <v>348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0.191</v>
      </c>
      <c r="F393" s="9">
        <f>IF('De la BASE'!F389&gt;0,'De la BASE'!F389,'De la BASE'!F389+0.001)</f>
        <v>515.3194815751386</v>
      </c>
      <c r="G393" s="15">
        <v>26665</v>
      </c>
    </row>
    <row r="394" spans="1:7" ht="12.75">
      <c r="A394" s="30" t="str">
        <f>'De la BASE'!A390</f>
        <v>397</v>
      </c>
      <c r="B394" s="30">
        <f>'De la BASE'!B390</f>
        <v>348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0.183</v>
      </c>
      <c r="F394" s="9">
        <f>IF('De la BASE'!F390&gt;0,'De la BASE'!F390,'De la BASE'!F390+0.001)</f>
        <v>374.8116784340976</v>
      </c>
      <c r="G394" s="15">
        <v>26696</v>
      </c>
    </row>
    <row r="395" spans="1:7" ht="12.75">
      <c r="A395" s="30" t="str">
        <f>'De la BASE'!A391</f>
        <v>397</v>
      </c>
      <c r="B395" s="30">
        <f>'De la BASE'!B391</f>
        <v>348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0.169</v>
      </c>
      <c r="F395" s="9">
        <f>IF('De la BASE'!F391&gt;0,'De la BASE'!F391,'De la BASE'!F391+0.001)</f>
        <v>313.84331192004197</v>
      </c>
      <c r="G395" s="15">
        <v>26724</v>
      </c>
    </row>
    <row r="396" spans="1:7" ht="12.75">
      <c r="A396" s="30" t="str">
        <f>'De la BASE'!A392</f>
        <v>397</v>
      </c>
      <c r="B396" s="30">
        <f>'De la BASE'!B392</f>
        <v>348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0.159</v>
      </c>
      <c r="F396" s="9">
        <f>IF('De la BASE'!F392&gt;0,'De la BASE'!F392,'De la BASE'!F392+0.001)</f>
        <v>287.881302965744</v>
      </c>
      <c r="G396" s="15">
        <v>26755</v>
      </c>
    </row>
    <row r="397" spans="1:7" ht="12.75">
      <c r="A397" s="30" t="str">
        <f>'De la BASE'!A393</f>
        <v>397</v>
      </c>
      <c r="B397" s="30">
        <f>'De la BASE'!B393</f>
        <v>348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0.167</v>
      </c>
      <c r="F397" s="9">
        <f>IF('De la BASE'!F393&gt;0,'De la BASE'!F393,'De la BASE'!F393+0.001)</f>
        <v>655.4317397798952</v>
      </c>
      <c r="G397" s="15">
        <v>26785</v>
      </c>
    </row>
    <row r="398" spans="1:7" ht="12.75">
      <c r="A398" s="30" t="str">
        <f>'De la BASE'!A394</f>
        <v>397</v>
      </c>
      <c r="B398" s="30">
        <f>'De la BASE'!B394</f>
        <v>348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0.169</v>
      </c>
      <c r="F398" s="9">
        <f>IF('De la BASE'!F394&gt;0,'De la BASE'!F394,'De la BASE'!F394+0.001)</f>
        <v>336.3650774788458</v>
      </c>
      <c r="G398" s="15">
        <v>26816</v>
      </c>
    </row>
    <row r="399" spans="1:7" ht="12.75">
      <c r="A399" s="30" t="str">
        <f>'De la BASE'!A395</f>
        <v>397</v>
      </c>
      <c r="B399" s="30">
        <f>'De la BASE'!B395</f>
        <v>348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0.157</v>
      </c>
      <c r="F399" s="9">
        <f>IF('De la BASE'!F395&gt;0,'De la BASE'!F395,'De la BASE'!F395+0.001)</f>
        <v>198.90375783912887</v>
      </c>
      <c r="G399" s="15">
        <v>26846</v>
      </c>
    </row>
    <row r="400" spans="1:7" ht="12.75">
      <c r="A400" s="30" t="str">
        <f>'De la BASE'!A396</f>
        <v>397</v>
      </c>
      <c r="B400" s="30">
        <f>'De la BASE'!B396</f>
        <v>348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0.153</v>
      </c>
      <c r="F400" s="9">
        <f>IF('De la BASE'!F396&gt;0,'De la BASE'!F396,'De la BASE'!F396+0.001)</f>
        <v>159.40909266528521</v>
      </c>
      <c r="G400" s="15">
        <v>26877</v>
      </c>
    </row>
    <row r="401" spans="1:7" ht="12.75">
      <c r="A401" s="30" t="str">
        <f>'De la BASE'!A397</f>
        <v>397</v>
      </c>
      <c r="B401" s="30">
        <f>'De la BASE'!B397</f>
        <v>348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0.145</v>
      </c>
      <c r="F401" s="9">
        <f>IF('De la BASE'!F397&gt;0,'De la BASE'!F397,'De la BASE'!F397+0.001)</f>
        <v>122.74442280580695</v>
      </c>
      <c r="G401" s="15">
        <v>26908</v>
      </c>
    </row>
    <row r="402" spans="1:7" ht="12.75">
      <c r="A402" s="30" t="str">
        <f>'De la BASE'!A398</f>
        <v>397</v>
      </c>
      <c r="B402" s="30">
        <f>'De la BASE'!B398</f>
        <v>348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0.134</v>
      </c>
      <c r="F402" s="9">
        <f>IF('De la BASE'!F398&gt;0,'De la BASE'!F398,'De la BASE'!F398+0.001)</f>
        <v>210.8617443995328</v>
      </c>
      <c r="G402" s="15">
        <v>26938</v>
      </c>
    </row>
    <row r="403" spans="1:7" ht="12.75">
      <c r="A403" s="30" t="str">
        <f>'De la BASE'!A399</f>
        <v>397</v>
      </c>
      <c r="B403" s="30">
        <f>'De la BASE'!B399</f>
        <v>348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0.129</v>
      </c>
      <c r="F403" s="9">
        <f>IF('De la BASE'!F399&gt;0,'De la BASE'!F399,'De la BASE'!F399+0.001)</f>
        <v>184.34253090960607</v>
      </c>
      <c r="G403" s="15">
        <v>26969</v>
      </c>
    </row>
    <row r="404" spans="1:7" ht="12.75">
      <c r="A404" s="30" t="str">
        <f>'De la BASE'!A400</f>
        <v>397</v>
      </c>
      <c r="B404" s="30">
        <f>'De la BASE'!B400</f>
        <v>348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0.124</v>
      </c>
      <c r="F404" s="9">
        <f>IF('De la BASE'!F400&gt;0,'De la BASE'!F400,'De la BASE'!F400+0.001)</f>
        <v>245.28361358933086</v>
      </c>
      <c r="G404" s="15">
        <v>26999</v>
      </c>
    </row>
    <row r="405" spans="1:7" ht="12.75">
      <c r="A405" s="30" t="str">
        <f>'De la BASE'!A401</f>
        <v>397</v>
      </c>
      <c r="B405" s="30">
        <f>'De la BASE'!B401</f>
        <v>348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0.191</v>
      </c>
      <c r="F405" s="9">
        <f>IF('De la BASE'!F401&gt;0,'De la BASE'!F401,'De la BASE'!F401+0.001)</f>
        <v>690.0306413918262</v>
      </c>
      <c r="G405" s="15">
        <v>27030</v>
      </c>
    </row>
    <row r="406" spans="1:7" ht="12.75">
      <c r="A406" s="30" t="str">
        <f>'De la BASE'!A402</f>
        <v>397</v>
      </c>
      <c r="B406" s="30">
        <f>'De la BASE'!B402</f>
        <v>348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0.173</v>
      </c>
      <c r="F406" s="9">
        <f>IF('De la BASE'!F402&gt;0,'De la BASE'!F402,'De la BASE'!F402+0.001)</f>
        <v>537.688280830879</v>
      </c>
      <c r="G406" s="15">
        <v>27061</v>
      </c>
    </row>
    <row r="407" spans="1:7" ht="12.75">
      <c r="A407" s="30" t="str">
        <f>'De la BASE'!A403</f>
        <v>397</v>
      </c>
      <c r="B407" s="30">
        <f>'De la BASE'!B403</f>
        <v>348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0.253</v>
      </c>
      <c r="F407" s="9">
        <f>IF('De la BASE'!F403&gt;0,'De la BASE'!F403,'De la BASE'!F403+0.001)</f>
        <v>720.2683720232485</v>
      </c>
      <c r="G407" s="15">
        <v>27089</v>
      </c>
    </row>
    <row r="408" spans="1:7" ht="12.75">
      <c r="A408" s="30" t="str">
        <f>'De la BASE'!A404</f>
        <v>397</v>
      </c>
      <c r="B408" s="30">
        <f>'De la BASE'!B404</f>
        <v>348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0.242</v>
      </c>
      <c r="F408" s="9">
        <f>IF('De la BASE'!F404&gt;0,'De la BASE'!F404,'De la BASE'!F404+0.001)</f>
        <v>525.6767367609771</v>
      </c>
      <c r="G408" s="15">
        <v>27120</v>
      </c>
    </row>
    <row r="409" spans="1:7" ht="12.75">
      <c r="A409" s="30" t="str">
        <f>'De la BASE'!A405</f>
        <v>397</v>
      </c>
      <c r="B409" s="30">
        <f>'De la BASE'!B405</f>
        <v>348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0.223</v>
      </c>
      <c r="F409" s="9">
        <f>IF('De la BASE'!F405&gt;0,'De la BASE'!F405,'De la BASE'!F405+0.001)</f>
        <v>376.88871826143134</v>
      </c>
      <c r="G409" s="15">
        <v>27150</v>
      </c>
    </row>
    <row r="410" spans="1:7" ht="12.75">
      <c r="A410" s="30" t="str">
        <f>'De la BASE'!A406</f>
        <v>397</v>
      </c>
      <c r="B410" s="30">
        <f>'De la BASE'!B406</f>
        <v>348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0.211</v>
      </c>
      <c r="F410" s="9">
        <f>IF('De la BASE'!F406&gt;0,'De la BASE'!F406,'De la BASE'!F406+0.001)</f>
        <v>350.0831009622492</v>
      </c>
      <c r="G410" s="15">
        <v>27181</v>
      </c>
    </row>
    <row r="411" spans="1:7" ht="12.75">
      <c r="A411" s="30" t="str">
        <f>'De la BASE'!A407</f>
        <v>397</v>
      </c>
      <c r="B411" s="30">
        <f>'De la BASE'!B407</f>
        <v>348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0.195</v>
      </c>
      <c r="F411" s="9">
        <f>IF('De la BASE'!F407&gt;0,'De la BASE'!F407,'De la BASE'!F407+0.001)</f>
        <v>228.20643075898099</v>
      </c>
      <c r="G411" s="15">
        <v>27211</v>
      </c>
    </row>
    <row r="412" spans="1:7" ht="12.75">
      <c r="A412" s="30" t="str">
        <f>'De la BASE'!A408</f>
        <v>397</v>
      </c>
      <c r="B412" s="30">
        <f>'De la BASE'!B408</f>
        <v>348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0.18</v>
      </c>
      <c r="F412" s="9">
        <f>IF('De la BASE'!F408&gt;0,'De la BASE'!F408,'De la BASE'!F408+0.001)</f>
        <v>162.1293362535151</v>
      </c>
      <c r="G412" s="15">
        <v>27242</v>
      </c>
    </row>
    <row r="413" spans="1:7" ht="12.75">
      <c r="A413" s="30" t="str">
        <f>'De la BASE'!A409</f>
        <v>397</v>
      </c>
      <c r="B413" s="30">
        <f>'De la BASE'!B409</f>
        <v>348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0.164</v>
      </c>
      <c r="F413" s="9">
        <f>IF('De la BASE'!F409&gt;0,'De la BASE'!F409,'De la BASE'!F409+0.001)</f>
        <v>119.8066584164044</v>
      </c>
      <c r="G413" s="15">
        <v>27273</v>
      </c>
    </row>
    <row r="414" spans="1:7" ht="12.75">
      <c r="A414" s="30" t="str">
        <f>'De la BASE'!A410</f>
        <v>397</v>
      </c>
      <c r="B414" s="30">
        <f>'De la BASE'!B410</f>
        <v>348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0.151</v>
      </c>
      <c r="F414" s="9">
        <f>IF('De la BASE'!F410&gt;0,'De la BASE'!F410,'De la BASE'!F410+0.001)</f>
        <v>119.08073879387028</v>
      </c>
      <c r="G414" s="15">
        <v>27303</v>
      </c>
    </row>
    <row r="415" spans="1:7" ht="12.75">
      <c r="A415" s="30" t="str">
        <f>'De la BASE'!A411</f>
        <v>397</v>
      </c>
      <c r="B415" s="30">
        <f>'De la BASE'!B411</f>
        <v>348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0.156</v>
      </c>
      <c r="F415" s="9">
        <f>IF('De la BASE'!F411&gt;0,'De la BASE'!F411,'De la BASE'!F411+0.001)</f>
        <v>297.1972997068348</v>
      </c>
      <c r="G415" s="15">
        <v>27334</v>
      </c>
    </row>
    <row r="416" spans="1:7" ht="12.75">
      <c r="A416" s="30" t="str">
        <f>'De la BASE'!A412</f>
        <v>397</v>
      </c>
      <c r="B416" s="30">
        <f>'De la BASE'!B412</f>
        <v>348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0.148</v>
      </c>
      <c r="F416" s="9">
        <f>IF('De la BASE'!F412&gt;0,'De la BASE'!F412,'De la BASE'!F412+0.001)</f>
        <v>153.3289566133079</v>
      </c>
      <c r="G416" s="15">
        <v>27364</v>
      </c>
    </row>
    <row r="417" spans="1:7" ht="12.75">
      <c r="A417" s="30" t="str">
        <f>'De la BASE'!A413</f>
        <v>397</v>
      </c>
      <c r="B417" s="30">
        <f>'De la BASE'!B413</f>
        <v>348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0.138</v>
      </c>
      <c r="F417" s="9">
        <f>IF('De la BASE'!F413&gt;0,'De la BASE'!F413,'De la BASE'!F413+0.001)</f>
        <v>295.45463595134805</v>
      </c>
      <c r="G417" s="15">
        <v>27395</v>
      </c>
    </row>
    <row r="418" spans="1:7" ht="12.75">
      <c r="A418" s="30" t="str">
        <f>'De la BASE'!A414</f>
        <v>397</v>
      </c>
      <c r="B418" s="30">
        <f>'De la BASE'!B414</f>
        <v>348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0.131</v>
      </c>
      <c r="F418" s="9">
        <f>IF('De la BASE'!F414&gt;0,'De la BASE'!F414,'De la BASE'!F414+0.001)</f>
        <v>260.6989366984075</v>
      </c>
      <c r="G418" s="15">
        <v>27426</v>
      </c>
    </row>
    <row r="419" spans="1:7" ht="12.75">
      <c r="A419" s="30" t="str">
        <f>'De la BASE'!A415</f>
        <v>397</v>
      </c>
      <c r="B419" s="30">
        <f>'De la BASE'!B415</f>
        <v>348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0.131</v>
      </c>
      <c r="F419" s="9">
        <f>IF('De la BASE'!F415&gt;0,'De la BASE'!F415,'De la BASE'!F415+0.001)</f>
        <v>325.0269642549863</v>
      </c>
      <c r="G419" s="15">
        <v>27454</v>
      </c>
    </row>
    <row r="420" spans="1:7" ht="12.75">
      <c r="A420" s="30" t="str">
        <f>'De la BASE'!A416</f>
        <v>397</v>
      </c>
      <c r="B420" s="30">
        <f>'De la BASE'!B416</f>
        <v>348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0.134</v>
      </c>
      <c r="F420" s="9">
        <f>IF('De la BASE'!F416&gt;0,'De la BASE'!F416,'De la BASE'!F416+0.001)</f>
        <v>503.4087992489413</v>
      </c>
      <c r="G420" s="15">
        <v>27485</v>
      </c>
    </row>
    <row r="421" spans="1:7" ht="12.75">
      <c r="A421" s="30" t="str">
        <f>'De la BASE'!A417</f>
        <v>397</v>
      </c>
      <c r="B421" s="30">
        <f>'De la BASE'!B417</f>
        <v>348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0.144</v>
      </c>
      <c r="F421" s="9">
        <f>IF('De la BASE'!F417&gt;0,'De la BASE'!F417,'De la BASE'!F417+0.001)</f>
        <v>508.81223187226885</v>
      </c>
      <c r="G421" s="15">
        <v>27515</v>
      </c>
    </row>
    <row r="422" spans="1:7" ht="12.75">
      <c r="A422" s="30" t="str">
        <f>'De la BASE'!A418</f>
        <v>397</v>
      </c>
      <c r="B422" s="30">
        <f>'De la BASE'!B418</f>
        <v>348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0.149</v>
      </c>
      <c r="F422" s="9">
        <f>IF('De la BASE'!F418&gt;0,'De la BASE'!F418,'De la BASE'!F418+0.001)</f>
        <v>328.7572157971944</v>
      </c>
      <c r="G422" s="15">
        <v>27546</v>
      </c>
    </row>
    <row r="423" spans="1:7" ht="12.75">
      <c r="A423" s="30" t="str">
        <f>'De la BASE'!A419</f>
        <v>397</v>
      </c>
      <c r="B423" s="30">
        <f>'De la BASE'!B419</f>
        <v>348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0.145</v>
      </c>
      <c r="F423" s="9">
        <f>IF('De la BASE'!F419&gt;0,'De la BASE'!F419,'De la BASE'!F419+0.001)</f>
        <v>165.3343798933186</v>
      </c>
      <c r="G423" s="15">
        <v>27576</v>
      </c>
    </row>
    <row r="424" spans="1:7" ht="12.75">
      <c r="A424" s="30" t="str">
        <f>'De la BASE'!A420</f>
        <v>397</v>
      </c>
      <c r="B424" s="30">
        <f>'De la BASE'!B420</f>
        <v>348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0.143</v>
      </c>
      <c r="F424" s="9">
        <f>IF('De la BASE'!F420&gt;0,'De la BASE'!F420,'De la BASE'!F420+0.001)</f>
        <v>144.01272097954632</v>
      </c>
      <c r="G424" s="15">
        <v>27607</v>
      </c>
    </row>
    <row r="425" spans="1:7" ht="12.75">
      <c r="A425" s="30" t="str">
        <f>'De la BASE'!A421</f>
        <v>397</v>
      </c>
      <c r="B425" s="30">
        <f>'De la BASE'!B421</f>
        <v>348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</v>
      </c>
      <c r="F425" s="9">
        <f>IF('De la BASE'!F421&gt;0,'De la BASE'!F421,'De la BASE'!F421+0.001)</f>
        <v>160.44747982005217</v>
      </c>
      <c r="G425" s="15">
        <v>27638</v>
      </c>
    </row>
    <row r="426" spans="1:7" ht="12.75">
      <c r="A426" s="30" t="str">
        <f>'De la BASE'!A422</f>
        <v>397</v>
      </c>
      <c r="B426" s="30">
        <f>'De la BASE'!B422</f>
        <v>348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0.129</v>
      </c>
      <c r="F426" s="9">
        <f>IF('De la BASE'!F422&gt;0,'De la BASE'!F422,'De la BASE'!F422+0.001)</f>
        <v>145.43076838399304</v>
      </c>
      <c r="G426" s="15">
        <v>27668</v>
      </c>
    </row>
    <row r="427" spans="1:7" ht="12.75">
      <c r="A427" s="30" t="str">
        <f>'De la BASE'!A423</f>
        <v>397</v>
      </c>
      <c r="B427" s="30">
        <f>'De la BASE'!B423</f>
        <v>348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0.12</v>
      </c>
      <c r="F427" s="9">
        <f>IF('De la BASE'!F423&gt;0,'De la BASE'!F423,'De la BASE'!F423+0.001)</f>
        <v>214.45966193654277</v>
      </c>
      <c r="G427" s="15">
        <v>27699</v>
      </c>
    </row>
    <row r="428" spans="1:7" ht="12.75">
      <c r="A428" s="30" t="str">
        <f>'De la BASE'!A424</f>
        <v>397</v>
      </c>
      <c r="B428" s="30">
        <f>'De la BASE'!B424</f>
        <v>348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0.117</v>
      </c>
      <c r="F428" s="9">
        <f>IF('De la BASE'!F424&gt;0,'De la BASE'!F424,'De la BASE'!F424+0.001)</f>
        <v>172.16671489333268</v>
      </c>
      <c r="G428" s="15">
        <v>27729</v>
      </c>
    </row>
    <row r="429" spans="1:7" ht="12.75">
      <c r="A429" s="30" t="str">
        <f>'De la BASE'!A425</f>
        <v>397</v>
      </c>
      <c r="B429" s="30">
        <f>'De la BASE'!B425</f>
        <v>348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0.108</v>
      </c>
      <c r="F429" s="9">
        <f>IF('De la BASE'!F425&gt;0,'De la BASE'!F425,'De la BASE'!F425+0.001)</f>
        <v>149.70376333429357</v>
      </c>
      <c r="G429" s="15">
        <v>27760</v>
      </c>
    </row>
    <row r="430" spans="1:7" ht="12.75">
      <c r="A430" s="30" t="str">
        <f>'De la BASE'!A426</f>
        <v>397</v>
      </c>
      <c r="B430" s="30">
        <f>'De la BASE'!B426</f>
        <v>348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0.105</v>
      </c>
      <c r="F430" s="9">
        <f>IF('De la BASE'!F426&gt;0,'De la BASE'!F426,'De la BASE'!F426+0.001)</f>
        <v>184.64464516367002</v>
      </c>
      <c r="G430" s="15">
        <v>27791</v>
      </c>
    </row>
    <row r="431" spans="1:7" ht="12.75">
      <c r="A431" s="30" t="str">
        <f>'De la BASE'!A427</f>
        <v>397</v>
      </c>
      <c r="B431" s="30">
        <f>'De la BASE'!B427</f>
        <v>348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0.102</v>
      </c>
      <c r="F431" s="9">
        <f>IF('De la BASE'!F427&gt;0,'De la BASE'!F427,'De la BASE'!F427+0.001)</f>
        <v>201.86756751542157</v>
      </c>
      <c r="G431" s="15">
        <v>27820</v>
      </c>
    </row>
    <row r="432" spans="1:7" ht="12.75">
      <c r="A432" s="30" t="str">
        <f>'De la BASE'!A428</f>
        <v>397</v>
      </c>
      <c r="B432" s="30">
        <f>'De la BASE'!B428</f>
        <v>348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0.103</v>
      </c>
      <c r="F432" s="9">
        <f>IF('De la BASE'!F428&gt;0,'De la BASE'!F428,'De la BASE'!F428+0.001)</f>
        <v>318.9366602880816</v>
      </c>
      <c r="G432" s="15">
        <v>27851</v>
      </c>
    </row>
    <row r="433" spans="1:7" ht="12.75">
      <c r="A433" s="30" t="str">
        <f>'De la BASE'!A429</f>
        <v>397</v>
      </c>
      <c r="B433" s="30">
        <f>'De la BASE'!B429</f>
        <v>348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0.103</v>
      </c>
      <c r="F433" s="9">
        <f>IF('De la BASE'!F429&gt;0,'De la BASE'!F429,'De la BASE'!F429+0.001)</f>
        <v>247.04436178308822</v>
      </c>
      <c r="G433" s="15">
        <v>27881</v>
      </c>
    </row>
    <row r="434" spans="1:7" ht="12.75">
      <c r="A434" s="30" t="str">
        <f>'De la BASE'!A430</f>
        <v>397</v>
      </c>
      <c r="B434" s="30">
        <f>'De la BASE'!B430</f>
        <v>348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0.099</v>
      </c>
      <c r="F434" s="9">
        <f>IF('De la BASE'!F430&gt;0,'De la BASE'!F430,'De la BASE'!F430+0.001)</f>
        <v>147.2714794914823</v>
      </c>
      <c r="G434" s="15">
        <v>27912</v>
      </c>
    </row>
    <row r="435" spans="1:7" ht="12.75">
      <c r="A435" s="30" t="str">
        <f>'De la BASE'!A431</f>
        <v>397</v>
      </c>
      <c r="B435" s="30">
        <f>'De la BASE'!B431</f>
        <v>348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0.096</v>
      </c>
      <c r="F435" s="9">
        <f>IF('De la BASE'!F431&gt;0,'De la BASE'!F431,'De la BASE'!F431+0.001)</f>
        <v>134.2792975307165</v>
      </c>
      <c r="G435" s="15">
        <v>27942</v>
      </c>
    </row>
    <row r="436" spans="1:7" ht="12.75">
      <c r="A436" s="30" t="str">
        <f>'De la BASE'!A432</f>
        <v>397</v>
      </c>
      <c r="B436" s="30">
        <f>'De la BASE'!B432</f>
        <v>348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0.095</v>
      </c>
      <c r="F436" s="9">
        <f>IF('De la BASE'!F432&gt;0,'De la BASE'!F432,'De la BASE'!F432+0.001)</f>
        <v>118.08464023023988</v>
      </c>
      <c r="G436" s="15">
        <v>27973</v>
      </c>
    </row>
    <row r="437" spans="1:7" ht="12.75">
      <c r="A437" s="30" t="str">
        <f>'De la BASE'!A433</f>
        <v>397</v>
      </c>
      <c r="B437" s="30">
        <f>'De la BASE'!B433</f>
        <v>348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0.096</v>
      </c>
      <c r="F437" s="9">
        <f>IF('De la BASE'!F433&gt;0,'De la BASE'!F433,'De la BASE'!F433+0.001)</f>
        <v>136.199862547173</v>
      </c>
      <c r="G437" s="15">
        <v>28004</v>
      </c>
    </row>
    <row r="438" spans="1:7" ht="12.75">
      <c r="A438" s="30" t="str">
        <f>'De la BASE'!A434</f>
        <v>397</v>
      </c>
      <c r="B438" s="30">
        <f>'De la BASE'!B434</f>
        <v>348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0.101</v>
      </c>
      <c r="F438" s="9">
        <f>IF('De la BASE'!F434&gt;0,'De la BASE'!F434,'De la BASE'!F434+0.001)</f>
        <v>210.9959024025301</v>
      </c>
      <c r="G438" s="15">
        <v>28034</v>
      </c>
    </row>
    <row r="439" spans="1:7" ht="12.75">
      <c r="A439" s="30" t="str">
        <f>'De la BASE'!A435</f>
        <v>397</v>
      </c>
      <c r="B439" s="30">
        <f>'De la BASE'!B435</f>
        <v>348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0.107</v>
      </c>
      <c r="F439" s="9">
        <f>IF('De la BASE'!F435&gt;0,'De la BASE'!F435,'De la BASE'!F435+0.001)</f>
        <v>378.1482546195164</v>
      </c>
      <c r="G439" s="15">
        <v>28065</v>
      </c>
    </row>
    <row r="440" spans="1:7" ht="12.75">
      <c r="A440" s="30" t="str">
        <f>'De la BASE'!A436</f>
        <v>397</v>
      </c>
      <c r="B440" s="30">
        <f>'De la BASE'!B436</f>
        <v>348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0.128</v>
      </c>
      <c r="F440" s="9">
        <f>IF('De la BASE'!F436&gt;0,'De la BASE'!F436,'De la BASE'!F436+0.001)</f>
        <v>517.7597719600419</v>
      </c>
      <c r="G440" s="15">
        <v>28095</v>
      </c>
    </row>
    <row r="441" spans="1:7" ht="12.75">
      <c r="A441" s="30" t="str">
        <f>'De la BASE'!A437</f>
        <v>397</v>
      </c>
      <c r="B441" s="30">
        <f>'De la BASE'!B437</f>
        <v>348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0.564</v>
      </c>
      <c r="F441" s="9">
        <f>IF('De la BASE'!F437&gt;0,'De la BASE'!F437,'De la BASE'!F437+0.001)</f>
        <v>1138.3114823991873</v>
      </c>
      <c r="G441" s="15">
        <v>28126</v>
      </c>
    </row>
    <row r="442" spans="1:7" ht="12.75">
      <c r="A442" s="30" t="str">
        <f>'De la BASE'!A438</f>
        <v>397</v>
      </c>
      <c r="B442" s="30">
        <f>'De la BASE'!B438</f>
        <v>348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0.47</v>
      </c>
      <c r="F442" s="9">
        <f>IF('De la BASE'!F438&gt;0,'De la BASE'!F438,'De la BASE'!F438+0.001)</f>
        <v>1482.1898331541943</v>
      </c>
      <c r="G442" s="15">
        <v>28157</v>
      </c>
    </row>
    <row r="443" spans="1:7" ht="12.75">
      <c r="A443" s="30" t="str">
        <f>'De la BASE'!A439</f>
        <v>397</v>
      </c>
      <c r="B443" s="30">
        <f>'De la BASE'!B439</f>
        <v>348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0.414</v>
      </c>
      <c r="F443" s="9">
        <f>IF('De la BASE'!F439&gt;0,'De la BASE'!F439,'De la BASE'!F439+0.001)</f>
        <v>738.4418003126502</v>
      </c>
      <c r="G443" s="15">
        <v>28185</v>
      </c>
    </row>
    <row r="444" spans="1:7" ht="12.75">
      <c r="A444" s="30" t="str">
        <f>'De la BASE'!A440</f>
        <v>397</v>
      </c>
      <c r="B444" s="30">
        <f>'De la BASE'!B440</f>
        <v>348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0.374</v>
      </c>
      <c r="F444" s="9">
        <f>IF('De la BASE'!F440&gt;0,'De la BASE'!F440,'De la BASE'!F440+0.001)</f>
        <v>510.2405259037765</v>
      </c>
      <c r="G444" s="15">
        <v>28216</v>
      </c>
    </row>
    <row r="445" spans="1:7" ht="12.75">
      <c r="A445" s="30" t="str">
        <f>'De la BASE'!A441</f>
        <v>397</v>
      </c>
      <c r="B445" s="30">
        <f>'De la BASE'!B441</f>
        <v>348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0.342</v>
      </c>
      <c r="F445" s="9">
        <f>IF('De la BASE'!F441&gt;0,'De la BASE'!F441,'De la BASE'!F441+0.001)</f>
        <v>639.6896580751917</v>
      </c>
      <c r="G445" s="15">
        <v>28246</v>
      </c>
    </row>
    <row r="446" spans="1:7" ht="12.75">
      <c r="A446" s="30" t="str">
        <f>'De la BASE'!A442</f>
        <v>397</v>
      </c>
      <c r="B446" s="30">
        <f>'De la BASE'!B442</f>
        <v>348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0.326</v>
      </c>
      <c r="F446" s="9">
        <f>IF('De la BASE'!F442&gt;0,'De la BASE'!F442,'De la BASE'!F442+0.001)</f>
        <v>632.4936273011732</v>
      </c>
      <c r="G446" s="15">
        <v>28277</v>
      </c>
    </row>
    <row r="447" spans="1:7" ht="12.75">
      <c r="A447" s="30" t="str">
        <f>'De la BASE'!A443</f>
        <v>397</v>
      </c>
      <c r="B447" s="30">
        <f>'De la BASE'!B443</f>
        <v>348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0.299</v>
      </c>
      <c r="F447" s="9">
        <f>IF('De la BASE'!F443&gt;0,'De la BASE'!F443,'De la BASE'!F443+0.001)</f>
        <v>364.3315611000001</v>
      </c>
      <c r="G447" s="15">
        <v>28307</v>
      </c>
    </row>
    <row r="448" spans="1:7" ht="12.75">
      <c r="A448" s="30" t="str">
        <f>'De la BASE'!A444</f>
        <v>397</v>
      </c>
      <c r="B448" s="30">
        <f>'De la BASE'!B444</f>
        <v>348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0.273</v>
      </c>
      <c r="F448" s="9">
        <f>IF('De la BASE'!F444&gt;0,'De la BASE'!F444,'De la BASE'!F444+0.001)</f>
        <v>251.52463054163985</v>
      </c>
      <c r="G448" s="15">
        <v>28338</v>
      </c>
    </row>
    <row r="449" spans="1:7" ht="12.75">
      <c r="A449" s="30" t="str">
        <f>'De la BASE'!A445</f>
        <v>397</v>
      </c>
      <c r="B449" s="30">
        <f>'De la BASE'!B445</f>
        <v>348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0.247</v>
      </c>
      <c r="F449" s="9">
        <f>IF('De la BASE'!F445&gt;0,'De la BASE'!F445,'De la BASE'!F445+0.001)</f>
        <v>169.55521347722015</v>
      </c>
      <c r="G449" s="15">
        <v>28369</v>
      </c>
    </row>
    <row r="450" spans="1:7" ht="12.75">
      <c r="A450" s="30" t="str">
        <f>'De la BASE'!A446</f>
        <v>397</v>
      </c>
      <c r="B450" s="30">
        <f>'De la BASE'!B446</f>
        <v>348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0.232</v>
      </c>
      <c r="F450" s="9">
        <f>IF('De la BASE'!F446&gt;0,'De la BASE'!F446,'De la BASE'!F446+0.001)</f>
        <v>311.9342995700002</v>
      </c>
      <c r="G450" s="15">
        <v>28399</v>
      </c>
    </row>
    <row r="451" spans="1:7" ht="12.75">
      <c r="A451" s="30" t="str">
        <f>'De la BASE'!A447</f>
        <v>397</v>
      </c>
      <c r="B451" s="30">
        <f>'De la BASE'!B447</f>
        <v>348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0.215</v>
      </c>
      <c r="F451" s="9">
        <f>IF('De la BASE'!F447&gt;0,'De la BASE'!F447,'De la BASE'!F447+0.001)</f>
        <v>181.18400192948403</v>
      </c>
      <c r="G451" s="15">
        <v>28430</v>
      </c>
    </row>
    <row r="452" spans="1:7" ht="12.75">
      <c r="A452" s="30" t="str">
        <f>'De la BASE'!A448</f>
        <v>397</v>
      </c>
      <c r="B452" s="30">
        <f>'De la BASE'!B448</f>
        <v>348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0.232</v>
      </c>
      <c r="F452" s="9">
        <f>IF('De la BASE'!F448&gt;0,'De la BASE'!F448,'De la BASE'!F448+0.001)</f>
        <v>690.8194592038769</v>
      </c>
      <c r="G452" s="15">
        <v>28460</v>
      </c>
    </row>
    <row r="453" spans="1:7" ht="12.75">
      <c r="A453" s="30" t="str">
        <f>'De la BASE'!A449</f>
        <v>397</v>
      </c>
      <c r="B453" s="30">
        <f>'De la BASE'!B449</f>
        <v>348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0.265</v>
      </c>
      <c r="F453" s="9">
        <f>IF('De la BASE'!F449&gt;0,'De la BASE'!F449,'De la BASE'!F449+0.001)</f>
        <v>651.9350060090096</v>
      </c>
      <c r="G453" s="15">
        <v>28491</v>
      </c>
    </row>
    <row r="454" spans="1:7" ht="12.75">
      <c r="A454" s="30" t="str">
        <f>'De la BASE'!A450</f>
        <v>397</v>
      </c>
      <c r="B454" s="30">
        <f>'De la BASE'!B450</f>
        <v>348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0.945</v>
      </c>
      <c r="F454" s="9">
        <f>IF('De la BASE'!F450&gt;0,'De la BASE'!F450,'De la BASE'!F450+0.001)</f>
        <v>1763.2947817037423</v>
      </c>
      <c r="G454" s="15">
        <v>28522</v>
      </c>
    </row>
    <row r="455" spans="1:7" ht="12.75">
      <c r="A455" s="30" t="str">
        <f>'De la BASE'!A451</f>
        <v>397</v>
      </c>
      <c r="B455" s="30">
        <f>'De la BASE'!B451</f>
        <v>348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0.421</v>
      </c>
      <c r="F455" s="9">
        <f>IF('De la BASE'!F451&gt;0,'De la BASE'!F451,'De la BASE'!F451+0.001)</f>
        <v>964.9989888237956</v>
      </c>
      <c r="G455" s="15">
        <v>28550</v>
      </c>
    </row>
    <row r="456" spans="1:7" ht="12.75">
      <c r="A456" s="30" t="str">
        <f>'De la BASE'!A452</f>
        <v>397</v>
      </c>
      <c r="B456" s="30">
        <f>'De la BASE'!B452</f>
        <v>348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0.416</v>
      </c>
      <c r="F456" s="9">
        <f>IF('De la BASE'!F452&gt;0,'De la BASE'!F452,'De la BASE'!F452+0.001)</f>
        <v>898.1985772887983</v>
      </c>
      <c r="G456" s="15">
        <v>28581</v>
      </c>
    </row>
    <row r="457" spans="1:7" ht="12.75">
      <c r="A457" s="30" t="str">
        <f>'De la BASE'!A453</f>
        <v>397</v>
      </c>
      <c r="B457" s="30">
        <f>'De la BASE'!B453</f>
        <v>348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0.428</v>
      </c>
      <c r="F457" s="9">
        <f>IF('De la BASE'!F453&gt;0,'De la BASE'!F453,'De la BASE'!F453+0.001)</f>
        <v>785.0768207300752</v>
      </c>
      <c r="G457" s="15">
        <v>28611</v>
      </c>
    </row>
    <row r="458" spans="1:7" ht="12.75">
      <c r="A458" s="30" t="str">
        <f>'De la BASE'!A454</f>
        <v>397</v>
      </c>
      <c r="B458" s="30">
        <f>'De la BASE'!B454</f>
        <v>348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0.39</v>
      </c>
      <c r="F458" s="9">
        <f>IF('De la BASE'!F454&gt;0,'De la BASE'!F454,'De la BASE'!F454+0.001)</f>
        <v>498.8028094586435</v>
      </c>
      <c r="G458" s="15">
        <v>28642</v>
      </c>
    </row>
    <row r="459" spans="1:7" ht="12.75">
      <c r="A459" s="30" t="str">
        <f>'De la BASE'!A455</f>
        <v>397</v>
      </c>
      <c r="B459" s="30">
        <f>'De la BASE'!B455</f>
        <v>348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0.349</v>
      </c>
      <c r="F459" s="9">
        <f>IF('De la BASE'!F455&gt;0,'De la BASE'!F455,'De la BASE'!F455+0.001)</f>
        <v>300.0964675445342</v>
      </c>
      <c r="G459" s="15">
        <v>28672</v>
      </c>
    </row>
    <row r="460" spans="1:7" ht="12.75">
      <c r="A460" s="30" t="str">
        <f>'De la BASE'!A456</f>
        <v>397</v>
      </c>
      <c r="B460" s="30">
        <f>'De la BASE'!B456</f>
        <v>348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0.31</v>
      </c>
      <c r="F460" s="9">
        <f>IF('De la BASE'!F456&gt;0,'De la BASE'!F456,'De la BASE'!F456+0.001)</f>
        <v>211.05537062441957</v>
      </c>
      <c r="G460" s="15">
        <v>28703</v>
      </c>
    </row>
    <row r="461" spans="1:7" ht="12.75">
      <c r="A461" s="30" t="str">
        <f>'De la BASE'!A457</f>
        <v>397</v>
      </c>
      <c r="B461" s="30">
        <f>'De la BASE'!B457</f>
        <v>348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0.275</v>
      </c>
      <c r="F461" s="9">
        <f>IF('De la BASE'!F457&gt;0,'De la BASE'!F457,'De la BASE'!F457+0.001)</f>
        <v>163.6771212770923</v>
      </c>
      <c r="G461" s="15">
        <v>28734</v>
      </c>
    </row>
    <row r="462" spans="1:7" ht="12.75">
      <c r="A462" s="30" t="str">
        <f>'De la BASE'!A458</f>
        <v>397</v>
      </c>
      <c r="B462" s="30">
        <f>'De la BASE'!B458</f>
        <v>348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0.245</v>
      </c>
      <c r="F462" s="9">
        <f>IF('De la BASE'!F458&gt;0,'De la BASE'!F458,'De la BASE'!F458+0.001)</f>
        <v>145.68727818789463</v>
      </c>
      <c r="G462" s="15">
        <v>28764</v>
      </c>
    </row>
    <row r="463" spans="1:7" ht="12.75">
      <c r="A463" s="30" t="str">
        <f>'De la BASE'!A459</f>
        <v>397</v>
      </c>
      <c r="B463" s="30">
        <f>'De la BASE'!B459</f>
        <v>348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0.219</v>
      </c>
      <c r="F463" s="9">
        <f>IF('De la BASE'!F459&gt;0,'De la BASE'!F459,'De la BASE'!F459+0.001)</f>
        <v>143.75877438959174</v>
      </c>
      <c r="G463" s="15">
        <v>28795</v>
      </c>
    </row>
    <row r="464" spans="1:7" ht="12.75">
      <c r="A464" s="30" t="str">
        <f>'De la BASE'!A460</f>
        <v>397</v>
      </c>
      <c r="B464" s="30">
        <f>'De la BASE'!B460</f>
        <v>348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0.474</v>
      </c>
      <c r="F464" s="9">
        <f>IF('De la BASE'!F460&gt;0,'De la BASE'!F460,'De la BASE'!F460+0.001)</f>
        <v>972.5439393195151</v>
      </c>
      <c r="G464" s="15">
        <v>28825</v>
      </c>
    </row>
    <row r="465" spans="1:7" ht="12.75">
      <c r="A465" s="30" t="str">
        <f>'De la BASE'!A461</f>
        <v>397</v>
      </c>
      <c r="B465" s="30">
        <f>'De la BASE'!B461</f>
        <v>348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0.585</v>
      </c>
      <c r="F465" s="9">
        <f>IF('De la BASE'!F461&gt;0,'De la BASE'!F461,'De la BASE'!F461+0.001)</f>
        <v>1170.264092842625</v>
      </c>
      <c r="G465" s="15">
        <v>28856</v>
      </c>
    </row>
    <row r="466" spans="1:7" ht="12.75">
      <c r="A466" s="30" t="str">
        <f>'De la BASE'!A462</f>
        <v>397</v>
      </c>
      <c r="B466" s="30">
        <f>'De la BASE'!B462</f>
        <v>348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1.283</v>
      </c>
      <c r="F466" s="9">
        <f>IF('De la BASE'!F462&gt;0,'De la BASE'!F462,'De la BASE'!F462+0.001)</f>
        <v>2230.1738976090705</v>
      </c>
      <c r="G466" s="15">
        <v>28887</v>
      </c>
    </row>
    <row r="467" spans="1:7" ht="12.75">
      <c r="A467" s="30" t="str">
        <f>'De la BASE'!A463</f>
        <v>397</v>
      </c>
      <c r="B467" s="30">
        <f>'De la BASE'!B463</f>
        <v>348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1.222</v>
      </c>
      <c r="F467" s="9">
        <f>IF('De la BASE'!F463&gt;0,'De la BASE'!F463,'De la BASE'!F463+0.001)</f>
        <v>1633.019690317728</v>
      </c>
      <c r="G467" s="15">
        <v>28915</v>
      </c>
    </row>
    <row r="468" spans="1:7" ht="12.75">
      <c r="A468" s="30" t="str">
        <f>'De la BASE'!A464</f>
        <v>397</v>
      </c>
      <c r="B468" s="30">
        <f>'De la BASE'!B464</f>
        <v>348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1.005</v>
      </c>
      <c r="F468" s="9">
        <f>IF('De la BASE'!F464&gt;0,'De la BASE'!F464,'De la BASE'!F464+0.001)</f>
        <v>1104.5702745999997</v>
      </c>
      <c r="G468" s="15">
        <v>28946</v>
      </c>
    </row>
    <row r="469" spans="1:7" ht="12.75">
      <c r="A469" s="30" t="str">
        <f>'De la BASE'!A465</f>
        <v>397</v>
      </c>
      <c r="B469" s="30">
        <f>'De la BASE'!B465</f>
        <v>348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0.892</v>
      </c>
      <c r="F469" s="9">
        <f>IF('De la BASE'!F465&gt;0,'De la BASE'!F465,'De la BASE'!F465+0.001)</f>
        <v>772.03589890369</v>
      </c>
      <c r="G469" s="15">
        <v>28976</v>
      </c>
    </row>
    <row r="470" spans="1:7" ht="12.75">
      <c r="A470" s="30" t="str">
        <f>'De la BASE'!A466</f>
        <v>397</v>
      </c>
      <c r="B470" s="30">
        <f>'De la BASE'!B466</f>
        <v>348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0.784</v>
      </c>
      <c r="F470" s="9">
        <f>IF('De la BASE'!F466&gt;0,'De la BASE'!F466,'De la BASE'!F466+0.001)</f>
        <v>511.5088010287605</v>
      </c>
      <c r="G470" s="15">
        <v>29007</v>
      </c>
    </row>
    <row r="471" spans="1:7" ht="12.75">
      <c r="A471" s="30" t="str">
        <f>'De la BASE'!A467</f>
        <v>397</v>
      </c>
      <c r="B471" s="30">
        <f>'De la BASE'!B467</f>
        <v>348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0.685</v>
      </c>
      <c r="F471" s="9">
        <f>IF('De la BASE'!F467&gt;0,'De la BASE'!F467,'De la BASE'!F467+0.001)</f>
        <v>356.90109902929925</v>
      </c>
      <c r="G471" s="15">
        <v>29037</v>
      </c>
    </row>
    <row r="472" spans="1:7" ht="12.75">
      <c r="A472" s="30" t="str">
        <f>'De la BASE'!A468</f>
        <v>397</v>
      </c>
      <c r="B472" s="30">
        <f>'De la BASE'!B468</f>
        <v>348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0.598</v>
      </c>
      <c r="F472" s="9">
        <f>IF('De la BASE'!F468&gt;0,'De la BASE'!F468,'De la BASE'!F468+0.001)</f>
        <v>275.538677012019</v>
      </c>
      <c r="G472" s="15">
        <v>29068</v>
      </c>
    </row>
    <row r="473" spans="1:7" ht="12.75">
      <c r="A473" s="30" t="str">
        <f>'De la BASE'!A469</f>
        <v>397</v>
      </c>
      <c r="B473" s="30">
        <f>'De la BASE'!B469</f>
        <v>348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0.522</v>
      </c>
      <c r="F473" s="9">
        <f>IF('De la BASE'!F469&gt;0,'De la BASE'!F469,'De la BASE'!F469+0.001)</f>
        <v>232.0478828530121</v>
      </c>
      <c r="G473" s="15">
        <v>29099</v>
      </c>
    </row>
    <row r="474" spans="1:7" ht="12.75">
      <c r="A474" s="30" t="str">
        <f>'De la BASE'!A470</f>
        <v>397</v>
      </c>
      <c r="B474" s="30">
        <f>'De la BASE'!B470</f>
        <v>348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0.498</v>
      </c>
      <c r="F474" s="9">
        <f>IF('De la BASE'!F470&gt;0,'De la BASE'!F470,'De la BASE'!F470+0.001)</f>
        <v>448.2836714498932</v>
      </c>
      <c r="G474" s="15">
        <v>29129</v>
      </c>
    </row>
    <row r="475" spans="1:7" ht="12.75">
      <c r="A475" s="30" t="str">
        <f>'De la BASE'!A471</f>
        <v>397</v>
      </c>
      <c r="B475" s="30">
        <f>'De la BASE'!B471</f>
        <v>348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0.472</v>
      </c>
      <c r="F475" s="9">
        <f>IF('De la BASE'!F471&gt;0,'De la BASE'!F471,'De la BASE'!F471+0.001)</f>
        <v>430.6546327839192</v>
      </c>
      <c r="G475" s="15">
        <v>29160</v>
      </c>
    </row>
    <row r="476" spans="1:7" ht="12.75">
      <c r="A476" s="30" t="str">
        <f>'De la BASE'!A472</f>
        <v>397</v>
      </c>
      <c r="B476" s="30">
        <f>'De la BASE'!B472</f>
        <v>348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0.422</v>
      </c>
      <c r="F476" s="9">
        <f>IF('De la BASE'!F472&gt;0,'De la BASE'!F472,'De la BASE'!F472+0.001)</f>
        <v>429.19347494774263</v>
      </c>
      <c r="G476" s="15">
        <v>29190</v>
      </c>
    </row>
    <row r="477" spans="1:7" ht="12.75">
      <c r="A477" s="30" t="str">
        <f>'De la BASE'!A473</f>
        <v>397</v>
      </c>
      <c r="B477" s="30">
        <f>'De la BASE'!B473</f>
        <v>348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0.38</v>
      </c>
      <c r="F477" s="9">
        <f>IF('De la BASE'!F473&gt;0,'De la BASE'!F473,'De la BASE'!F473+0.001)</f>
        <v>475.59226435544366</v>
      </c>
      <c r="G477" s="15">
        <v>29221</v>
      </c>
    </row>
    <row r="478" spans="1:7" ht="12.75">
      <c r="A478" s="30" t="str">
        <f>'De la BASE'!A474</f>
        <v>397</v>
      </c>
      <c r="B478" s="30">
        <f>'De la BASE'!B474</f>
        <v>348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0.353</v>
      </c>
      <c r="F478" s="9">
        <f>IF('De la BASE'!F474&gt;0,'De la BASE'!F474,'De la BASE'!F474+0.001)</f>
        <v>443.48687248331703</v>
      </c>
      <c r="G478" s="15">
        <v>29252</v>
      </c>
    </row>
    <row r="479" spans="1:7" ht="12.75">
      <c r="A479" s="30" t="str">
        <f>'De la BASE'!A475</f>
        <v>397</v>
      </c>
      <c r="B479" s="30">
        <f>'De la BASE'!B475</f>
        <v>348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0.332</v>
      </c>
      <c r="F479" s="9">
        <f>IF('De la BASE'!F475&gt;0,'De la BASE'!F475,'De la BASE'!F475+0.001)</f>
        <v>693.296174821734</v>
      </c>
      <c r="G479" s="15">
        <v>29281</v>
      </c>
    </row>
    <row r="480" spans="1:7" ht="12.75">
      <c r="A480" s="30" t="str">
        <f>'De la BASE'!A476</f>
        <v>397</v>
      </c>
      <c r="B480" s="30">
        <f>'De la BASE'!B476</f>
        <v>348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0.331</v>
      </c>
      <c r="F480" s="9">
        <f>IF('De la BASE'!F476&gt;0,'De la BASE'!F476,'De la BASE'!F476+0.001)</f>
        <v>597.7247909400005</v>
      </c>
      <c r="G480" s="15">
        <v>29312</v>
      </c>
    </row>
    <row r="481" spans="1:7" ht="12.75">
      <c r="A481" s="30" t="str">
        <f>'De la BASE'!A477</f>
        <v>397</v>
      </c>
      <c r="B481" s="30">
        <f>'De la BASE'!B477</f>
        <v>348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0.329</v>
      </c>
      <c r="F481" s="9">
        <f>IF('De la BASE'!F477&gt;0,'De la BASE'!F477,'De la BASE'!F477+0.001)</f>
        <v>805.4826145099997</v>
      </c>
      <c r="G481" s="15">
        <v>29342</v>
      </c>
    </row>
    <row r="482" spans="1:7" ht="12.75">
      <c r="A482" s="30" t="str">
        <f>'De la BASE'!A478</f>
        <v>397</v>
      </c>
      <c r="B482" s="30">
        <f>'De la BASE'!B478</f>
        <v>348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0.315</v>
      </c>
      <c r="F482" s="9">
        <f>IF('De la BASE'!F478&gt;0,'De la BASE'!F478,'De la BASE'!F478+0.001)</f>
        <v>467.8571005606814</v>
      </c>
      <c r="G482" s="15">
        <v>29373</v>
      </c>
    </row>
    <row r="483" spans="1:7" ht="12.75">
      <c r="A483" s="30" t="str">
        <f>'De la BASE'!A479</f>
        <v>397</v>
      </c>
      <c r="B483" s="30">
        <f>'De la BASE'!B479</f>
        <v>348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0.281</v>
      </c>
      <c r="F483" s="9">
        <f>IF('De la BASE'!F479&gt;0,'De la BASE'!F479,'De la BASE'!F479+0.001)</f>
        <v>273.5026546402898</v>
      </c>
      <c r="G483" s="15">
        <v>29403</v>
      </c>
    </row>
    <row r="484" spans="1:7" ht="12.75">
      <c r="A484" s="30" t="str">
        <f>'De la BASE'!A480</f>
        <v>397</v>
      </c>
      <c r="B484" s="30">
        <f>'De la BASE'!B480</f>
        <v>348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0.257</v>
      </c>
      <c r="F484" s="9">
        <f>IF('De la BASE'!F480&gt;0,'De la BASE'!F480,'De la BASE'!F480+0.001)</f>
        <v>200.58227551150864</v>
      </c>
      <c r="G484" s="15">
        <v>29434</v>
      </c>
    </row>
    <row r="485" spans="1:7" ht="12.75">
      <c r="A485" s="30" t="str">
        <f>'De la BASE'!A481</f>
        <v>397</v>
      </c>
      <c r="B485" s="30">
        <f>'De la BASE'!B481</f>
        <v>348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0.237</v>
      </c>
      <c r="F485" s="9">
        <f>IF('De la BASE'!F481&gt;0,'De la BASE'!F481,'De la BASE'!F481+0.001)</f>
        <v>158.23030775564956</v>
      </c>
      <c r="G485" s="15">
        <v>29465</v>
      </c>
    </row>
    <row r="486" spans="1:7" ht="12.75">
      <c r="A486" s="30" t="str">
        <f>'De la BASE'!A482</f>
        <v>397</v>
      </c>
      <c r="B486" s="30">
        <f>'De la BASE'!B482</f>
        <v>348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0.216</v>
      </c>
      <c r="F486" s="9">
        <f>IF('De la BASE'!F482&gt;0,'De la BASE'!F482,'De la BASE'!F482+0.001)</f>
        <v>176.12139637160118</v>
      </c>
      <c r="G486" s="15">
        <v>29495</v>
      </c>
    </row>
    <row r="487" spans="1:7" ht="12.75">
      <c r="A487" s="30" t="str">
        <f>'De la BASE'!A483</f>
        <v>397</v>
      </c>
      <c r="B487" s="30">
        <f>'De la BASE'!B483</f>
        <v>348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0.199</v>
      </c>
      <c r="F487" s="9">
        <f>IF('De la BASE'!F483&gt;0,'De la BASE'!F483,'De la BASE'!F483+0.001)</f>
        <v>236.44736281528145</v>
      </c>
      <c r="G487" s="15">
        <v>29526</v>
      </c>
    </row>
    <row r="488" spans="1:7" ht="12.75">
      <c r="A488" s="30" t="str">
        <f>'De la BASE'!A484</f>
        <v>397</v>
      </c>
      <c r="B488" s="30">
        <f>'De la BASE'!B484</f>
        <v>348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</v>
      </c>
      <c r="F488" s="9">
        <f>IF('De la BASE'!F484&gt;0,'De la BASE'!F484,'De la BASE'!F484+0.001)</f>
        <v>210.07290648655</v>
      </c>
      <c r="G488" s="15">
        <v>29556</v>
      </c>
    </row>
    <row r="489" spans="1:7" ht="12.75">
      <c r="A489" s="30" t="str">
        <f>'De la BASE'!A485</f>
        <v>397</v>
      </c>
      <c r="B489" s="30">
        <f>'De la BASE'!B485</f>
        <v>348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0.165</v>
      </c>
      <c r="F489" s="9">
        <f>IF('De la BASE'!F485&gt;0,'De la BASE'!F485,'De la BASE'!F485+0.001)</f>
        <v>191.91066199043155</v>
      </c>
      <c r="G489" s="15">
        <v>29587</v>
      </c>
    </row>
    <row r="490" spans="1:7" ht="12.75">
      <c r="A490" s="30" t="str">
        <f>'De la BASE'!A486</f>
        <v>397</v>
      </c>
      <c r="B490" s="30">
        <f>'De la BASE'!B486</f>
        <v>348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0.154</v>
      </c>
      <c r="F490" s="9">
        <f>IF('De la BASE'!F486&gt;0,'De la BASE'!F486,'De la BASE'!F486+0.001)</f>
        <v>187.45954827709755</v>
      </c>
      <c r="G490" s="15">
        <v>29618</v>
      </c>
    </row>
    <row r="491" spans="1:7" ht="12.75">
      <c r="A491" s="30" t="str">
        <f>'De la BASE'!A487</f>
        <v>397</v>
      </c>
      <c r="B491" s="30">
        <f>'De la BASE'!B487</f>
        <v>348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0.147</v>
      </c>
      <c r="F491" s="9">
        <f>IF('De la BASE'!F487&gt;0,'De la BASE'!F487,'De la BASE'!F487+0.001)</f>
        <v>323.8897856094321</v>
      </c>
      <c r="G491" s="15">
        <v>29646</v>
      </c>
    </row>
    <row r="492" spans="1:7" ht="12.75">
      <c r="A492" s="30" t="str">
        <f>'De la BASE'!A488</f>
        <v>397</v>
      </c>
      <c r="B492" s="30">
        <f>'De la BASE'!B488</f>
        <v>348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0.145</v>
      </c>
      <c r="F492" s="9">
        <f>IF('De la BASE'!F488&gt;0,'De la BASE'!F488,'De la BASE'!F488+0.001)</f>
        <v>374.42524549048073</v>
      </c>
      <c r="G492" s="15">
        <v>29677</v>
      </c>
    </row>
    <row r="493" spans="1:7" ht="12.75">
      <c r="A493" s="30" t="str">
        <f>'De la BASE'!A489</f>
        <v>397</v>
      </c>
      <c r="B493" s="30">
        <f>'De la BASE'!B489</f>
        <v>348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0.14</v>
      </c>
      <c r="F493" s="9">
        <f>IF('De la BASE'!F489&gt;0,'De la BASE'!F489,'De la BASE'!F489+0.001)</f>
        <v>382.67692026908765</v>
      </c>
      <c r="G493" s="15">
        <v>29707</v>
      </c>
    </row>
    <row r="494" spans="1:7" ht="12.75">
      <c r="A494" s="30" t="str">
        <f>'De la BASE'!A490</f>
        <v>397</v>
      </c>
      <c r="B494" s="30">
        <f>'De la BASE'!B490</f>
        <v>348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0.133</v>
      </c>
      <c r="F494" s="9">
        <f>IF('De la BASE'!F490&gt;0,'De la BASE'!F490,'De la BASE'!F490+0.001)</f>
        <v>194.3188873419067</v>
      </c>
      <c r="G494" s="15">
        <v>29738</v>
      </c>
    </row>
    <row r="495" spans="1:7" ht="12.75">
      <c r="A495" s="30" t="str">
        <f>'De la BASE'!A491</f>
        <v>397</v>
      </c>
      <c r="B495" s="30">
        <f>'De la BASE'!B491</f>
        <v>348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0.123</v>
      </c>
      <c r="F495" s="9">
        <f>IF('De la BASE'!F491&gt;0,'De la BASE'!F491,'De la BASE'!F491+0.001)</f>
        <v>132.30725510112114</v>
      </c>
      <c r="G495" s="15">
        <v>29768</v>
      </c>
    </row>
    <row r="496" spans="1:7" ht="12.75">
      <c r="A496" s="30" t="str">
        <f>'De la BASE'!A492</f>
        <v>397</v>
      </c>
      <c r="B496" s="30">
        <f>'De la BASE'!B492</f>
        <v>348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0.115</v>
      </c>
      <c r="F496" s="9">
        <f>IF('De la BASE'!F492&gt;0,'De la BASE'!F492,'De la BASE'!F492+0.001)</f>
        <v>100.99618687525555</v>
      </c>
      <c r="G496" s="15">
        <v>29799</v>
      </c>
    </row>
    <row r="497" spans="1:7" ht="12.75">
      <c r="A497" s="30" t="str">
        <f>'De la BASE'!A493</f>
        <v>397</v>
      </c>
      <c r="B497" s="30">
        <f>'De la BASE'!B493</f>
        <v>348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0.109</v>
      </c>
      <c r="F497" s="9">
        <f>IF('De la BASE'!F493&gt;0,'De la BASE'!F493,'De la BASE'!F493+0.001)</f>
        <v>105.50436556143953</v>
      </c>
      <c r="G497" s="15">
        <v>29830</v>
      </c>
    </row>
    <row r="498" spans="1:7" ht="12.75">
      <c r="A498" s="30" t="str">
        <f>'De la BASE'!A494</f>
        <v>397</v>
      </c>
      <c r="B498" s="30">
        <f>'De la BASE'!B494</f>
        <v>348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0.103</v>
      </c>
      <c r="F498" s="9">
        <f>IF('De la BASE'!F494&gt;0,'De la BASE'!F494,'De la BASE'!F494+0.001)</f>
        <v>138.17556618519947</v>
      </c>
      <c r="G498" s="15">
        <v>29860</v>
      </c>
    </row>
    <row r="499" spans="1:7" ht="12.75">
      <c r="A499" s="30" t="str">
        <f>'De la BASE'!A495</f>
        <v>397</v>
      </c>
      <c r="B499" s="30">
        <f>'De la BASE'!B495</f>
        <v>348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0.097</v>
      </c>
      <c r="F499" s="9">
        <f>IF('De la BASE'!F495&gt;0,'De la BASE'!F495,'De la BASE'!F495+0.001)</f>
        <v>80.42323058065573</v>
      </c>
      <c r="G499" s="15">
        <v>29891</v>
      </c>
    </row>
    <row r="500" spans="1:7" ht="12.75">
      <c r="A500" s="30" t="str">
        <f>'De la BASE'!A496</f>
        <v>397</v>
      </c>
      <c r="B500" s="30">
        <f>'De la BASE'!B496</f>
        <v>348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0.146</v>
      </c>
      <c r="F500" s="9">
        <f>IF('De la BASE'!F496&gt;0,'De la BASE'!F496,'De la BASE'!F496+0.001)</f>
        <v>812.8885517262958</v>
      </c>
      <c r="G500" s="15">
        <v>29921</v>
      </c>
    </row>
    <row r="501" spans="1:7" ht="12.75">
      <c r="A501" s="30" t="str">
        <f>'De la BASE'!A497</f>
        <v>397</v>
      </c>
      <c r="B501" s="30">
        <f>'De la BASE'!B497</f>
        <v>348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0.172</v>
      </c>
      <c r="F501" s="9">
        <f>IF('De la BASE'!F497&gt;0,'De la BASE'!F497,'De la BASE'!F497+0.001)</f>
        <v>454.45595615321497</v>
      </c>
      <c r="G501" s="15">
        <v>29952</v>
      </c>
    </row>
    <row r="502" spans="1:7" ht="12.75">
      <c r="A502" s="30" t="str">
        <f>'De la BASE'!A498</f>
        <v>397</v>
      </c>
      <c r="B502" s="30">
        <f>'De la BASE'!B498</f>
        <v>348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0.167</v>
      </c>
      <c r="F502" s="9">
        <f>IF('De la BASE'!F498&gt;0,'De la BASE'!F498,'De la BASE'!F498+0.001)</f>
        <v>315.03001954657395</v>
      </c>
      <c r="G502" s="15">
        <v>29983</v>
      </c>
    </row>
    <row r="503" spans="1:7" ht="12.75">
      <c r="A503" s="30" t="str">
        <f>'De la BASE'!A499</f>
        <v>397</v>
      </c>
      <c r="B503" s="30">
        <f>'De la BASE'!B499</f>
        <v>348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0.158</v>
      </c>
      <c r="F503" s="9">
        <f>IF('De la BASE'!F499&gt;0,'De la BASE'!F499,'De la BASE'!F499+0.001)</f>
        <v>256.4948069367577</v>
      </c>
      <c r="G503" s="15">
        <v>30011</v>
      </c>
    </row>
    <row r="504" spans="1:7" ht="12.75">
      <c r="A504" s="30" t="str">
        <f>'De la BASE'!A500</f>
        <v>397</v>
      </c>
      <c r="B504" s="30">
        <f>'De la BASE'!B500</f>
        <v>348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0.148</v>
      </c>
      <c r="F504" s="9">
        <f>IF('De la BASE'!F500&gt;0,'De la BASE'!F500,'De la BASE'!F500+0.001)</f>
        <v>196.45175204654447</v>
      </c>
      <c r="G504" s="15">
        <v>30042</v>
      </c>
    </row>
    <row r="505" spans="1:7" ht="12.75">
      <c r="A505" s="30" t="str">
        <f>'De la BASE'!A501</f>
        <v>397</v>
      </c>
      <c r="B505" s="30">
        <f>'De la BASE'!B501</f>
        <v>348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0.14</v>
      </c>
      <c r="F505" s="9">
        <f>IF('De la BASE'!F501&gt;0,'De la BASE'!F501,'De la BASE'!F501+0.001)</f>
        <v>201.36253603971588</v>
      </c>
      <c r="G505" s="15">
        <v>30072</v>
      </c>
    </row>
    <row r="506" spans="1:7" ht="12.75">
      <c r="A506" s="30" t="str">
        <f>'De la BASE'!A502</f>
        <v>397</v>
      </c>
      <c r="B506" s="30">
        <f>'De la BASE'!B502</f>
        <v>348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0.132</v>
      </c>
      <c r="F506" s="9">
        <f>IF('De la BASE'!F502&gt;0,'De la BASE'!F502,'De la BASE'!F502+0.001)</f>
        <v>177.46233228454741</v>
      </c>
      <c r="G506" s="15">
        <v>30103</v>
      </c>
    </row>
    <row r="507" spans="1:7" ht="12.75">
      <c r="A507" s="30" t="str">
        <f>'De la BASE'!A503</f>
        <v>397</v>
      </c>
      <c r="B507" s="30">
        <f>'De la BASE'!B503</f>
        <v>348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0.125</v>
      </c>
      <c r="F507" s="9">
        <f>IF('De la BASE'!F503&gt;0,'De la BASE'!F503,'De la BASE'!F503+0.001)</f>
        <v>116.72586287202091</v>
      </c>
      <c r="G507" s="15">
        <v>30133</v>
      </c>
    </row>
    <row r="508" spans="1:7" ht="12.75">
      <c r="A508" s="30" t="str">
        <f>'De la BASE'!A504</f>
        <v>397</v>
      </c>
      <c r="B508" s="30">
        <f>'De la BASE'!B504</f>
        <v>348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0.118</v>
      </c>
      <c r="F508" s="9">
        <f>IF('De la BASE'!F504&gt;0,'De la BASE'!F504,'De la BASE'!F504+0.001)</f>
        <v>100.23243568315998</v>
      </c>
      <c r="G508" s="15">
        <v>30164</v>
      </c>
    </row>
    <row r="509" spans="1:7" ht="12.75">
      <c r="A509" s="30" t="str">
        <f>'De la BASE'!A505</f>
        <v>397</v>
      </c>
      <c r="B509" s="30">
        <f>'De la BASE'!B505</f>
        <v>348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0.115</v>
      </c>
      <c r="F509" s="9">
        <f>IF('De la BASE'!F505&gt;0,'De la BASE'!F505,'De la BASE'!F505+0.001)</f>
        <v>124.17717024647703</v>
      </c>
      <c r="G509" s="15">
        <v>30195</v>
      </c>
    </row>
    <row r="510" spans="1:7" ht="12.75">
      <c r="A510" s="30" t="str">
        <f>'De la BASE'!A506</f>
        <v>397</v>
      </c>
      <c r="B510" s="30">
        <f>'De la BASE'!B506</f>
        <v>348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0.109</v>
      </c>
      <c r="F510" s="9">
        <f>IF('De la BASE'!F506&gt;0,'De la BASE'!F506,'De la BASE'!F506+0.001)</f>
        <v>154.12388356348524</v>
      </c>
      <c r="G510" s="15">
        <v>30225</v>
      </c>
    </row>
    <row r="511" spans="1:7" ht="12.75">
      <c r="A511" s="30" t="str">
        <f>'De la BASE'!A507</f>
        <v>397</v>
      </c>
      <c r="B511" s="30">
        <f>'De la BASE'!B507</f>
        <v>348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0.111</v>
      </c>
      <c r="F511" s="9">
        <f>IF('De la BASE'!F507&gt;0,'De la BASE'!F507,'De la BASE'!F507+0.001)</f>
        <v>381.7841792373683</v>
      </c>
      <c r="G511" s="15">
        <v>30256</v>
      </c>
    </row>
    <row r="512" spans="1:7" ht="12.75">
      <c r="A512" s="30" t="str">
        <f>'De la BASE'!A508</f>
        <v>397</v>
      </c>
      <c r="B512" s="30">
        <f>'De la BASE'!B508</f>
        <v>348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0.115</v>
      </c>
      <c r="F512" s="9">
        <f>IF('De la BASE'!F508&gt;0,'De la BASE'!F508,'De la BASE'!F508+0.001)</f>
        <v>442.4674385262195</v>
      </c>
      <c r="G512" s="15">
        <v>30286</v>
      </c>
    </row>
    <row r="513" spans="1:7" ht="12.75">
      <c r="A513" s="30" t="str">
        <f>'De la BASE'!A509</f>
        <v>397</v>
      </c>
      <c r="B513" s="30">
        <f>'De la BASE'!B509</f>
        <v>348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0.113</v>
      </c>
      <c r="F513" s="9">
        <f>IF('De la BASE'!F509&gt;0,'De la BASE'!F509,'De la BASE'!F509+0.001)</f>
        <v>205.53920870047315</v>
      </c>
      <c r="G513" s="15">
        <v>30317</v>
      </c>
    </row>
    <row r="514" spans="1:7" ht="12.75">
      <c r="A514" s="30" t="str">
        <f>'De la BASE'!A510</f>
        <v>397</v>
      </c>
      <c r="B514" s="30">
        <f>'De la BASE'!B510</f>
        <v>348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0.111</v>
      </c>
      <c r="F514" s="9">
        <f>IF('De la BASE'!F510&gt;0,'De la BASE'!F510,'De la BASE'!F510+0.001)</f>
        <v>273.41380382945573</v>
      </c>
      <c r="G514" s="15">
        <v>30348</v>
      </c>
    </row>
    <row r="515" spans="1:7" ht="12.75">
      <c r="A515" s="30" t="str">
        <f>'De la BASE'!A511</f>
        <v>397</v>
      </c>
      <c r="B515" s="30">
        <f>'De la BASE'!B511</f>
        <v>348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0.111</v>
      </c>
      <c r="F515" s="9">
        <f>IF('De la BASE'!F511&gt;0,'De la BASE'!F511,'De la BASE'!F511+0.001)</f>
        <v>238.48722123818817</v>
      </c>
      <c r="G515" s="15">
        <v>30376</v>
      </c>
    </row>
    <row r="516" spans="1:7" ht="12.75">
      <c r="A516" s="30" t="str">
        <f>'De la BASE'!A512</f>
        <v>397</v>
      </c>
      <c r="B516" s="30">
        <f>'De la BASE'!B512</f>
        <v>348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0.132</v>
      </c>
      <c r="F516" s="9">
        <f>IF('De la BASE'!F512&gt;0,'De la BASE'!F512,'De la BASE'!F512+0.001)</f>
        <v>706.8715054703767</v>
      </c>
      <c r="G516" s="15">
        <v>30407</v>
      </c>
    </row>
    <row r="517" spans="1:7" ht="12.75">
      <c r="A517" s="30" t="str">
        <f>'De la BASE'!A513</f>
        <v>397</v>
      </c>
      <c r="B517" s="30">
        <f>'De la BASE'!B513</f>
        <v>348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0.141</v>
      </c>
      <c r="F517" s="9">
        <f>IF('De la BASE'!F513&gt;0,'De la BASE'!F513,'De la BASE'!F513+0.001)</f>
        <v>518.5165862142276</v>
      </c>
      <c r="G517" s="15">
        <v>30437</v>
      </c>
    </row>
    <row r="518" spans="1:7" ht="12.75">
      <c r="A518" s="30" t="str">
        <f>'De la BASE'!A514</f>
        <v>397</v>
      </c>
      <c r="B518" s="30">
        <f>'De la BASE'!B514</f>
        <v>348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0.134</v>
      </c>
      <c r="F518" s="9">
        <f>IF('De la BASE'!F514&gt;0,'De la BASE'!F514,'De la BASE'!F514+0.001)</f>
        <v>251.38921728182987</v>
      </c>
      <c r="G518" s="15">
        <v>30468</v>
      </c>
    </row>
    <row r="519" spans="1:7" ht="12.75">
      <c r="A519" s="30" t="str">
        <f>'De la BASE'!A515</f>
        <v>397</v>
      </c>
      <c r="B519" s="30">
        <f>'De la BASE'!B515</f>
        <v>348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0.131</v>
      </c>
      <c r="F519" s="9">
        <f>IF('De la BASE'!F515&gt;0,'De la BASE'!F515,'De la BASE'!F515+0.001)</f>
        <v>176.18140069115603</v>
      </c>
      <c r="G519" s="15">
        <v>30498</v>
      </c>
    </row>
    <row r="520" spans="1:7" ht="12.75">
      <c r="A520" s="30" t="str">
        <f>'De la BASE'!A516</f>
        <v>397</v>
      </c>
      <c r="B520" s="30">
        <f>'De la BASE'!B516</f>
        <v>348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0.129</v>
      </c>
      <c r="F520" s="9">
        <f>IF('De la BASE'!F516&gt;0,'De la BASE'!F516,'De la BASE'!F516+0.001)</f>
        <v>229.50401492397387</v>
      </c>
      <c r="G520" s="15">
        <v>30529</v>
      </c>
    </row>
    <row r="521" spans="1:7" ht="12.75">
      <c r="A521" s="30" t="str">
        <f>'De la BASE'!A517</f>
        <v>397</v>
      </c>
      <c r="B521" s="30">
        <f>'De la BASE'!B517</f>
        <v>348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0.122</v>
      </c>
      <c r="F521" s="9">
        <f>IF('De la BASE'!F517&gt;0,'De la BASE'!F517,'De la BASE'!F517+0.001)</f>
        <v>144.58606915183827</v>
      </c>
      <c r="G521" s="15">
        <v>30560</v>
      </c>
    </row>
    <row r="522" spans="1:7" ht="12.75">
      <c r="A522" s="30" t="str">
        <f>'De la BASE'!A518</f>
        <v>397</v>
      </c>
      <c r="B522" s="30">
        <f>'De la BASE'!B518</f>
        <v>348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0.111</v>
      </c>
      <c r="F522" s="9">
        <f>IF('De la BASE'!F518&gt;0,'De la BASE'!F518,'De la BASE'!F518+0.001)</f>
        <v>94.73180417579697</v>
      </c>
      <c r="G522" s="15">
        <v>30590</v>
      </c>
    </row>
    <row r="523" spans="1:7" ht="12.75">
      <c r="A523" s="30" t="str">
        <f>'De la BASE'!A519</f>
        <v>397</v>
      </c>
      <c r="B523" s="30">
        <f>'De la BASE'!B519</f>
        <v>348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0.115</v>
      </c>
      <c r="F523" s="9">
        <f>IF('De la BASE'!F519&gt;0,'De la BASE'!F519,'De la BASE'!F519+0.001)</f>
        <v>161.825330542338</v>
      </c>
      <c r="G523" s="15">
        <v>30621</v>
      </c>
    </row>
    <row r="524" spans="1:7" ht="12.75">
      <c r="A524" s="30" t="str">
        <f>'De la BASE'!A520</f>
        <v>397</v>
      </c>
      <c r="B524" s="30">
        <f>'De la BASE'!B520</f>
        <v>348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0.142</v>
      </c>
      <c r="F524" s="9">
        <f>IF('De la BASE'!F520&gt;0,'De la BASE'!F520,'De la BASE'!F520+0.001)</f>
        <v>337.34075068369907</v>
      </c>
      <c r="G524" s="15">
        <v>30651</v>
      </c>
    </row>
    <row r="525" spans="1:7" ht="12.75">
      <c r="A525" s="30" t="str">
        <f>'De la BASE'!A521</f>
        <v>397</v>
      </c>
      <c r="B525" s="30">
        <f>'De la BASE'!B521</f>
        <v>348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0.133</v>
      </c>
      <c r="F525" s="9">
        <f>IF('De la BASE'!F521&gt;0,'De la BASE'!F521,'De la BASE'!F521+0.001)</f>
        <v>383.6718732129</v>
      </c>
      <c r="G525" s="15">
        <v>30682</v>
      </c>
    </row>
    <row r="526" spans="1:7" ht="12.75">
      <c r="A526" s="30" t="str">
        <f>'De la BASE'!A522</f>
        <v>397</v>
      </c>
      <c r="B526" s="30">
        <f>'De la BASE'!B522</f>
        <v>348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0.136</v>
      </c>
      <c r="F526" s="9">
        <f>IF('De la BASE'!F522&gt;0,'De la BASE'!F522,'De la BASE'!F522+0.001)</f>
        <v>329.01592294988103</v>
      </c>
      <c r="G526" s="15">
        <v>30713</v>
      </c>
    </row>
    <row r="527" spans="1:7" ht="12.75">
      <c r="A527" s="30" t="str">
        <f>'De la BASE'!A523</f>
        <v>397</v>
      </c>
      <c r="B527" s="30">
        <f>'De la BASE'!B523</f>
        <v>348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0.157</v>
      </c>
      <c r="F527" s="9">
        <f>IF('De la BASE'!F523&gt;0,'De la BASE'!F523,'De la BASE'!F523+0.001)</f>
        <v>478.17046981642153</v>
      </c>
      <c r="G527" s="15">
        <v>30742</v>
      </c>
    </row>
    <row r="528" spans="1:7" ht="12.75">
      <c r="A528" s="30" t="str">
        <f>'De la BASE'!A524</f>
        <v>397</v>
      </c>
      <c r="B528" s="30">
        <f>'De la BASE'!B524</f>
        <v>348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0.163</v>
      </c>
      <c r="F528" s="9">
        <f>IF('De la BASE'!F524&gt;0,'De la BASE'!F524,'De la BASE'!F524+0.001)</f>
        <v>495.74648408720475</v>
      </c>
      <c r="G528" s="15">
        <v>30773</v>
      </c>
    </row>
    <row r="529" spans="1:7" ht="12.75">
      <c r="A529" s="30" t="str">
        <f>'De la BASE'!A525</f>
        <v>397</v>
      </c>
      <c r="B529" s="30">
        <f>'De la BASE'!B525</f>
        <v>348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0.227</v>
      </c>
      <c r="F529" s="9">
        <f>IF('De la BASE'!F525&gt;0,'De la BASE'!F525,'De la BASE'!F525+0.001)</f>
        <v>723.2050901806282</v>
      </c>
      <c r="G529" s="15">
        <v>30803</v>
      </c>
    </row>
    <row r="530" spans="1:7" ht="12.75">
      <c r="A530" s="30" t="str">
        <f>'De la BASE'!A526</f>
        <v>397</v>
      </c>
      <c r="B530" s="30">
        <f>'De la BASE'!B526</f>
        <v>348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0.271</v>
      </c>
      <c r="F530" s="9">
        <f>IF('De la BASE'!F526&gt;0,'De la BASE'!F526,'De la BASE'!F526+0.001)</f>
        <v>529.4773646046344</v>
      </c>
      <c r="G530" s="15">
        <v>30834</v>
      </c>
    </row>
    <row r="531" spans="1:7" ht="12.75">
      <c r="A531" s="30" t="str">
        <f>'De la BASE'!A527</f>
        <v>397</v>
      </c>
      <c r="B531" s="30">
        <f>'De la BASE'!B527</f>
        <v>348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0.247</v>
      </c>
      <c r="F531" s="9">
        <f>IF('De la BASE'!F527&gt;0,'De la BASE'!F527,'De la BASE'!F527+0.001)</f>
        <v>246.2900404200009</v>
      </c>
      <c r="G531" s="15">
        <v>30864</v>
      </c>
    </row>
    <row r="532" spans="1:7" ht="12.75">
      <c r="A532" s="30" t="str">
        <f>'De la BASE'!A528</f>
        <v>397</v>
      </c>
      <c r="B532" s="30">
        <f>'De la BASE'!B528</f>
        <v>348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0.22</v>
      </c>
      <c r="F532" s="9">
        <f>IF('De la BASE'!F528&gt;0,'De la BASE'!F528,'De la BASE'!F528+0.001)</f>
        <v>169.49109214355533</v>
      </c>
      <c r="G532" s="15">
        <v>30895</v>
      </c>
    </row>
    <row r="533" spans="1:7" ht="12.75">
      <c r="A533" s="30" t="str">
        <f>'De la BASE'!A529</f>
        <v>397</v>
      </c>
      <c r="B533" s="30">
        <f>'De la BASE'!B529</f>
        <v>348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0.196</v>
      </c>
      <c r="F533" s="9">
        <f>IF('De la BASE'!F529&gt;0,'De la BASE'!F529,'De la BASE'!F529+0.001)</f>
        <v>131.64760699643608</v>
      </c>
      <c r="G533" s="15">
        <v>30926</v>
      </c>
    </row>
    <row r="534" spans="1:7" ht="12.75">
      <c r="A534" s="30" t="str">
        <f>'De la BASE'!A530</f>
        <v>397</v>
      </c>
      <c r="B534" s="30">
        <f>'De la BASE'!B530</f>
        <v>348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0.182</v>
      </c>
      <c r="F534" s="9">
        <f>IF('De la BASE'!F530&gt;0,'De la BASE'!F530,'De la BASE'!F530+0.001)</f>
        <v>216.70602919051217</v>
      </c>
      <c r="G534" s="15">
        <v>30956</v>
      </c>
    </row>
    <row r="535" spans="1:7" ht="12.75">
      <c r="A535" s="30" t="str">
        <f>'De la BASE'!A531</f>
        <v>397</v>
      </c>
      <c r="B535" s="30">
        <f>'De la BASE'!B531</f>
        <v>348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0.291</v>
      </c>
      <c r="F535" s="9">
        <f>IF('De la BASE'!F531&gt;0,'De la BASE'!F531,'De la BASE'!F531+0.001)</f>
        <v>1061.4680070400002</v>
      </c>
      <c r="G535" s="15">
        <v>30987</v>
      </c>
    </row>
    <row r="536" spans="1:7" ht="12.75">
      <c r="A536" s="30" t="str">
        <f>'De la BASE'!A532</f>
        <v>397</v>
      </c>
      <c r="B536" s="30">
        <f>'De la BASE'!B532</f>
        <v>348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0.275</v>
      </c>
      <c r="F536" s="9">
        <f>IF('De la BASE'!F532&gt;0,'De la BASE'!F532,'De la BASE'!F532+0.001)</f>
        <v>462.60752558335446</v>
      </c>
      <c r="G536" s="15">
        <v>31017</v>
      </c>
    </row>
    <row r="537" spans="1:7" ht="12.75">
      <c r="A537" s="30" t="str">
        <f>'De la BASE'!A533</f>
        <v>397</v>
      </c>
      <c r="B537" s="30">
        <f>'De la BASE'!B533</f>
        <v>348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0.271</v>
      </c>
      <c r="F537" s="9">
        <f>IF('De la BASE'!F533&gt;0,'De la BASE'!F533,'De la BASE'!F533+0.001)</f>
        <v>465.15460033407237</v>
      </c>
      <c r="G537" s="15">
        <v>31048</v>
      </c>
    </row>
    <row r="538" spans="1:7" ht="12.75">
      <c r="A538" s="30" t="str">
        <f>'De la BASE'!A534</f>
        <v>397</v>
      </c>
      <c r="B538" s="30">
        <f>'De la BASE'!B534</f>
        <v>348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0.409</v>
      </c>
      <c r="F538" s="9">
        <f>IF('De la BASE'!F534&gt;0,'De la BASE'!F534,'De la BASE'!F534+0.001)</f>
        <v>1167.5305107384377</v>
      </c>
      <c r="G538" s="15">
        <v>31079</v>
      </c>
    </row>
    <row r="539" spans="1:7" ht="12.75">
      <c r="A539" s="30" t="str">
        <f>'De la BASE'!A535</f>
        <v>397</v>
      </c>
      <c r="B539" s="30">
        <f>'De la BASE'!B535</f>
        <v>348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0.36</v>
      </c>
      <c r="F539" s="9">
        <f>IF('De la BASE'!F535&gt;0,'De la BASE'!F535,'De la BASE'!F535+0.001)</f>
        <v>714.6072407424477</v>
      </c>
      <c r="G539" s="15">
        <v>31107</v>
      </c>
    </row>
    <row r="540" spans="1:7" ht="12.75">
      <c r="A540" s="30" t="str">
        <f>'De la BASE'!A536</f>
        <v>397</v>
      </c>
      <c r="B540" s="30">
        <f>'De la BASE'!B536</f>
        <v>348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0.36</v>
      </c>
      <c r="F540" s="9">
        <f>IF('De la BASE'!F536&gt;0,'De la BASE'!F536,'De la BASE'!F536+0.001)</f>
        <v>1000.8645633656458</v>
      </c>
      <c r="G540" s="15">
        <v>31138</v>
      </c>
    </row>
    <row r="541" spans="1:7" ht="12.75">
      <c r="A541" s="30" t="str">
        <f>'De la BASE'!A537</f>
        <v>397</v>
      </c>
      <c r="B541" s="30">
        <f>'De la BASE'!B537</f>
        <v>348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0.37</v>
      </c>
      <c r="F541" s="9">
        <f>IF('De la BASE'!F537&gt;0,'De la BASE'!F537,'De la BASE'!F537+0.001)</f>
        <v>694.1216255494282</v>
      </c>
      <c r="G541" s="15">
        <v>31168</v>
      </c>
    </row>
    <row r="542" spans="1:7" ht="12.75">
      <c r="A542" s="30" t="str">
        <f>'De la BASE'!A538</f>
        <v>397</v>
      </c>
      <c r="B542" s="30">
        <f>'De la BASE'!B538</f>
        <v>348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0.336</v>
      </c>
      <c r="F542" s="9">
        <f>IF('De la BASE'!F538&gt;0,'De la BASE'!F538,'De la BASE'!F538+0.001)</f>
        <v>424.4938099119191</v>
      </c>
      <c r="G542" s="15">
        <v>31199</v>
      </c>
    </row>
    <row r="543" spans="1:7" ht="12.75">
      <c r="A543" s="30" t="str">
        <f>'De la BASE'!A539</f>
        <v>397</v>
      </c>
      <c r="B543" s="30">
        <f>'De la BASE'!B539</f>
        <v>348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0.296</v>
      </c>
      <c r="F543" s="9">
        <f>IF('De la BASE'!F539&gt;0,'De la BASE'!F539,'De la BASE'!F539+0.001)</f>
        <v>301.5884594961996</v>
      </c>
      <c r="G543" s="15">
        <v>31229</v>
      </c>
    </row>
    <row r="544" spans="1:7" ht="12.75">
      <c r="A544" s="30" t="str">
        <f>'De la BASE'!A540</f>
        <v>397</v>
      </c>
      <c r="B544" s="30">
        <f>'De la BASE'!B540</f>
        <v>348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0.267</v>
      </c>
      <c r="F544" s="9">
        <f>IF('De la BASE'!F540&gt;0,'De la BASE'!F540,'De la BASE'!F540+0.001)</f>
        <v>229.5892879337449</v>
      </c>
      <c r="G544" s="15">
        <v>31260</v>
      </c>
    </row>
    <row r="545" spans="1:7" ht="12.75">
      <c r="A545" s="30" t="str">
        <f>'De la BASE'!A541</f>
        <v>397</v>
      </c>
      <c r="B545" s="30">
        <f>'De la BASE'!B541</f>
        <v>348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0.242</v>
      </c>
      <c r="F545" s="9">
        <f>IF('De la BASE'!F541&gt;0,'De la BASE'!F541,'De la BASE'!F541+0.001)</f>
        <v>183.64258374461</v>
      </c>
      <c r="G545" s="15">
        <v>31291</v>
      </c>
    </row>
    <row r="546" spans="1:7" ht="12.75">
      <c r="A546" s="30" t="str">
        <f>'De la BASE'!A542</f>
        <v>397</v>
      </c>
      <c r="B546" s="30">
        <f>'De la BASE'!B542</f>
        <v>348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0.214</v>
      </c>
      <c r="F546" s="9">
        <f>IF('De la BASE'!F542&gt;0,'De la BASE'!F542,'De la BASE'!F542+0.001)</f>
        <v>138.34954758513402</v>
      </c>
      <c r="G546" s="15">
        <v>31321</v>
      </c>
    </row>
    <row r="547" spans="1:7" ht="12.75">
      <c r="A547" s="30" t="str">
        <f>'De la BASE'!A543</f>
        <v>397</v>
      </c>
      <c r="B547" s="30">
        <f>'De la BASE'!B543</f>
        <v>348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0.202</v>
      </c>
      <c r="F547" s="9">
        <f>IF('De la BASE'!F543&gt;0,'De la BASE'!F543,'De la BASE'!F543+0.001)</f>
        <v>199.38156351295805</v>
      </c>
      <c r="G547" s="15">
        <v>31352</v>
      </c>
    </row>
    <row r="548" spans="1:7" ht="12.75">
      <c r="A548" s="30" t="str">
        <f>'De la BASE'!A544</f>
        <v>397</v>
      </c>
      <c r="B548" s="30">
        <f>'De la BASE'!B544</f>
        <v>348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0.198</v>
      </c>
      <c r="F548" s="9">
        <f>IF('De la BASE'!F544&gt;0,'De la BASE'!F544,'De la BASE'!F544+0.001)</f>
        <v>321.77846355836436</v>
      </c>
      <c r="G548" s="15">
        <v>31382</v>
      </c>
    </row>
    <row r="549" spans="1:7" ht="12.75">
      <c r="A549" s="30" t="str">
        <f>'De la BASE'!A545</f>
        <v>397</v>
      </c>
      <c r="B549" s="30">
        <f>'De la BASE'!B545</f>
        <v>348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0.195</v>
      </c>
      <c r="F549" s="9">
        <f>IF('De la BASE'!F545&gt;0,'De la BASE'!F545,'De la BASE'!F545+0.001)</f>
        <v>320.35918096872</v>
      </c>
      <c r="G549" s="15">
        <v>31413</v>
      </c>
    </row>
    <row r="550" spans="1:7" ht="12.75">
      <c r="A550" s="30" t="str">
        <f>'De la BASE'!A546</f>
        <v>397</v>
      </c>
      <c r="B550" s="30">
        <f>'De la BASE'!B546</f>
        <v>348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0.251</v>
      </c>
      <c r="F550" s="9">
        <f>IF('De la BASE'!F546&gt;0,'De la BASE'!F546,'De la BASE'!F546+0.001)</f>
        <v>722.0870083277603</v>
      </c>
      <c r="G550" s="15">
        <v>31444</v>
      </c>
    </row>
    <row r="551" spans="1:7" ht="12.75">
      <c r="A551" s="30" t="str">
        <f>'De la BASE'!A547</f>
        <v>397</v>
      </c>
      <c r="B551" s="30">
        <f>'De la BASE'!B547</f>
        <v>348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0.274</v>
      </c>
      <c r="F551" s="9">
        <f>IF('De la BASE'!F547&gt;0,'De la BASE'!F547,'De la BASE'!F547+0.001)</f>
        <v>552.1421166444419</v>
      </c>
      <c r="G551" s="15">
        <v>31472</v>
      </c>
    </row>
    <row r="552" spans="1:7" ht="12.75">
      <c r="A552" s="30" t="str">
        <f>'De la BASE'!A548</f>
        <v>397</v>
      </c>
      <c r="B552" s="30">
        <f>'De la BASE'!B548</f>
        <v>348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0.253</v>
      </c>
      <c r="F552" s="9">
        <f>IF('De la BASE'!F548&gt;0,'De la BASE'!F548,'De la BASE'!F548+0.001)</f>
        <v>527.0135374849197</v>
      </c>
      <c r="G552" s="15">
        <v>31503</v>
      </c>
    </row>
    <row r="553" spans="1:7" ht="12.75">
      <c r="A553" s="30" t="str">
        <f>'De la BASE'!A549</f>
        <v>397</v>
      </c>
      <c r="B553" s="30">
        <f>'De la BASE'!B549</f>
        <v>348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0.234</v>
      </c>
      <c r="F553" s="9">
        <f>IF('De la BASE'!F549&gt;0,'De la BASE'!F549,'De la BASE'!F549+0.001)</f>
        <v>445.6447081665903</v>
      </c>
      <c r="G553" s="15">
        <v>31533</v>
      </c>
    </row>
    <row r="554" spans="1:7" ht="12.75">
      <c r="A554" s="30" t="str">
        <f>'De la BASE'!A550</f>
        <v>397</v>
      </c>
      <c r="B554" s="30">
        <f>'De la BASE'!B550</f>
        <v>348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0.212</v>
      </c>
      <c r="F554" s="9">
        <f>IF('De la BASE'!F550&gt;0,'De la BASE'!F550,'De la BASE'!F550+0.001)</f>
        <v>238.88780300834628</v>
      </c>
      <c r="G554" s="15">
        <v>31564</v>
      </c>
    </row>
    <row r="555" spans="1:7" ht="12.75">
      <c r="A555" s="30" t="str">
        <f>'De la BASE'!A551</f>
        <v>397</v>
      </c>
      <c r="B555" s="30">
        <f>'De la BASE'!B551</f>
        <v>348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0.192</v>
      </c>
      <c r="F555" s="9">
        <f>IF('De la BASE'!F551&gt;0,'De la BASE'!F551,'De la BASE'!F551+0.001)</f>
        <v>177.79296300840812</v>
      </c>
      <c r="G555" s="15">
        <v>31594</v>
      </c>
    </row>
    <row r="556" spans="1:7" ht="12.75">
      <c r="A556" s="30" t="str">
        <f>'De la BASE'!A552</f>
        <v>397</v>
      </c>
      <c r="B556" s="30">
        <f>'De la BASE'!B552</f>
        <v>348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0.179</v>
      </c>
      <c r="F556" s="9">
        <f>IF('De la BASE'!F552&gt;0,'De la BASE'!F552,'De la BASE'!F552+0.001)</f>
        <v>149.98971241805714</v>
      </c>
      <c r="G556" s="15">
        <v>31625</v>
      </c>
    </row>
    <row r="557" spans="1:7" ht="12.75">
      <c r="A557" s="30" t="str">
        <f>'De la BASE'!A553</f>
        <v>397</v>
      </c>
      <c r="B557" s="30">
        <f>'De la BASE'!B553</f>
        <v>348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0.18</v>
      </c>
      <c r="F557" s="9">
        <f>IF('De la BASE'!F553&gt;0,'De la BASE'!F553,'De la BASE'!F553+0.001)</f>
        <v>190.775019012755</v>
      </c>
      <c r="G557" s="15">
        <v>31656</v>
      </c>
    </row>
    <row r="558" spans="1:7" ht="12.75">
      <c r="A558" s="30" t="str">
        <f>'De la BASE'!A554</f>
        <v>397</v>
      </c>
      <c r="B558" s="30">
        <f>'De la BASE'!B554</f>
        <v>348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0.171</v>
      </c>
      <c r="F558" s="9">
        <f>IF('De la BASE'!F554&gt;0,'De la BASE'!F554,'De la BASE'!F554+0.001)</f>
        <v>161.97739788029202</v>
      </c>
      <c r="G558" s="15">
        <v>31686</v>
      </c>
    </row>
    <row r="559" spans="1:7" ht="12.75">
      <c r="A559" s="30" t="str">
        <f>'De la BASE'!A555</f>
        <v>397</v>
      </c>
      <c r="B559" s="30">
        <f>'De la BASE'!B555</f>
        <v>348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0.156</v>
      </c>
      <c r="F559" s="9">
        <f>IF('De la BASE'!F555&gt;0,'De la BASE'!F555,'De la BASE'!F555+0.001)</f>
        <v>138.81295206313527</v>
      </c>
      <c r="G559" s="15">
        <v>31717</v>
      </c>
    </row>
    <row r="560" spans="1:7" ht="12.75">
      <c r="A560" s="30" t="str">
        <f>'De la BASE'!A556</f>
        <v>397</v>
      </c>
      <c r="B560" s="30">
        <f>'De la BASE'!B556</f>
        <v>348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0.143</v>
      </c>
      <c r="F560" s="9">
        <f>IF('De la BASE'!F556&gt;0,'De la BASE'!F556,'De la BASE'!F556+0.001)</f>
        <v>180.287240822105</v>
      </c>
      <c r="G560" s="15">
        <v>31747</v>
      </c>
    </row>
    <row r="561" spans="1:7" ht="12.75">
      <c r="A561" s="30" t="str">
        <f>'De la BASE'!A557</f>
        <v>397</v>
      </c>
      <c r="B561" s="30">
        <f>'De la BASE'!B557</f>
        <v>348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0.176</v>
      </c>
      <c r="F561" s="9">
        <f>IF('De la BASE'!F557&gt;0,'De la BASE'!F557,'De la BASE'!F557+0.001)</f>
        <v>268.61340159835515</v>
      </c>
      <c r="G561" s="15">
        <v>31778</v>
      </c>
    </row>
    <row r="562" spans="1:7" ht="12.75">
      <c r="A562" s="30" t="str">
        <f>'De la BASE'!A558</f>
        <v>397</v>
      </c>
      <c r="B562" s="30">
        <f>'De la BASE'!B558</f>
        <v>348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0.274</v>
      </c>
      <c r="F562" s="9">
        <f>IF('De la BASE'!F558&gt;0,'De la BASE'!F558,'De la BASE'!F558+0.001)</f>
        <v>605.6849487191755</v>
      </c>
      <c r="G562" s="15">
        <v>31809</v>
      </c>
    </row>
    <row r="563" spans="1:7" ht="12.75">
      <c r="A563" s="30" t="str">
        <f>'De la BASE'!A559</f>
        <v>397</v>
      </c>
      <c r="B563" s="30">
        <f>'De la BASE'!B559</f>
        <v>348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0.23</v>
      </c>
      <c r="F563" s="9">
        <f>IF('De la BASE'!F559&gt;0,'De la BASE'!F559,'De la BASE'!F559+0.001)</f>
        <v>434.9157545911956</v>
      </c>
      <c r="G563" s="15">
        <v>31837</v>
      </c>
    </row>
    <row r="564" spans="1:7" ht="12.75">
      <c r="A564" s="30" t="str">
        <f>'De la BASE'!A560</f>
        <v>397</v>
      </c>
      <c r="B564" s="30">
        <f>'De la BASE'!B560</f>
        <v>348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0.224</v>
      </c>
      <c r="F564" s="9">
        <f>IF('De la BASE'!F560&gt;0,'De la BASE'!F560,'De la BASE'!F560+0.001)</f>
        <v>504.76609875763205</v>
      </c>
      <c r="G564" s="15">
        <v>31868</v>
      </c>
    </row>
    <row r="565" spans="1:7" ht="12.75">
      <c r="A565" s="30" t="str">
        <f>'De la BASE'!A561</f>
        <v>397</v>
      </c>
      <c r="B565" s="30">
        <f>'De la BASE'!B561</f>
        <v>348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0.214</v>
      </c>
      <c r="F565" s="9">
        <f>IF('De la BASE'!F561&gt;0,'De la BASE'!F561,'De la BASE'!F561+0.001)</f>
        <v>273.99025119064214</v>
      </c>
      <c r="G565" s="15">
        <v>31898</v>
      </c>
    </row>
    <row r="566" spans="1:7" ht="12.75">
      <c r="A566" s="30" t="str">
        <f>'De la BASE'!A562</f>
        <v>397</v>
      </c>
      <c r="B566" s="30">
        <f>'De la BASE'!B562</f>
        <v>348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0.192</v>
      </c>
      <c r="F566" s="9">
        <f>IF('De la BASE'!F562&gt;0,'De la BASE'!F562,'De la BASE'!F562+0.001)</f>
        <v>194.96865043614682</v>
      </c>
      <c r="G566" s="15">
        <v>31929</v>
      </c>
    </row>
    <row r="567" spans="1:7" ht="12.75">
      <c r="A567" s="30" t="str">
        <f>'De la BASE'!A563</f>
        <v>397</v>
      </c>
      <c r="B567" s="30">
        <f>'De la BASE'!B563</f>
        <v>348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0.177</v>
      </c>
      <c r="F567" s="9">
        <f>IF('De la BASE'!F563&gt;0,'De la BASE'!F563,'De la BASE'!F563+0.001)</f>
        <v>226.96535830140198</v>
      </c>
      <c r="G567" s="15">
        <v>31959</v>
      </c>
    </row>
    <row r="568" spans="1:7" ht="12.75">
      <c r="A568" s="30" t="str">
        <f>'De la BASE'!A564</f>
        <v>397</v>
      </c>
      <c r="B568" s="30">
        <f>'De la BASE'!B564</f>
        <v>348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0.168</v>
      </c>
      <c r="F568" s="9">
        <f>IF('De la BASE'!F564&gt;0,'De la BASE'!F564,'De la BASE'!F564+0.001)</f>
        <v>155.6937235837335</v>
      </c>
      <c r="G568" s="15">
        <v>31990</v>
      </c>
    </row>
    <row r="569" spans="1:7" ht="12.75">
      <c r="A569" s="30" t="str">
        <f>'De la BASE'!A565</f>
        <v>397</v>
      </c>
      <c r="B569" s="30">
        <f>'De la BASE'!B565</f>
        <v>348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0.162</v>
      </c>
      <c r="F569" s="9">
        <f>IF('De la BASE'!F565&gt;0,'De la BASE'!F565,'De la BASE'!F565+0.001)</f>
        <v>136.14002528498506</v>
      </c>
      <c r="G569" s="15">
        <v>32021</v>
      </c>
    </row>
    <row r="570" spans="1:7" ht="12.75">
      <c r="A570" s="30" t="str">
        <f>'De la BASE'!A566</f>
        <v>397</v>
      </c>
      <c r="B570" s="30">
        <f>'De la BASE'!B566</f>
        <v>348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0.169</v>
      </c>
      <c r="F570" s="9">
        <f>IF('De la BASE'!F566&gt;0,'De la BASE'!F566,'De la BASE'!F566+0.001)</f>
        <v>353.0926137825554</v>
      </c>
      <c r="G570" s="15">
        <v>32051</v>
      </c>
    </row>
    <row r="571" spans="1:7" ht="12.75">
      <c r="A571" s="30" t="str">
        <f>'De la BASE'!A567</f>
        <v>397</v>
      </c>
      <c r="B571" s="30">
        <f>'De la BASE'!B567</f>
        <v>348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0.163</v>
      </c>
      <c r="F571" s="9">
        <f>IF('De la BASE'!F567&gt;0,'De la BASE'!F567,'De la BASE'!F567+0.001)</f>
        <v>264.6265555625776</v>
      </c>
      <c r="G571" s="15">
        <v>32082</v>
      </c>
    </row>
    <row r="572" spans="1:7" ht="12.75">
      <c r="A572" s="30" t="str">
        <f>'De la BASE'!A568</f>
        <v>397</v>
      </c>
      <c r="B572" s="30">
        <f>'De la BASE'!B568</f>
        <v>348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0.165</v>
      </c>
      <c r="F572" s="9">
        <f>IF('De la BASE'!F568&gt;0,'De la BASE'!F568,'De la BASE'!F568+0.001)</f>
        <v>584.9401674753683</v>
      </c>
      <c r="G572" s="15">
        <v>32112</v>
      </c>
    </row>
    <row r="573" spans="1:7" ht="12.75">
      <c r="A573" s="30" t="str">
        <f>'De la BASE'!A569</f>
        <v>397</v>
      </c>
      <c r="B573" s="30">
        <f>'De la BASE'!B569</f>
        <v>348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0.189</v>
      </c>
      <c r="F573" s="9">
        <f>IF('De la BASE'!F569&gt;0,'De la BASE'!F569,'De la BASE'!F569+0.001)</f>
        <v>1004.8584488369909</v>
      </c>
      <c r="G573" s="15">
        <v>32143</v>
      </c>
    </row>
    <row r="574" spans="1:7" ht="12.75">
      <c r="A574" s="30" t="str">
        <f>'De la BASE'!A570</f>
        <v>397</v>
      </c>
      <c r="B574" s="30">
        <f>'De la BASE'!B570</f>
        <v>348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0.201</v>
      </c>
      <c r="F574" s="9">
        <f>IF('De la BASE'!F570&gt;0,'De la BASE'!F570,'De la BASE'!F570+0.001)</f>
        <v>626.1399292329196</v>
      </c>
      <c r="G574" s="15">
        <v>32174</v>
      </c>
    </row>
    <row r="575" spans="1:7" ht="12.75">
      <c r="A575" s="30" t="str">
        <f>'De la BASE'!A571</f>
        <v>397</v>
      </c>
      <c r="B575" s="30">
        <f>'De la BASE'!B571</f>
        <v>348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0.186</v>
      </c>
      <c r="F575" s="9">
        <f>IF('De la BASE'!F571&gt;0,'De la BASE'!F571,'De la BASE'!F571+0.001)</f>
        <v>374.95753294152604</v>
      </c>
      <c r="G575" s="15">
        <v>32203</v>
      </c>
    </row>
    <row r="576" spans="1:7" ht="12.75">
      <c r="A576" s="30" t="str">
        <f>'De la BASE'!A572</f>
        <v>397</v>
      </c>
      <c r="B576" s="30">
        <f>'De la BASE'!B572</f>
        <v>348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0.255</v>
      </c>
      <c r="F576" s="9">
        <f>IF('De la BASE'!F572&gt;0,'De la BASE'!F572,'De la BASE'!F572+0.001)</f>
        <v>1259.1526946380172</v>
      </c>
      <c r="G576" s="15">
        <v>32234</v>
      </c>
    </row>
    <row r="577" spans="1:7" ht="12.75">
      <c r="A577" s="30" t="str">
        <f>'De la BASE'!A573</f>
        <v>397</v>
      </c>
      <c r="B577" s="30">
        <f>'De la BASE'!B573</f>
        <v>348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0.283</v>
      </c>
      <c r="F577" s="9">
        <f>IF('De la BASE'!F573&gt;0,'De la BASE'!F573,'De la BASE'!F573+0.001)</f>
        <v>853.0000435444854</v>
      </c>
      <c r="G577" s="15">
        <v>32264</v>
      </c>
    </row>
    <row r="578" spans="1:7" ht="12.75">
      <c r="A578" s="30" t="str">
        <f>'De la BASE'!A574</f>
        <v>397</v>
      </c>
      <c r="B578" s="30">
        <f>'De la BASE'!B574</f>
        <v>348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0.319</v>
      </c>
      <c r="F578" s="9">
        <f>IF('De la BASE'!F574&gt;0,'De la BASE'!F574,'De la BASE'!F574+0.001)</f>
        <v>763.1543289297731</v>
      </c>
      <c r="G578" s="15">
        <v>32295</v>
      </c>
    </row>
    <row r="579" spans="1:7" ht="12.75">
      <c r="A579" s="30" t="str">
        <f>'De la BASE'!A575</f>
        <v>397</v>
      </c>
      <c r="B579" s="30">
        <f>'De la BASE'!B575</f>
        <v>348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0.309</v>
      </c>
      <c r="F579" s="9">
        <f>IF('De la BASE'!F575&gt;0,'De la BASE'!F575,'De la BASE'!F575+0.001)</f>
        <v>447.7522364981345</v>
      </c>
      <c r="G579" s="15">
        <v>32325</v>
      </c>
    </row>
    <row r="580" spans="1:7" ht="12.75">
      <c r="A580" s="30" t="str">
        <f>'De la BASE'!A576</f>
        <v>397</v>
      </c>
      <c r="B580" s="30">
        <f>'De la BASE'!B576</f>
        <v>348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0.279</v>
      </c>
      <c r="F580" s="9">
        <f>IF('De la BASE'!F576&gt;0,'De la BASE'!F576,'De la BASE'!F576+0.001)</f>
        <v>281.9060361558818</v>
      </c>
      <c r="G580" s="15">
        <v>32356</v>
      </c>
    </row>
    <row r="581" spans="1:7" ht="12.75">
      <c r="A581" s="30" t="str">
        <f>'De la BASE'!A577</f>
        <v>397</v>
      </c>
      <c r="B581" s="30">
        <f>'De la BASE'!B577</f>
        <v>348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0.249</v>
      </c>
      <c r="F581" s="9">
        <f>IF('De la BASE'!F577&gt;0,'De la BASE'!F577,'De la BASE'!F577+0.001)</f>
        <v>209.2367003071511</v>
      </c>
      <c r="G581" s="15">
        <v>32387</v>
      </c>
    </row>
    <row r="582" spans="1:7" ht="12.75">
      <c r="A582" s="30" t="str">
        <f>'De la BASE'!A578</f>
        <v>397</v>
      </c>
      <c r="B582" s="30">
        <f>'De la BASE'!B578</f>
        <v>348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0.221</v>
      </c>
      <c r="F582" s="9">
        <f>IF('De la BASE'!F578&gt;0,'De la BASE'!F578,'De la BASE'!F578+0.001)</f>
        <v>222.13068273527907</v>
      </c>
      <c r="G582" s="15">
        <v>32417</v>
      </c>
    </row>
    <row r="583" spans="1:7" ht="12.75">
      <c r="A583" s="30" t="str">
        <f>'De la BASE'!A579</f>
        <v>397</v>
      </c>
      <c r="B583" s="30">
        <f>'De la BASE'!B579</f>
        <v>348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0.197</v>
      </c>
      <c r="F583" s="9">
        <f>IF('De la BASE'!F579&gt;0,'De la BASE'!F579,'De la BASE'!F579+0.001)</f>
        <v>174.24365708806823</v>
      </c>
      <c r="G583" s="15">
        <v>32448</v>
      </c>
    </row>
    <row r="584" spans="1:7" ht="12.75">
      <c r="A584" s="30" t="str">
        <f>'De la BASE'!A580</f>
        <v>397</v>
      </c>
      <c r="B584" s="30">
        <f>'De la BASE'!B580</f>
        <v>348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0.174</v>
      </c>
      <c r="F584" s="9">
        <f>IF('De la BASE'!F580&gt;0,'De la BASE'!F580,'De la BASE'!F580+0.001)</f>
        <v>140.91739630911488</v>
      </c>
      <c r="G584" s="15">
        <v>32478</v>
      </c>
    </row>
    <row r="585" spans="1:7" ht="12.75">
      <c r="A585" s="30" t="str">
        <f>'De la BASE'!A581</f>
        <v>397</v>
      </c>
      <c r="B585" s="30">
        <f>'De la BASE'!B581</f>
        <v>348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0.154</v>
      </c>
      <c r="F585" s="9">
        <f>IF('De la BASE'!F581&gt;0,'De la BASE'!F581,'De la BASE'!F581+0.001)</f>
        <v>119.29334543993245</v>
      </c>
      <c r="G585" s="15">
        <v>32509</v>
      </c>
    </row>
    <row r="586" spans="1:7" ht="12.75">
      <c r="A586" s="30" t="str">
        <f>'De la BASE'!A582</f>
        <v>397</v>
      </c>
      <c r="B586" s="30">
        <f>'De la BASE'!B582</f>
        <v>348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0.144</v>
      </c>
      <c r="F586" s="9">
        <f>IF('De la BASE'!F582&gt;0,'De la BASE'!F582,'De la BASE'!F582+0.001)</f>
        <v>173.38539365843897</v>
      </c>
      <c r="G586" s="15">
        <v>32540</v>
      </c>
    </row>
    <row r="587" spans="1:7" ht="12.75">
      <c r="A587" s="30" t="str">
        <f>'De la BASE'!A583</f>
        <v>397</v>
      </c>
      <c r="B587" s="30">
        <f>'De la BASE'!B583</f>
        <v>348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0.139</v>
      </c>
      <c r="F587" s="9">
        <f>IF('De la BASE'!F583&gt;0,'De la BASE'!F583,'De la BASE'!F583+0.001)</f>
        <v>177.18489631035223</v>
      </c>
      <c r="G587" s="15">
        <v>32568</v>
      </c>
    </row>
    <row r="588" spans="1:7" ht="12.75">
      <c r="A588" s="30" t="str">
        <f>'De la BASE'!A584</f>
        <v>397</v>
      </c>
      <c r="B588" s="30">
        <f>'De la BASE'!B584</f>
        <v>348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0.138</v>
      </c>
      <c r="F588" s="9">
        <f>IF('De la BASE'!F584&gt;0,'De la BASE'!F584,'De la BASE'!F584+0.001)</f>
        <v>348.73282618126217</v>
      </c>
      <c r="G588" s="15">
        <v>32599</v>
      </c>
    </row>
    <row r="589" spans="1:7" ht="12.75">
      <c r="A589" s="30" t="str">
        <f>'De la BASE'!A585</f>
        <v>397</v>
      </c>
      <c r="B589" s="30">
        <f>'De la BASE'!B585</f>
        <v>348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0.141</v>
      </c>
      <c r="F589" s="9">
        <f>IF('De la BASE'!F585&gt;0,'De la BASE'!F585,'De la BASE'!F585+0.001)</f>
        <v>331.12644954587694</v>
      </c>
      <c r="G589" s="15">
        <v>32629</v>
      </c>
    </row>
    <row r="590" spans="1:7" ht="12.75">
      <c r="A590" s="30" t="str">
        <f>'De la BASE'!A586</f>
        <v>397</v>
      </c>
      <c r="B590" s="30">
        <f>'De la BASE'!B586</f>
        <v>348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0.135</v>
      </c>
      <c r="F590" s="9">
        <f>IF('De la BASE'!F586&gt;0,'De la BASE'!F586,'De la BASE'!F586+0.001)</f>
        <v>190.3181449585458</v>
      </c>
      <c r="G590" s="15">
        <v>32660</v>
      </c>
    </row>
    <row r="591" spans="1:7" ht="12.75">
      <c r="A591" s="30" t="str">
        <f>'De la BASE'!A587</f>
        <v>397</v>
      </c>
      <c r="B591" s="30">
        <f>'De la BASE'!B587</f>
        <v>348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0.127</v>
      </c>
      <c r="F591" s="9">
        <f>IF('De la BASE'!F587&gt;0,'De la BASE'!F587,'De la BASE'!F587+0.001)</f>
        <v>116.79848609670005</v>
      </c>
      <c r="G591" s="15">
        <v>32690</v>
      </c>
    </row>
    <row r="592" spans="1:7" ht="12.75">
      <c r="A592" s="30" t="str">
        <f>'De la BASE'!A588</f>
        <v>397</v>
      </c>
      <c r="B592" s="30">
        <f>'De la BASE'!B588</f>
        <v>348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0.123</v>
      </c>
      <c r="F592" s="9">
        <f>IF('De la BASE'!F588&gt;0,'De la BASE'!F588,'De la BASE'!F588+0.001)</f>
        <v>96.17745785999998</v>
      </c>
      <c r="G592" s="15">
        <v>32721</v>
      </c>
    </row>
    <row r="593" spans="1:7" ht="12.75">
      <c r="A593" s="30" t="str">
        <f>'De la BASE'!A589</f>
        <v>397</v>
      </c>
      <c r="B593" s="30">
        <f>'De la BASE'!B589</f>
        <v>348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0.119</v>
      </c>
      <c r="F593" s="9">
        <f>IF('De la BASE'!F589&gt;0,'De la BASE'!F589,'De la BASE'!F589+0.001)</f>
        <v>99.95234678887591</v>
      </c>
      <c r="G593" s="15">
        <v>32752</v>
      </c>
    </row>
    <row r="594" spans="1:7" ht="12.75">
      <c r="A594" s="30" t="str">
        <f>'De la BASE'!A590</f>
        <v>397</v>
      </c>
      <c r="B594" s="30">
        <f>'De la BASE'!B590</f>
        <v>348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</v>
      </c>
      <c r="F594" s="9">
        <f>IF('De la BASE'!F590&gt;0,'De la BASE'!F590,'De la BASE'!F590+0.001)</f>
        <v>81.94371973637799</v>
      </c>
      <c r="G594" s="15">
        <v>32782</v>
      </c>
    </row>
    <row r="595" spans="1:7" ht="12.75">
      <c r="A595" s="30" t="str">
        <f>'De la BASE'!A591</f>
        <v>397</v>
      </c>
      <c r="B595" s="30">
        <f>'De la BASE'!B591</f>
        <v>348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0.174</v>
      </c>
      <c r="F595" s="9">
        <f>IF('De la BASE'!F591&gt;0,'De la BASE'!F591,'De la BASE'!F591+0.001)</f>
        <v>377.7443913762499</v>
      </c>
      <c r="G595" s="15">
        <v>32813</v>
      </c>
    </row>
    <row r="596" spans="1:7" ht="12.75">
      <c r="A596" s="30" t="str">
        <f>'De la BASE'!A592</f>
        <v>397</v>
      </c>
      <c r="B596" s="30">
        <f>'De la BASE'!B592</f>
        <v>348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0.773</v>
      </c>
      <c r="F596" s="9">
        <f>IF('De la BASE'!F592&gt;0,'De la BASE'!F592,'De la BASE'!F592+0.001)</f>
        <v>1493.4220828583354</v>
      </c>
      <c r="G596" s="15">
        <v>32843</v>
      </c>
    </row>
    <row r="597" spans="1:7" ht="12.75">
      <c r="A597" s="30" t="str">
        <f>'De la BASE'!A593</f>
        <v>397</v>
      </c>
      <c r="B597" s="30">
        <f>'De la BASE'!B593</f>
        <v>348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0.535</v>
      </c>
      <c r="F597" s="9">
        <f>IF('De la BASE'!F593&gt;0,'De la BASE'!F593,'De la BASE'!F593+0.001)</f>
        <v>669.5580868695253</v>
      </c>
      <c r="G597" s="15">
        <v>32874</v>
      </c>
    </row>
    <row r="598" spans="1:7" ht="12.75">
      <c r="A598" s="30" t="str">
        <f>'De la BASE'!A594</f>
        <v>397</v>
      </c>
      <c r="B598" s="30">
        <f>'De la BASE'!B594</f>
        <v>348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0.441</v>
      </c>
      <c r="F598" s="9">
        <f>IF('De la BASE'!F594&gt;0,'De la BASE'!F594,'De la BASE'!F594+0.001)</f>
        <v>473.29441097999984</v>
      </c>
      <c r="G598" s="15">
        <v>32905</v>
      </c>
    </row>
    <row r="599" spans="1:7" ht="12.75">
      <c r="A599" s="30" t="str">
        <f>'De la BASE'!A595</f>
        <v>397</v>
      </c>
      <c r="B599" s="30">
        <f>'De la BASE'!B595</f>
        <v>348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0.386</v>
      </c>
      <c r="F599" s="9">
        <f>IF('De la BASE'!F595&gt;0,'De la BASE'!F595,'De la BASE'!F595+0.001)</f>
        <v>298.1167247898796</v>
      </c>
      <c r="G599" s="15">
        <v>32933</v>
      </c>
    </row>
    <row r="600" spans="1:7" ht="12.75">
      <c r="A600" s="30" t="str">
        <f>'De la BASE'!A596</f>
        <v>397</v>
      </c>
      <c r="B600" s="30">
        <f>'De la BASE'!B596</f>
        <v>348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0.343</v>
      </c>
      <c r="F600" s="9">
        <f>IF('De la BASE'!F596&gt;0,'De la BASE'!F596,'De la BASE'!F596+0.001)</f>
        <v>373.67447326645566</v>
      </c>
      <c r="G600" s="15">
        <v>32964</v>
      </c>
    </row>
    <row r="601" spans="1:7" ht="12.75">
      <c r="A601" s="30" t="str">
        <f>'De la BASE'!A597</f>
        <v>397</v>
      </c>
      <c r="B601" s="30">
        <f>'De la BASE'!B597</f>
        <v>348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</v>
      </c>
      <c r="F601" s="9">
        <f>IF('De la BASE'!F597&gt;0,'De la BASE'!F597,'De la BASE'!F597+0.001)</f>
        <v>307.4201422523098</v>
      </c>
      <c r="G601" s="15">
        <v>32994</v>
      </c>
    </row>
    <row r="602" spans="1:7" ht="12.75">
      <c r="A602" s="30" t="str">
        <f>'De la BASE'!A598</f>
        <v>397</v>
      </c>
      <c r="B602" s="30">
        <f>'De la BASE'!B598</f>
        <v>348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0.279</v>
      </c>
      <c r="F602" s="9">
        <f>IF('De la BASE'!F598&gt;0,'De la BASE'!F598,'De la BASE'!F598+0.001)</f>
        <v>241.87631573538286</v>
      </c>
      <c r="G602" s="15">
        <v>33025</v>
      </c>
    </row>
    <row r="603" spans="1:7" ht="12.75">
      <c r="A603" s="30" t="str">
        <f>'De la BASE'!A599</f>
        <v>397</v>
      </c>
      <c r="B603" s="30">
        <f>'De la BASE'!B599</f>
        <v>348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0.25</v>
      </c>
      <c r="F603" s="9">
        <f>IF('De la BASE'!F599&gt;0,'De la BASE'!F599,'De la BASE'!F599+0.001)</f>
        <v>163.33904943910665</v>
      </c>
      <c r="G603" s="15">
        <v>33055</v>
      </c>
    </row>
    <row r="604" spans="1:7" ht="12.75">
      <c r="A604" s="30" t="str">
        <f>'De la BASE'!A600</f>
        <v>397</v>
      </c>
      <c r="B604" s="30">
        <f>'De la BASE'!B600</f>
        <v>348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0.226</v>
      </c>
      <c r="F604" s="9">
        <f>IF('De la BASE'!F600&gt;0,'De la BASE'!F600,'De la BASE'!F600+0.001)</f>
        <v>137.96007739035</v>
      </c>
      <c r="G604" s="15">
        <v>33086</v>
      </c>
    </row>
    <row r="605" spans="1:7" ht="12.75">
      <c r="A605" s="30" t="str">
        <f>'De la BASE'!A601</f>
        <v>397</v>
      </c>
      <c r="B605" s="30">
        <f>'De la BASE'!B601</f>
        <v>348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0.204</v>
      </c>
      <c r="F605" s="9">
        <f>IF('De la BASE'!F601&gt;0,'De la BASE'!F601,'De la BASE'!F601+0.001)</f>
        <v>131.86853088370898</v>
      </c>
      <c r="G605" s="15">
        <v>33117</v>
      </c>
    </row>
    <row r="606" spans="1:7" ht="12.75">
      <c r="A606" s="30" t="str">
        <f>'De la BASE'!A602</f>
        <v>397</v>
      </c>
      <c r="B606" s="30">
        <f>'De la BASE'!B602</f>
        <v>348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0.188</v>
      </c>
      <c r="F606" s="9">
        <f>IF('De la BASE'!F602&gt;0,'De la BASE'!F602,'De la BASE'!F602+0.001)</f>
        <v>222.13551115700596</v>
      </c>
      <c r="G606" s="15">
        <v>33147</v>
      </c>
    </row>
    <row r="607" spans="1:7" ht="12.75">
      <c r="A607" s="30" t="str">
        <f>'De la BASE'!A603</f>
        <v>397</v>
      </c>
      <c r="B607" s="30">
        <f>'De la BASE'!B603</f>
        <v>348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0.176</v>
      </c>
      <c r="F607" s="9">
        <f>IF('De la BASE'!F603&gt;0,'De la BASE'!F603,'De la BASE'!F603+0.001)</f>
        <v>246.57846871026277</v>
      </c>
      <c r="G607" s="15">
        <v>33178</v>
      </c>
    </row>
    <row r="608" spans="1:7" ht="12.75">
      <c r="A608" s="30" t="str">
        <f>'De la BASE'!A604</f>
        <v>397</v>
      </c>
      <c r="B608" s="30">
        <f>'De la BASE'!B604</f>
        <v>348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0.161</v>
      </c>
      <c r="F608" s="9">
        <f>IF('De la BASE'!F604&gt;0,'De la BASE'!F604,'De la BASE'!F604+0.001)</f>
        <v>241.70689746598174</v>
      </c>
      <c r="G608" s="15">
        <v>33208</v>
      </c>
    </row>
    <row r="609" spans="1:7" ht="12.75">
      <c r="A609" s="30" t="str">
        <f>'De la BASE'!A605</f>
        <v>397</v>
      </c>
      <c r="B609" s="30">
        <f>'De la BASE'!B605</f>
        <v>348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0.154</v>
      </c>
      <c r="F609" s="9">
        <f>IF('De la BASE'!F605&gt;0,'De la BASE'!F605,'De la BASE'!F605+0.001)</f>
        <v>310.30505960048754</v>
      </c>
      <c r="G609" s="15">
        <v>33239</v>
      </c>
    </row>
    <row r="610" spans="1:7" ht="12.75">
      <c r="A610" s="30" t="str">
        <f>'De la BASE'!A606</f>
        <v>397</v>
      </c>
      <c r="B610" s="30">
        <f>'De la BASE'!B606</f>
        <v>348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0.162</v>
      </c>
      <c r="F610" s="9">
        <f>IF('De la BASE'!F606&gt;0,'De la BASE'!F606,'De la BASE'!F606+0.001)</f>
        <v>327.6799327434954</v>
      </c>
      <c r="G610" s="15">
        <v>33270</v>
      </c>
    </row>
    <row r="611" spans="1:7" ht="12.75">
      <c r="A611" s="30" t="str">
        <f>'De la BASE'!A607</f>
        <v>397</v>
      </c>
      <c r="B611" s="30">
        <f>'De la BASE'!B607</f>
        <v>348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0.189</v>
      </c>
      <c r="F611" s="9">
        <f>IF('De la BASE'!F607&gt;0,'De la BASE'!F607,'De la BASE'!F607+0.001)</f>
        <v>994.0648799673994</v>
      </c>
      <c r="G611" s="15">
        <v>33298</v>
      </c>
    </row>
    <row r="612" spans="1:7" ht="12.75">
      <c r="A612" s="30" t="str">
        <f>'De la BASE'!A608</f>
        <v>397</v>
      </c>
      <c r="B612" s="30">
        <f>'De la BASE'!B608</f>
        <v>348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0.192</v>
      </c>
      <c r="F612" s="9">
        <f>IF('De la BASE'!F608&gt;0,'De la BASE'!F608,'De la BASE'!F608+0.001)</f>
        <v>741.7818036152503</v>
      </c>
      <c r="G612" s="15">
        <v>33329</v>
      </c>
    </row>
    <row r="613" spans="1:7" ht="12.75">
      <c r="A613" s="30" t="str">
        <f>'De la BASE'!A609</f>
        <v>397</v>
      </c>
      <c r="B613" s="30">
        <f>'De la BASE'!B609</f>
        <v>348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0.178</v>
      </c>
      <c r="F613" s="9">
        <f>IF('De la BASE'!F609&gt;0,'De la BASE'!F609,'De la BASE'!F609+0.001)</f>
        <v>439.7074186509209</v>
      </c>
      <c r="G613" s="15">
        <v>33359</v>
      </c>
    </row>
    <row r="614" spans="1:7" ht="12.75">
      <c r="A614" s="30" t="str">
        <f>'De la BASE'!A610</f>
        <v>397</v>
      </c>
      <c r="B614" s="30">
        <f>'De la BASE'!B610</f>
        <v>348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0.161</v>
      </c>
      <c r="F614" s="9">
        <f>IF('De la BASE'!F610&gt;0,'De la BASE'!F610,'De la BASE'!F610+0.001)</f>
        <v>238.94040354073877</v>
      </c>
      <c r="G614" s="15">
        <v>33390</v>
      </c>
    </row>
    <row r="615" spans="1:7" ht="12.75">
      <c r="A615" s="30" t="str">
        <f>'De la BASE'!A611</f>
        <v>397</v>
      </c>
      <c r="B615" s="30">
        <f>'De la BASE'!B611</f>
        <v>348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0.147</v>
      </c>
      <c r="F615" s="9">
        <f>IF('De la BASE'!F611&gt;0,'De la BASE'!F611,'De la BASE'!F611+0.001)</f>
        <v>150.94069337952223</v>
      </c>
      <c r="G615" s="15">
        <v>33420</v>
      </c>
    </row>
    <row r="616" spans="1:7" ht="12.75">
      <c r="A616" s="30" t="str">
        <f>'De la BASE'!A612</f>
        <v>397</v>
      </c>
      <c r="B616" s="30">
        <f>'De la BASE'!B612</f>
        <v>348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0.137</v>
      </c>
      <c r="F616" s="9">
        <f>IF('De la BASE'!F612&gt;0,'De la BASE'!F612,'De la BASE'!F612+0.001)</f>
        <v>113.1504341079521</v>
      </c>
      <c r="G616" s="15">
        <v>33451</v>
      </c>
    </row>
    <row r="617" spans="1:7" ht="12.75">
      <c r="A617" s="30" t="str">
        <f>'De la BASE'!A613</f>
        <v>397</v>
      </c>
      <c r="B617" s="30">
        <f>'De la BASE'!B613</f>
        <v>348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0.13</v>
      </c>
      <c r="F617" s="9">
        <f>IF('De la BASE'!F613&gt;0,'De la BASE'!F613,'De la BASE'!F613+0.001)</f>
        <v>150.2229803889833</v>
      </c>
      <c r="G617" s="15">
        <v>33482</v>
      </c>
    </row>
    <row r="618" spans="1:7" ht="12.75">
      <c r="A618" s="30" t="str">
        <f>'De la BASE'!A614</f>
        <v>397</v>
      </c>
      <c r="B618" s="30">
        <f>'De la BASE'!B614</f>
        <v>348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0.122</v>
      </c>
      <c r="F618" s="9">
        <f>IF('De la BASE'!F614&gt;0,'De la BASE'!F614,'De la BASE'!F614+0.001)</f>
        <v>171.06365251533174</v>
      </c>
      <c r="G618" s="15">
        <v>33512</v>
      </c>
    </row>
    <row r="619" spans="1:7" ht="12.75">
      <c r="A619" s="30" t="str">
        <f>'De la BASE'!A615</f>
        <v>397</v>
      </c>
      <c r="B619" s="30">
        <f>'De la BASE'!B615</f>
        <v>348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0.114</v>
      </c>
      <c r="F619" s="9">
        <f>IF('De la BASE'!F615&gt;0,'De la BASE'!F615,'De la BASE'!F615+0.001)</f>
        <v>256.8083190041605</v>
      </c>
      <c r="G619" s="15">
        <v>33543</v>
      </c>
    </row>
    <row r="620" spans="1:7" ht="12.75">
      <c r="A620" s="30" t="str">
        <f>'De la BASE'!A616</f>
        <v>397</v>
      </c>
      <c r="B620" s="30">
        <f>'De la BASE'!B616</f>
        <v>348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0.108</v>
      </c>
      <c r="F620" s="9">
        <f>IF('De la BASE'!F616&gt;0,'De la BASE'!F616,'De la BASE'!F616+0.001)</f>
        <v>160.38170100202993</v>
      </c>
      <c r="G620" s="15">
        <v>33573</v>
      </c>
    </row>
    <row r="621" spans="1:7" ht="12.75">
      <c r="A621" s="30" t="str">
        <f>'De la BASE'!A617</f>
        <v>397</v>
      </c>
      <c r="B621" s="30">
        <f>'De la BASE'!B617</f>
        <v>348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0.099</v>
      </c>
      <c r="F621" s="9">
        <f>IF('De la BASE'!F617&gt;0,'De la BASE'!F617,'De la BASE'!F617+0.001)</f>
        <v>129.60158894517076</v>
      </c>
      <c r="G621" s="15">
        <v>33604</v>
      </c>
    </row>
    <row r="622" spans="1:7" ht="12.75">
      <c r="A622" s="30" t="str">
        <f>'De la BASE'!A618</f>
        <v>397</v>
      </c>
      <c r="B622" s="30">
        <f>'De la BASE'!B618</f>
        <v>348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0.093</v>
      </c>
      <c r="F622" s="9">
        <f>IF('De la BASE'!F618&gt;0,'De la BASE'!F618,'De la BASE'!F618+0.001)</f>
        <v>115.5377600491432</v>
      </c>
      <c r="G622" s="15">
        <v>33635</v>
      </c>
    </row>
    <row r="623" spans="1:7" ht="12.75">
      <c r="A623" s="30" t="str">
        <f>'De la BASE'!A619</f>
        <v>397</v>
      </c>
      <c r="B623" s="30">
        <f>'De la BASE'!B619</f>
        <v>348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</v>
      </c>
      <c r="F623" s="9">
        <f>IF('De la BASE'!F619&gt;0,'De la BASE'!F619,'De la BASE'!F619+0.001)</f>
        <v>194.0779397903044</v>
      </c>
      <c r="G623" s="15">
        <v>33664</v>
      </c>
    </row>
    <row r="624" spans="1:7" ht="12.75">
      <c r="A624" s="30" t="str">
        <f>'De la BASE'!A620</f>
        <v>397</v>
      </c>
      <c r="B624" s="30">
        <f>'De la BASE'!B620</f>
        <v>348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0.091</v>
      </c>
      <c r="F624" s="9">
        <f>IF('De la BASE'!F620&gt;0,'De la BASE'!F620,'De la BASE'!F620+0.001)</f>
        <v>295.80594541895</v>
      </c>
      <c r="G624" s="15">
        <v>33695</v>
      </c>
    </row>
    <row r="625" spans="1:7" ht="12.75">
      <c r="A625" s="30" t="str">
        <f>'De la BASE'!A621</f>
        <v>397</v>
      </c>
      <c r="B625" s="30">
        <f>'De la BASE'!B621</f>
        <v>348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0.091</v>
      </c>
      <c r="F625" s="9">
        <f>IF('De la BASE'!F621&gt;0,'De la BASE'!F621,'De la BASE'!F621+0.001)</f>
        <v>224.44806249003955</v>
      </c>
      <c r="G625" s="15">
        <v>33725</v>
      </c>
    </row>
    <row r="626" spans="1:7" ht="12.75">
      <c r="A626" s="30" t="str">
        <f>'De la BASE'!A622</f>
        <v>397</v>
      </c>
      <c r="B626" s="30">
        <f>'De la BASE'!B622</f>
        <v>348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0.091</v>
      </c>
      <c r="F626" s="9">
        <f>IF('De la BASE'!F622&gt;0,'De la BASE'!F622,'De la BASE'!F622+0.001)</f>
        <v>338.4702487483911</v>
      </c>
      <c r="G626" s="15">
        <v>33756</v>
      </c>
    </row>
    <row r="627" spans="1:7" ht="12.75">
      <c r="A627" s="30" t="str">
        <f>'De la BASE'!A623</f>
        <v>397</v>
      </c>
      <c r="B627" s="30">
        <f>'De la BASE'!B623</f>
        <v>348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</v>
      </c>
      <c r="F627" s="9">
        <f>IF('De la BASE'!F623&gt;0,'De la BASE'!F623,'De la BASE'!F623+0.001)</f>
        <v>153.70103306505817</v>
      </c>
      <c r="G627" s="15">
        <v>33786</v>
      </c>
    </row>
    <row r="628" spans="1:7" ht="12.75">
      <c r="A628" s="30" t="str">
        <f>'De la BASE'!A624</f>
        <v>397</v>
      </c>
      <c r="B628" s="30">
        <f>'De la BASE'!B624</f>
        <v>348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0.089</v>
      </c>
      <c r="F628" s="9">
        <f>IF('De la BASE'!F624&gt;0,'De la BASE'!F624,'De la BASE'!F624+0.001)</f>
        <v>118.42243420250541</v>
      </c>
      <c r="G628" s="15">
        <v>33817</v>
      </c>
    </row>
    <row r="629" spans="1:7" ht="12.75">
      <c r="A629" s="30" t="str">
        <f>'De la BASE'!A625</f>
        <v>397</v>
      </c>
      <c r="B629" s="30">
        <f>'De la BASE'!B625</f>
        <v>348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0.086</v>
      </c>
      <c r="F629" s="9">
        <f>IF('De la BASE'!F625&gt;0,'De la BASE'!F625,'De la BASE'!F625+0.001)</f>
        <v>98.23347382931487</v>
      </c>
      <c r="G629" s="15">
        <v>33848</v>
      </c>
    </row>
    <row r="630" spans="1:7" ht="12.75">
      <c r="A630" s="30" t="str">
        <f>'De la BASE'!A626</f>
        <v>397</v>
      </c>
      <c r="B630" s="30">
        <f>'De la BASE'!B626</f>
        <v>348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0.134</v>
      </c>
      <c r="F630" s="9">
        <f>IF('De la BASE'!F626&gt;0,'De la BASE'!F626,'De la BASE'!F626+0.001)</f>
        <v>340.0723020314112</v>
      </c>
      <c r="G630" s="15">
        <v>33878</v>
      </c>
    </row>
    <row r="631" spans="1:7" ht="12.75">
      <c r="A631" s="30" t="str">
        <f>'De la BASE'!A627</f>
        <v>397</v>
      </c>
      <c r="B631" s="30">
        <f>'De la BASE'!B627</f>
        <v>348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0.142</v>
      </c>
      <c r="F631" s="9">
        <f>IF('De la BASE'!F627&gt;0,'De la BASE'!F627,'De la BASE'!F627+0.001)</f>
        <v>207.7878022074422</v>
      </c>
      <c r="G631" s="15">
        <v>33909</v>
      </c>
    </row>
    <row r="632" spans="1:7" ht="12.75">
      <c r="A632" s="30" t="str">
        <f>'De la BASE'!A628</f>
        <v>397</v>
      </c>
      <c r="B632" s="30">
        <f>'De la BASE'!B628</f>
        <v>348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0.143</v>
      </c>
      <c r="F632" s="9">
        <f>IF('De la BASE'!F628&gt;0,'De la BASE'!F628,'De la BASE'!F628+0.001)</f>
        <v>391.462695781588</v>
      </c>
      <c r="G632" s="15">
        <v>33939</v>
      </c>
    </row>
    <row r="633" spans="1:7" ht="12.75">
      <c r="A633" s="30" t="str">
        <f>'De la BASE'!A629</f>
        <v>397</v>
      </c>
      <c r="B633" s="30">
        <f>'De la BASE'!B629</f>
        <v>348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0.133</v>
      </c>
      <c r="F633" s="9">
        <f>IF('De la BASE'!F629&gt;0,'De la BASE'!F629,'De la BASE'!F629+0.001)</f>
        <v>177.63780576970117</v>
      </c>
      <c r="G633" s="15">
        <v>33970</v>
      </c>
    </row>
    <row r="634" spans="1:7" ht="12.75">
      <c r="A634" s="30" t="str">
        <f>'De la BASE'!A630</f>
        <v>397</v>
      </c>
      <c r="B634" s="30">
        <f>'De la BASE'!B630</f>
        <v>348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0.124</v>
      </c>
      <c r="F634" s="9">
        <f>IF('De la BASE'!F630&gt;0,'De la BASE'!F630,'De la BASE'!F630+0.001)</f>
        <v>150.98167119997143</v>
      </c>
      <c r="G634" s="15">
        <v>34001</v>
      </c>
    </row>
    <row r="635" spans="1:7" ht="12.75">
      <c r="A635" s="30" t="str">
        <f>'De la BASE'!A631</f>
        <v>397</v>
      </c>
      <c r="B635" s="30">
        <f>'De la BASE'!B631</f>
        <v>348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0.117</v>
      </c>
      <c r="F635" s="9">
        <f>IF('De la BASE'!F631&gt;0,'De la BASE'!F631,'De la BASE'!F631+0.001)</f>
        <v>213.95171429974997</v>
      </c>
      <c r="G635" s="15">
        <v>34029</v>
      </c>
    </row>
    <row r="636" spans="1:7" ht="12.75">
      <c r="A636" s="30" t="str">
        <f>'De la BASE'!A632</f>
        <v>397</v>
      </c>
      <c r="B636" s="30">
        <f>'De la BASE'!B632</f>
        <v>348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0.115</v>
      </c>
      <c r="F636" s="9">
        <f>IF('De la BASE'!F632&gt;0,'De la BASE'!F632,'De la BASE'!F632+0.001)</f>
        <v>248.93812374374843</v>
      </c>
      <c r="G636" s="15">
        <v>34060</v>
      </c>
    </row>
    <row r="637" spans="1:7" ht="12.75">
      <c r="A637" s="30" t="str">
        <f>'De la BASE'!A633</f>
        <v>397</v>
      </c>
      <c r="B637" s="30">
        <f>'De la BASE'!B633</f>
        <v>348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0.122</v>
      </c>
      <c r="F637" s="9">
        <f>IF('De la BASE'!F633&gt;0,'De la BASE'!F633,'De la BASE'!F633+0.001)</f>
        <v>568.0021563452602</v>
      </c>
      <c r="G637" s="15">
        <v>34090</v>
      </c>
    </row>
    <row r="638" spans="1:7" ht="12.75">
      <c r="A638" s="30" t="str">
        <f>'De la BASE'!A634</f>
        <v>397</v>
      </c>
      <c r="B638" s="30">
        <f>'De la BASE'!B634</f>
        <v>348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0.124</v>
      </c>
      <c r="F638" s="9">
        <f>IF('De la BASE'!F634&gt;0,'De la BASE'!F634,'De la BASE'!F634+0.001)</f>
        <v>330.535102885257</v>
      </c>
      <c r="G638" s="15">
        <v>34121</v>
      </c>
    </row>
    <row r="639" spans="1:7" ht="12.75">
      <c r="A639" s="30" t="str">
        <f>'De la BASE'!A635</f>
        <v>397</v>
      </c>
      <c r="B639" s="30">
        <f>'De la BASE'!B635</f>
        <v>348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0.119</v>
      </c>
      <c r="F639" s="9">
        <f>IF('De la BASE'!F635&gt;0,'De la BASE'!F635,'De la BASE'!F635+0.001)</f>
        <v>170.31338451928704</v>
      </c>
      <c r="G639" s="15">
        <v>34151</v>
      </c>
    </row>
    <row r="640" spans="1:7" ht="12.75">
      <c r="A640" s="30" t="str">
        <f>'De la BASE'!A636</f>
        <v>397</v>
      </c>
      <c r="B640" s="30">
        <f>'De la BASE'!B636</f>
        <v>348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0.111</v>
      </c>
      <c r="F640" s="9">
        <f>IF('De la BASE'!F636&gt;0,'De la BASE'!F636,'De la BASE'!F636+0.001)</f>
        <v>120.65448510343185</v>
      </c>
      <c r="G640" s="15">
        <v>34182</v>
      </c>
    </row>
    <row r="641" spans="1:7" ht="12.75">
      <c r="A641" s="30" t="str">
        <f>'De la BASE'!A637</f>
        <v>397</v>
      </c>
      <c r="B641" s="30">
        <f>'De la BASE'!B637</f>
        <v>348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0.106</v>
      </c>
      <c r="F641" s="9">
        <f>IF('De la BASE'!F637&gt;0,'De la BASE'!F637,'De la BASE'!F637+0.001)</f>
        <v>125.751211799418</v>
      </c>
      <c r="G641" s="15">
        <v>34213</v>
      </c>
    </row>
    <row r="642" spans="1:7" ht="12.75">
      <c r="A642" s="30" t="str">
        <f>'De la BASE'!A638</f>
        <v>397</v>
      </c>
      <c r="B642" s="30">
        <f>'De la BASE'!B638</f>
        <v>348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0.175</v>
      </c>
      <c r="F642" s="9">
        <f>IF('De la BASE'!F638&gt;0,'De la BASE'!F638,'De la BASE'!F638+0.001)</f>
        <v>563.8083273578663</v>
      </c>
      <c r="G642" s="15">
        <v>34243</v>
      </c>
    </row>
    <row r="643" spans="1:7" ht="12.75">
      <c r="A643" s="30" t="str">
        <f>'De la BASE'!A639</f>
        <v>397</v>
      </c>
      <c r="B643" s="30">
        <f>'De la BASE'!B639</f>
        <v>348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0.207</v>
      </c>
      <c r="F643" s="9">
        <f>IF('De la BASE'!F639&gt;0,'De la BASE'!F639,'De la BASE'!F639+0.001)</f>
        <v>377.74465672505374</v>
      </c>
      <c r="G643" s="15">
        <v>34274</v>
      </c>
    </row>
    <row r="644" spans="1:7" ht="12.75">
      <c r="A644" s="30" t="str">
        <f>'De la BASE'!A640</f>
        <v>397</v>
      </c>
      <c r="B644" s="30">
        <f>'De la BASE'!B640</f>
        <v>348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0.191</v>
      </c>
      <c r="F644" s="9">
        <f>IF('De la BASE'!F640&gt;0,'De la BASE'!F640,'De la BASE'!F640+0.001)</f>
        <v>295.56032093920265</v>
      </c>
      <c r="G644" s="15">
        <v>34304</v>
      </c>
    </row>
    <row r="645" spans="1:7" ht="12.75">
      <c r="A645" s="30" t="str">
        <f>'De la BASE'!A641</f>
        <v>397</v>
      </c>
      <c r="B645" s="30">
        <f>'De la BASE'!B641</f>
        <v>348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0.185</v>
      </c>
      <c r="F645" s="9">
        <f>IF('De la BASE'!F641&gt;0,'De la BASE'!F641,'De la BASE'!F641+0.001)</f>
        <v>640.0691652798588</v>
      </c>
      <c r="G645" s="15">
        <v>34335</v>
      </c>
    </row>
    <row r="646" spans="1:7" ht="12.75">
      <c r="A646" s="30" t="str">
        <f>'De la BASE'!A642</f>
        <v>397</v>
      </c>
      <c r="B646" s="30">
        <f>'De la BASE'!B642</f>
        <v>348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0.202</v>
      </c>
      <c r="F646" s="9">
        <f>IF('De la BASE'!F642&gt;0,'De la BASE'!F642,'De la BASE'!F642+0.001)</f>
        <v>592.06733472828</v>
      </c>
      <c r="G646" s="15">
        <v>34366</v>
      </c>
    </row>
    <row r="647" spans="1:7" ht="12.75">
      <c r="A647" s="30" t="str">
        <f>'De la BASE'!A643</f>
        <v>397</v>
      </c>
      <c r="B647" s="30">
        <f>'De la BASE'!B643</f>
        <v>348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0.203</v>
      </c>
      <c r="F647" s="9">
        <f>IF('De la BASE'!F643&gt;0,'De la BASE'!F643,'De la BASE'!F643+0.001)</f>
        <v>393.390696650473</v>
      </c>
      <c r="G647" s="15">
        <v>34394</v>
      </c>
    </row>
    <row r="648" spans="1:7" ht="12.75">
      <c r="A648" s="30" t="str">
        <f>'De la BASE'!A644</f>
        <v>397</v>
      </c>
      <c r="B648" s="30">
        <f>'De la BASE'!B644</f>
        <v>348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0.184</v>
      </c>
      <c r="F648" s="9">
        <f>IF('De la BASE'!F644&gt;0,'De la BASE'!F644,'De la BASE'!F644+0.001)</f>
        <v>245.65536814049722</v>
      </c>
      <c r="G648" s="15">
        <v>34425</v>
      </c>
    </row>
    <row r="649" spans="1:7" ht="12.75">
      <c r="A649" s="30" t="str">
        <f>'De la BASE'!A645</f>
        <v>397</v>
      </c>
      <c r="B649" s="30">
        <f>'De la BASE'!B645</f>
        <v>348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0.189</v>
      </c>
      <c r="F649" s="9">
        <f>IF('De la BASE'!F645&gt;0,'De la BASE'!F645,'De la BASE'!F645+0.001)</f>
        <v>501.2297858189399</v>
      </c>
      <c r="G649" s="15">
        <v>34455</v>
      </c>
    </row>
    <row r="650" spans="1:7" ht="12.75">
      <c r="A650" s="30" t="str">
        <f>'De la BASE'!A646</f>
        <v>397</v>
      </c>
      <c r="B650" s="30">
        <f>'De la BASE'!B646</f>
        <v>348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0.183</v>
      </c>
      <c r="F650" s="9">
        <f>IF('De la BASE'!F646&gt;0,'De la BASE'!F646,'De la BASE'!F646+0.001)</f>
        <v>242.35264596930537</v>
      </c>
      <c r="G650" s="15">
        <v>34486</v>
      </c>
    </row>
    <row r="651" spans="1:7" ht="12.75">
      <c r="A651" s="30" t="str">
        <f>'De la BASE'!A647</f>
        <v>397</v>
      </c>
      <c r="B651" s="30">
        <f>'De la BASE'!B647</f>
        <v>348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0.171</v>
      </c>
      <c r="F651" s="9">
        <f>IF('De la BASE'!F647&gt;0,'De la BASE'!F647,'De la BASE'!F647+0.001)</f>
        <v>152.95145970105543</v>
      </c>
      <c r="G651" s="15">
        <v>34516</v>
      </c>
    </row>
    <row r="652" spans="1:7" ht="12.75">
      <c r="A652" s="30" t="str">
        <f>'De la BASE'!A648</f>
        <v>397</v>
      </c>
      <c r="B652" s="30">
        <f>'De la BASE'!B648</f>
        <v>348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0.164</v>
      </c>
      <c r="F652" s="9">
        <f>IF('De la BASE'!F648&gt;0,'De la BASE'!F648,'De la BASE'!F648+0.001)</f>
        <v>133.7321539830539</v>
      </c>
      <c r="G652" s="15">
        <v>34547</v>
      </c>
    </row>
    <row r="653" spans="1:7" ht="12.75">
      <c r="A653" s="30" t="str">
        <f>'De la BASE'!A649</f>
        <v>397</v>
      </c>
      <c r="B653" s="30">
        <f>'De la BASE'!B649</f>
        <v>348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0.152</v>
      </c>
      <c r="F653" s="9">
        <f>IF('De la BASE'!F649&gt;0,'De la BASE'!F649,'De la BASE'!F649+0.001)</f>
        <v>131.12645428261496</v>
      </c>
      <c r="G653" s="15">
        <v>34578</v>
      </c>
    </row>
    <row r="654" spans="1:7" ht="12.75">
      <c r="A654" s="30" t="str">
        <f>'De la BASE'!A650</f>
        <v>397</v>
      </c>
      <c r="B654" s="30">
        <f>'De la BASE'!B650</f>
        <v>348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0.141</v>
      </c>
      <c r="F654" s="9">
        <f>IF('De la BASE'!F650&gt;0,'De la BASE'!F650,'De la BASE'!F650+0.001)</f>
        <v>234.80335912928956</v>
      </c>
      <c r="G654" s="15">
        <v>34608</v>
      </c>
    </row>
    <row r="655" spans="1:7" ht="12.75">
      <c r="A655" s="30" t="str">
        <f>'De la BASE'!A651</f>
        <v>397</v>
      </c>
      <c r="B655" s="30">
        <f>'De la BASE'!B651</f>
        <v>348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0.134</v>
      </c>
      <c r="F655" s="9">
        <f>IF('De la BASE'!F651&gt;0,'De la BASE'!F651,'De la BASE'!F651+0.001)</f>
        <v>287.9603944611283</v>
      </c>
      <c r="G655" s="15">
        <v>34639</v>
      </c>
    </row>
    <row r="656" spans="1:7" ht="12.75">
      <c r="A656" s="30" t="str">
        <f>'De la BASE'!A652</f>
        <v>397</v>
      </c>
      <c r="B656" s="30">
        <f>'De la BASE'!B652</f>
        <v>348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0.128</v>
      </c>
      <c r="F656" s="9">
        <f>IF('De la BASE'!F652&gt;0,'De la BASE'!F652,'De la BASE'!F652+0.001)</f>
        <v>278.98794301936056</v>
      </c>
      <c r="G656" s="15">
        <v>34669</v>
      </c>
    </row>
    <row r="657" spans="1:7" ht="12.75">
      <c r="A657" s="30" t="str">
        <f>'De la BASE'!A653</f>
        <v>397</v>
      </c>
      <c r="B657" s="30">
        <f>'De la BASE'!B653</f>
        <v>348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0.124</v>
      </c>
      <c r="F657" s="9">
        <f>IF('De la BASE'!F653&gt;0,'De la BASE'!F653,'De la BASE'!F653+0.001)</f>
        <v>360.1821482126795</v>
      </c>
      <c r="G657" s="15">
        <v>34700</v>
      </c>
    </row>
    <row r="658" spans="1:7" ht="12.75">
      <c r="A658" s="30" t="str">
        <f>'De la BASE'!A654</f>
        <v>397</v>
      </c>
      <c r="B658" s="30">
        <f>'De la BASE'!B654</f>
        <v>348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0.126</v>
      </c>
      <c r="F658" s="9">
        <f>IF('De la BASE'!F654&gt;0,'De la BASE'!F654,'De la BASE'!F654+0.001)</f>
        <v>458.5799613246899</v>
      </c>
      <c r="G658" s="15">
        <v>34731</v>
      </c>
    </row>
    <row r="659" spans="1:7" ht="12.75">
      <c r="A659" s="30" t="str">
        <f>'De la BASE'!A655</f>
        <v>397</v>
      </c>
      <c r="B659" s="30">
        <f>'De la BASE'!B655</f>
        <v>348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0.125</v>
      </c>
      <c r="F659" s="9">
        <f>IF('De la BASE'!F655&gt;0,'De la BASE'!F655,'De la BASE'!F655+0.001)</f>
        <v>307.73901610552343</v>
      </c>
      <c r="G659" s="15">
        <v>34759</v>
      </c>
    </row>
    <row r="660" spans="1:7" ht="12.75">
      <c r="A660" s="30" t="str">
        <f>'De la BASE'!A656</f>
        <v>397</v>
      </c>
      <c r="B660" s="30">
        <f>'De la BASE'!B656</f>
        <v>348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0.117</v>
      </c>
      <c r="F660" s="9">
        <f>IF('De la BASE'!F656&gt;0,'De la BASE'!F656,'De la BASE'!F656+0.001)</f>
        <v>170.96506417731757</v>
      </c>
      <c r="G660" s="15">
        <v>34790</v>
      </c>
    </row>
    <row r="661" spans="1:7" ht="12.75">
      <c r="A661" s="30" t="str">
        <f>'De la BASE'!A657</f>
        <v>397</v>
      </c>
      <c r="B661" s="30">
        <f>'De la BASE'!B657</f>
        <v>348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0.111</v>
      </c>
      <c r="F661" s="9">
        <f>IF('De la BASE'!F657&gt;0,'De la BASE'!F657,'De la BASE'!F657+0.001)</f>
        <v>187.254344283276</v>
      </c>
      <c r="G661" s="15">
        <v>34820</v>
      </c>
    </row>
    <row r="662" spans="1:7" ht="12.75">
      <c r="A662" s="30" t="str">
        <f>'De la BASE'!A658</f>
        <v>397</v>
      </c>
      <c r="B662" s="30">
        <f>'De la BASE'!B658</f>
        <v>348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0.106</v>
      </c>
      <c r="F662" s="9">
        <f>IF('De la BASE'!F658&gt;0,'De la BASE'!F658,'De la BASE'!F658+0.001)</f>
        <v>136.14252706628835</v>
      </c>
      <c r="G662" s="15">
        <v>34851</v>
      </c>
    </row>
    <row r="663" spans="1:7" ht="12.75">
      <c r="A663" s="30" t="str">
        <f>'De la BASE'!A659</f>
        <v>397</v>
      </c>
      <c r="B663" s="30">
        <f>'De la BASE'!B659</f>
        <v>348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0.104</v>
      </c>
      <c r="F663" s="9">
        <f>IF('De la BASE'!F659&gt;0,'De la BASE'!F659,'De la BASE'!F659+0.001)</f>
        <v>97.62830350780808</v>
      </c>
      <c r="G663" s="15">
        <v>34881</v>
      </c>
    </row>
    <row r="664" spans="1:7" ht="12.75">
      <c r="A664" s="30" t="str">
        <f>'De la BASE'!A660</f>
        <v>397</v>
      </c>
      <c r="B664" s="30">
        <f>'De la BASE'!B660</f>
        <v>348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0.103</v>
      </c>
      <c r="F664" s="9">
        <f>IF('De la BASE'!F660&gt;0,'De la BASE'!F660,'De la BASE'!F660+0.001)</f>
        <v>96.77723004134002</v>
      </c>
      <c r="G664" s="15">
        <v>34912</v>
      </c>
    </row>
    <row r="665" spans="1:7" ht="12.75">
      <c r="A665" s="30" t="str">
        <f>'De la BASE'!A661</f>
        <v>397</v>
      </c>
      <c r="B665" s="30">
        <f>'De la BASE'!B661</f>
        <v>348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0.097</v>
      </c>
      <c r="F665" s="9">
        <f>IF('De la BASE'!F661&gt;0,'De la BASE'!F661,'De la BASE'!F661+0.001)</f>
        <v>91.08686521401431</v>
      </c>
      <c r="G665" s="15">
        <v>34943</v>
      </c>
    </row>
    <row r="666" spans="1:7" ht="12.75">
      <c r="A666" s="30" t="str">
        <f>'De la BASE'!A662</f>
        <v>397</v>
      </c>
      <c r="B666" s="30">
        <f>'De la BASE'!B662</f>
        <v>348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</v>
      </c>
      <c r="F666" s="9">
        <f>IF('De la BASE'!F662&gt;0,'De la BASE'!F662,'De la BASE'!F662+0.001)</f>
        <v>69.81286343312834</v>
      </c>
      <c r="G666" s="15">
        <v>34973</v>
      </c>
    </row>
    <row r="667" spans="1:7" ht="12.75">
      <c r="A667" s="30" t="str">
        <f>'De la BASE'!A663</f>
        <v>397</v>
      </c>
      <c r="B667" s="30">
        <f>'De la BASE'!B663</f>
        <v>348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0.107</v>
      </c>
      <c r="F667" s="9">
        <f>IF('De la BASE'!F663&gt;0,'De la BASE'!F663,'De la BASE'!F663+0.001)</f>
        <v>280.56541711324826</v>
      </c>
      <c r="G667" s="15">
        <v>35004</v>
      </c>
    </row>
    <row r="668" spans="1:7" ht="12.75">
      <c r="A668" s="30" t="str">
        <f>'De la BASE'!A664</f>
        <v>397</v>
      </c>
      <c r="B668" s="30">
        <f>'De la BASE'!B664</f>
        <v>348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0.304</v>
      </c>
      <c r="F668" s="9">
        <f>IF('De la BASE'!F664&gt;0,'De la BASE'!F664,'De la BASE'!F664+0.001)</f>
        <v>1122.5424627710981</v>
      </c>
      <c r="G668" s="15">
        <v>35034</v>
      </c>
    </row>
    <row r="669" spans="1:7" ht="12.75">
      <c r="A669" s="30" t="str">
        <f>'De la BASE'!A665</f>
        <v>397</v>
      </c>
      <c r="B669" s="30">
        <f>'De la BASE'!B665</f>
        <v>348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0.907</v>
      </c>
      <c r="F669" s="9">
        <f>IF('De la BASE'!F665&gt;0,'De la BASE'!F665,'De la BASE'!F665+0.001)</f>
        <v>1776.1294926237083</v>
      </c>
      <c r="G669" s="15">
        <v>35065</v>
      </c>
    </row>
    <row r="670" spans="1:7" ht="12.75">
      <c r="A670" s="30" t="str">
        <f>'De la BASE'!A666</f>
        <v>397</v>
      </c>
      <c r="B670" s="30">
        <f>'De la BASE'!B666</f>
        <v>348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0.43</v>
      </c>
      <c r="F670" s="9">
        <f>IF('De la BASE'!F666&gt;0,'De la BASE'!F666,'De la BASE'!F666+0.001)</f>
        <v>944.5763029858758</v>
      </c>
      <c r="G670" s="15">
        <v>35096</v>
      </c>
    </row>
    <row r="671" spans="1:7" ht="12.75">
      <c r="A671" s="30" t="str">
        <f>'De la BASE'!A667</f>
        <v>397</v>
      </c>
      <c r="B671" s="30">
        <f>'De la BASE'!B667</f>
        <v>348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0.463</v>
      </c>
      <c r="F671" s="9">
        <f>IF('De la BASE'!F667&gt;0,'De la BASE'!F667,'De la BASE'!F667+0.001)</f>
        <v>868.5041569211049</v>
      </c>
      <c r="G671" s="15">
        <v>35125</v>
      </c>
    </row>
    <row r="672" spans="1:7" ht="12.75">
      <c r="A672" s="30" t="str">
        <f>'De la BASE'!A668</f>
        <v>397</v>
      </c>
      <c r="B672" s="30">
        <f>'De la BASE'!B668</f>
        <v>348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0.438</v>
      </c>
      <c r="F672" s="9">
        <f>IF('De la BASE'!F668&gt;0,'De la BASE'!F668,'De la BASE'!F668+0.001)</f>
        <v>778.7688480275816</v>
      </c>
      <c r="G672" s="15">
        <v>35156</v>
      </c>
    </row>
    <row r="673" spans="1:7" ht="12.75">
      <c r="A673" s="30" t="str">
        <f>'De la BASE'!A669</f>
        <v>397</v>
      </c>
      <c r="B673" s="30">
        <f>'De la BASE'!B669</f>
        <v>348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0.428</v>
      </c>
      <c r="F673" s="9">
        <f>IF('De la BASE'!F669&gt;0,'De la BASE'!F669,'De la BASE'!F669+0.001)</f>
        <v>685.1655614161604</v>
      </c>
      <c r="G673" s="15">
        <v>35186</v>
      </c>
    </row>
    <row r="674" spans="1:7" ht="12.75">
      <c r="A674" s="30" t="str">
        <f>'De la BASE'!A670</f>
        <v>397</v>
      </c>
      <c r="B674" s="30">
        <f>'De la BASE'!B670</f>
        <v>348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0.395</v>
      </c>
      <c r="F674" s="9">
        <f>IF('De la BASE'!F670&gt;0,'De la BASE'!F670,'De la BASE'!F670+0.001)</f>
        <v>369.8955340033499</v>
      </c>
      <c r="G674" s="15">
        <v>35217</v>
      </c>
    </row>
    <row r="675" spans="1:7" ht="12.75">
      <c r="A675" s="30" t="str">
        <f>'De la BASE'!A671</f>
        <v>397</v>
      </c>
      <c r="B675" s="30">
        <f>'De la BASE'!B671</f>
        <v>348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0.348</v>
      </c>
      <c r="F675" s="9">
        <f>IF('De la BASE'!F671&gt;0,'De la BASE'!F671,'De la BASE'!F671+0.001)</f>
        <v>253.4356986796769</v>
      </c>
      <c r="G675" s="15">
        <v>35247</v>
      </c>
    </row>
    <row r="676" spans="1:7" ht="12.75">
      <c r="A676" s="30" t="str">
        <f>'De la BASE'!A672</f>
        <v>397</v>
      </c>
      <c r="B676" s="30">
        <f>'De la BASE'!B672</f>
        <v>348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0.307</v>
      </c>
      <c r="F676" s="9">
        <f>IF('De la BASE'!F672&gt;0,'De la BASE'!F672,'De la BASE'!F672+0.001)</f>
        <v>223.9572407292053</v>
      </c>
      <c r="G676" s="15">
        <v>35278</v>
      </c>
    </row>
    <row r="677" spans="1:7" ht="12.75">
      <c r="A677" s="30" t="str">
        <f>'De la BASE'!A673</f>
        <v>397</v>
      </c>
      <c r="B677" s="30">
        <f>'De la BASE'!B673</f>
        <v>348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0.272</v>
      </c>
      <c r="F677" s="9">
        <f>IF('De la BASE'!F673&gt;0,'De la BASE'!F673,'De la BASE'!F673+0.001)</f>
        <v>185.87248582315013</v>
      </c>
      <c r="G677" s="15">
        <v>35309</v>
      </c>
    </row>
    <row r="678" spans="1:7" ht="12.75">
      <c r="A678" s="30" t="str">
        <f>'De la BASE'!A674</f>
        <v>397</v>
      </c>
      <c r="B678" s="30">
        <f>'De la BASE'!B674</f>
        <v>348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0.239</v>
      </c>
      <c r="F678" s="9">
        <f>IF('De la BASE'!F674&gt;0,'De la BASE'!F674,'De la BASE'!F674+0.001)</f>
        <v>152.33796063719763</v>
      </c>
      <c r="G678" s="15">
        <v>35339</v>
      </c>
    </row>
    <row r="679" spans="1:7" ht="12.75">
      <c r="A679" s="30" t="str">
        <f>'De la BASE'!A675</f>
        <v>397</v>
      </c>
      <c r="B679" s="30">
        <f>'De la BASE'!B675</f>
        <v>348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0.214</v>
      </c>
      <c r="F679" s="9">
        <f>IF('De la BASE'!F675&gt;0,'De la BASE'!F675,'De la BASE'!F675+0.001)</f>
        <v>270.4551560312451</v>
      </c>
      <c r="G679" s="15">
        <v>35370</v>
      </c>
    </row>
    <row r="680" spans="1:7" ht="12.75">
      <c r="A680" s="30" t="str">
        <f>'De la BASE'!A676</f>
        <v>397</v>
      </c>
      <c r="B680" s="30">
        <f>'De la BASE'!B676</f>
        <v>348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0.339</v>
      </c>
      <c r="F680" s="9">
        <f>IF('De la BASE'!F676&gt;0,'De la BASE'!F676,'De la BASE'!F676+0.001)</f>
        <v>785.2563437007909</v>
      </c>
      <c r="G680" s="15">
        <v>35400</v>
      </c>
    </row>
    <row r="681" spans="1:7" ht="12.75">
      <c r="A681" s="30" t="str">
        <f>'De la BASE'!A677</f>
        <v>397</v>
      </c>
      <c r="B681" s="30">
        <f>'De la BASE'!B677</f>
        <v>348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0.352</v>
      </c>
      <c r="F681" s="9">
        <f>IF('De la BASE'!F677&gt;0,'De la BASE'!F677,'De la BASE'!F677+0.001)</f>
        <v>946.9495955748614</v>
      </c>
      <c r="G681" s="15">
        <v>35431</v>
      </c>
    </row>
    <row r="682" spans="1:7" ht="12.75">
      <c r="A682" s="30" t="str">
        <f>'De la BASE'!A678</f>
        <v>397</v>
      </c>
      <c r="B682" s="30">
        <f>'De la BASE'!B678</f>
        <v>348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0.297</v>
      </c>
      <c r="F682" s="9">
        <f>IF('De la BASE'!F678&gt;0,'De la BASE'!F678,'De la BASE'!F678+0.001)</f>
        <v>509.96636829527426</v>
      </c>
      <c r="G682" s="15">
        <v>35462</v>
      </c>
    </row>
    <row r="683" spans="1:7" ht="12.75">
      <c r="A683" s="30" t="str">
        <f>'De la BASE'!A679</f>
        <v>397</v>
      </c>
      <c r="B683" s="30">
        <f>'De la BASE'!B679</f>
        <v>348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0.265</v>
      </c>
      <c r="F683" s="9">
        <f>IF('De la BASE'!F679&gt;0,'De la BASE'!F679,'De la BASE'!F679+0.001)</f>
        <v>304.17476539000006</v>
      </c>
      <c r="G683" s="15">
        <v>35490</v>
      </c>
    </row>
    <row r="684" spans="1:7" ht="12.75">
      <c r="A684" s="30" t="str">
        <f>'De la BASE'!A680</f>
        <v>397</v>
      </c>
      <c r="B684" s="30">
        <f>'De la BASE'!B680</f>
        <v>348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0.238</v>
      </c>
      <c r="F684" s="9">
        <f>IF('De la BASE'!F680&gt;0,'De la BASE'!F680,'De la BASE'!F680+0.001)</f>
        <v>249.78355907474813</v>
      </c>
      <c r="G684" s="15">
        <v>35521</v>
      </c>
    </row>
    <row r="685" spans="1:7" ht="12.75">
      <c r="A685" s="30" t="str">
        <f>'De la BASE'!A681</f>
        <v>397</v>
      </c>
      <c r="B685" s="30">
        <f>'De la BASE'!B681</f>
        <v>348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0.223</v>
      </c>
      <c r="F685" s="9">
        <f>IF('De la BASE'!F681&gt;0,'De la BASE'!F681,'De la BASE'!F681+0.001)</f>
        <v>521.0760725455597</v>
      </c>
      <c r="G685" s="15">
        <v>35551</v>
      </c>
    </row>
    <row r="686" spans="1:7" ht="12.75">
      <c r="A686" s="30" t="str">
        <f>'De la BASE'!A682</f>
        <v>397</v>
      </c>
      <c r="B686" s="30">
        <f>'De la BASE'!B682</f>
        <v>348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0.211</v>
      </c>
      <c r="F686" s="9">
        <f>IF('De la BASE'!F682&gt;0,'De la BASE'!F682,'De la BASE'!F682+0.001)</f>
        <v>359.01113409168414</v>
      </c>
      <c r="G686" s="15">
        <v>35582</v>
      </c>
    </row>
    <row r="687" spans="1:7" ht="12.75">
      <c r="A687" s="30" t="str">
        <f>'De la BASE'!A683</f>
        <v>397</v>
      </c>
      <c r="B687" s="30">
        <f>'De la BASE'!B683</f>
        <v>348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0.198</v>
      </c>
      <c r="F687" s="9">
        <f>IF('De la BASE'!F683&gt;0,'De la BASE'!F683,'De la BASE'!F683+0.001)</f>
        <v>276.3840196520182</v>
      </c>
      <c r="G687" s="15">
        <v>35612</v>
      </c>
    </row>
    <row r="688" spans="1:7" ht="12.75">
      <c r="A688" s="30" t="str">
        <f>'De la BASE'!A684</f>
        <v>397</v>
      </c>
      <c r="B688" s="30">
        <f>'De la BASE'!B684</f>
        <v>348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0.188</v>
      </c>
      <c r="F688" s="9">
        <f>IF('De la BASE'!F684&gt;0,'De la BASE'!F684,'De la BASE'!F684+0.001)</f>
        <v>231.19538706895435</v>
      </c>
      <c r="G688" s="15">
        <v>35643</v>
      </c>
    </row>
    <row r="689" spans="1:7" ht="12.75">
      <c r="A689" s="30" t="str">
        <f>'De la BASE'!A685</f>
        <v>397</v>
      </c>
      <c r="B689" s="30">
        <f>'De la BASE'!B685</f>
        <v>348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0.175</v>
      </c>
      <c r="F689" s="9">
        <f>IF('De la BASE'!F685&gt;0,'De la BASE'!F685,'De la BASE'!F685+0.001)</f>
        <v>165.54961353326343</v>
      </c>
      <c r="G689" s="15">
        <v>35674</v>
      </c>
    </row>
    <row r="690" spans="1:7" ht="12.75">
      <c r="A690" s="30" t="str">
        <f>'De la BASE'!A686</f>
        <v>397</v>
      </c>
      <c r="B690" s="30">
        <f>'De la BASE'!B686</f>
        <v>348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0.163</v>
      </c>
      <c r="F690" s="9">
        <f>IF('De la BASE'!F686&gt;0,'De la BASE'!F686,'De la BASE'!F686+0.001)</f>
        <v>207.28725816934931</v>
      </c>
      <c r="G690" s="15">
        <v>35704</v>
      </c>
    </row>
    <row r="691" spans="1:7" ht="12.75">
      <c r="A691" s="30" t="str">
        <f>'De la BASE'!A687</f>
        <v>397</v>
      </c>
      <c r="B691" s="30">
        <f>'De la BASE'!B687</f>
        <v>348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0.431</v>
      </c>
      <c r="F691" s="9">
        <f>IF('De la BASE'!F687&gt;0,'De la BASE'!F687,'De la BASE'!F687+0.001)</f>
        <v>981.4893606739463</v>
      </c>
      <c r="G691" s="15">
        <v>35735</v>
      </c>
    </row>
    <row r="692" spans="1:7" ht="12.75">
      <c r="A692" s="30" t="str">
        <f>'De la BASE'!A688</f>
        <v>397</v>
      </c>
      <c r="B692" s="30">
        <f>'De la BASE'!B688</f>
        <v>348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0.685</v>
      </c>
      <c r="F692" s="9">
        <f>IF('De la BASE'!F688&gt;0,'De la BASE'!F688,'De la BASE'!F688+0.001)</f>
        <v>1524.7507105680277</v>
      </c>
      <c r="G692" s="15">
        <v>35765</v>
      </c>
    </row>
    <row r="693" spans="1:7" ht="12.75">
      <c r="A693" s="30" t="str">
        <f>'De la BASE'!A689</f>
        <v>397</v>
      </c>
      <c r="B693" s="30">
        <f>'De la BASE'!B689</f>
        <v>348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0.666</v>
      </c>
      <c r="F693" s="9">
        <f>IF('De la BASE'!F689&gt;0,'De la BASE'!F689,'De la BASE'!F689+0.001)</f>
        <v>892.2869761251385</v>
      </c>
      <c r="G693" s="15">
        <v>35796</v>
      </c>
    </row>
    <row r="694" spans="1:7" ht="12.75">
      <c r="A694" s="30" t="str">
        <f>'De la BASE'!A690</f>
        <v>397</v>
      </c>
      <c r="B694" s="30">
        <f>'De la BASE'!B690</f>
        <v>348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0.648</v>
      </c>
      <c r="F694" s="9">
        <f>IF('De la BASE'!F690&gt;0,'De la BASE'!F690,'De la BASE'!F690+0.001)</f>
        <v>568.115757877576</v>
      </c>
      <c r="G694" s="15">
        <v>35827</v>
      </c>
    </row>
    <row r="695" spans="1:7" ht="12.75">
      <c r="A695" s="30" t="str">
        <f>'De la BASE'!A691</f>
        <v>397</v>
      </c>
      <c r="B695" s="30">
        <f>'De la BASE'!B691</f>
        <v>348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0.57</v>
      </c>
      <c r="F695" s="9">
        <f>IF('De la BASE'!F691&gt;0,'De la BASE'!F691,'De la BASE'!F691+0.001)</f>
        <v>399.6524631905195</v>
      </c>
      <c r="G695" s="15">
        <v>35855</v>
      </c>
    </row>
    <row r="696" spans="1:7" ht="12.75">
      <c r="A696" s="30" t="str">
        <f>'De la BASE'!A692</f>
        <v>397</v>
      </c>
      <c r="B696" s="30">
        <f>'De la BASE'!B692</f>
        <v>348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0.522</v>
      </c>
      <c r="F696" s="9">
        <f>IF('De la BASE'!F692&gt;0,'De la BASE'!F692,'De la BASE'!F692+0.001)</f>
        <v>720.4430634149448</v>
      </c>
      <c r="G696" s="15">
        <v>35886</v>
      </c>
    </row>
    <row r="697" spans="1:7" ht="12.75">
      <c r="A697" s="30" t="str">
        <f>'De la BASE'!A693</f>
        <v>397</v>
      </c>
      <c r="B697" s="30">
        <f>'De la BASE'!B693</f>
        <v>348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0.523</v>
      </c>
      <c r="F697" s="9">
        <f>IF('De la BASE'!F693&gt;0,'De la BASE'!F693,'De la BASE'!F693+0.001)</f>
        <v>728.9676791682202</v>
      </c>
      <c r="G697" s="15">
        <v>35916</v>
      </c>
    </row>
    <row r="698" spans="1:7" ht="12.75">
      <c r="A698" s="30" t="str">
        <f>'De la BASE'!A694</f>
        <v>397</v>
      </c>
      <c r="B698" s="30">
        <f>'De la BASE'!B694</f>
        <v>348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0.49</v>
      </c>
      <c r="F698" s="9">
        <f>IF('De la BASE'!F694&gt;0,'De la BASE'!F694,'De la BASE'!F694+0.001)</f>
        <v>486.72051790986046</v>
      </c>
      <c r="G698" s="15">
        <v>35947</v>
      </c>
    </row>
    <row r="699" spans="1:7" ht="12.75">
      <c r="A699" s="30" t="str">
        <f>'De la BASE'!A695</f>
        <v>397</v>
      </c>
      <c r="B699" s="30">
        <f>'De la BASE'!B695</f>
        <v>348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0.433</v>
      </c>
      <c r="F699" s="9">
        <f>IF('De la BASE'!F695&gt;0,'De la BASE'!F695,'De la BASE'!F695+0.001)</f>
        <v>286.1225704453808</v>
      </c>
      <c r="G699" s="15">
        <v>35977</v>
      </c>
    </row>
    <row r="700" spans="1:7" ht="12.75">
      <c r="A700" s="30" t="str">
        <f>'De la BASE'!A696</f>
        <v>397</v>
      </c>
      <c r="B700" s="30">
        <f>'De la BASE'!B696</f>
        <v>348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0.383</v>
      </c>
      <c r="F700" s="9">
        <f>IF('De la BASE'!F696&gt;0,'De la BASE'!F696,'De la BASE'!F696+0.001)</f>
        <v>215.9809285566255</v>
      </c>
      <c r="G700" s="15">
        <v>36008</v>
      </c>
    </row>
    <row r="701" spans="1:7" ht="12.75">
      <c r="A701" s="30" t="str">
        <f>'De la BASE'!A697</f>
        <v>397</v>
      </c>
      <c r="B701" s="30">
        <f>'De la BASE'!B697</f>
        <v>348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0.342</v>
      </c>
      <c r="F701" s="9">
        <f>IF('De la BASE'!F697&gt;0,'De la BASE'!F697,'De la BASE'!F697+0.001)</f>
        <v>249.39976171211003</v>
      </c>
      <c r="G701" s="15">
        <v>36039</v>
      </c>
    </row>
    <row r="702" spans="1:7" ht="12.75">
      <c r="A702" s="30" t="str">
        <f>'De la BASE'!A698</f>
        <v>397</v>
      </c>
      <c r="B702" s="30">
        <f>'De la BASE'!B698</f>
        <v>348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0.303</v>
      </c>
      <c r="F702" s="9">
        <f>IF('De la BASE'!F698&gt;0,'De la BASE'!F698,'De la BASE'!F698+0.001)</f>
        <v>173.20600735578665</v>
      </c>
      <c r="G702" s="15">
        <v>36069</v>
      </c>
    </row>
    <row r="703" spans="1:7" ht="12.75">
      <c r="A703" s="30" t="str">
        <f>'De la BASE'!A699</f>
        <v>397</v>
      </c>
      <c r="B703" s="30">
        <f>'De la BASE'!B699</f>
        <v>348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0.268</v>
      </c>
      <c r="F703" s="9">
        <f>IF('De la BASE'!F699&gt;0,'De la BASE'!F699,'De la BASE'!F699+0.001)</f>
        <v>148.90130919184352</v>
      </c>
      <c r="G703" s="15">
        <v>36100</v>
      </c>
    </row>
    <row r="704" spans="1:7" ht="12.75">
      <c r="A704" s="30" t="str">
        <f>'De la BASE'!A700</f>
        <v>397</v>
      </c>
      <c r="B704" s="30">
        <f>'De la BASE'!B700</f>
        <v>348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0.239</v>
      </c>
      <c r="F704" s="9">
        <f>IF('De la BASE'!F700&gt;0,'De la BASE'!F700,'De la BASE'!F700+0.001)</f>
        <v>156.81365392771644</v>
      </c>
      <c r="G704" s="15">
        <v>36130</v>
      </c>
    </row>
    <row r="705" spans="1:7" ht="12.75">
      <c r="A705" s="30" t="str">
        <f>'De la BASE'!A701</f>
        <v>397</v>
      </c>
      <c r="B705" s="30">
        <f>'De la BASE'!B701</f>
        <v>348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0.216</v>
      </c>
      <c r="F705" s="9">
        <f>IF('De la BASE'!F701&gt;0,'De la BASE'!F701,'De la BASE'!F701+0.001)</f>
        <v>200.461191630449</v>
      </c>
      <c r="G705" s="15">
        <v>36161</v>
      </c>
    </row>
    <row r="706" spans="1:7" ht="12.75">
      <c r="A706" s="30" t="str">
        <f>'De la BASE'!A702</f>
        <v>397</v>
      </c>
      <c r="B706" s="30">
        <f>'De la BASE'!B702</f>
        <v>348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0.196</v>
      </c>
      <c r="F706" s="9">
        <f>IF('De la BASE'!F702&gt;0,'De la BASE'!F702,'De la BASE'!F702+0.001)</f>
        <v>179.6871099479265</v>
      </c>
      <c r="G706" s="15">
        <v>36192</v>
      </c>
    </row>
    <row r="707" spans="1:7" ht="12.75">
      <c r="A707" s="30" t="str">
        <f>'De la BASE'!A703</f>
        <v>397</v>
      </c>
      <c r="B707" s="30">
        <f>'De la BASE'!B703</f>
        <v>348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0.181</v>
      </c>
      <c r="F707" s="9">
        <f>IF('De la BASE'!F703&gt;0,'De la BASE'!F703,'De la BASE'!F703+0.001)</f>
        <v>226.3217721742984</v>
      </c>
      <c r="G707" s="15">
        <v>36220</v>
      </c>
    </row>
    <row r="708" spans="1:7" ht="12.75">
      <c r="A708" s="30" t="str">
        <f>'De la BASE'!A704</f>
        <v>397</v>
      </c>
      <c r="B708" s="30">
        <f>'De la BASE'!B704</f>
        <v>348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0.169</v>
      </c>
      <c r="F708" s="9">
        <f>IF('De la BASE'!F704&gt;0,'De la BASE'!F704,'De la BASE'!F704+0.001)</f>
        <v>251.49044312448848</v>
      </c>
      <c r="G708" s="15">
        <v>36251</v>
      </c>
    </row>
    <row r="709" spans="1:7" ht="12.75">
      <c r="A709" s="30" t="str">
        <f>'De la BASE'!A705</f>
        <v>397</v>
      </c>
      <c r="B709" s="30">
        <f>'De la BASE'!B705</f>
        <v>348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0.161</v>
      </c>
      <c r="F709" s="9">
        <f>IF('De la BASE'!F705&gt;0,'De la BASE'!F705,'De la BASE'!F705+0.001)</f>
        <v>276.1898439014646</v>
      </c>
      <c r="G709" s="15">
        <v>36281</v>
      </c>
    </row>
    <row r="710" spans="1:7" ht="12.75">
      <c r="A710" s="30" t="str">
        <f>'De la BASE'!A706</f>
        <v>397</v>
      </c>
      <c r="B710" s="30">
        <f>'De la BASE'!B706</f>
        <v>348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0.151</v>
      </c>
      <c r="F710" s="9">
        <f>IF('De la BASE'!F706&gt;0,'De la BASE'!F706,'De la BASE'!F706+0.001)</f>
        <v>151.15735496124793</v>
      </c>
      <c r="G710" s="15">
        <v>36312</v>
      </c>
    </row>
    <row r="711" spans="1:7" ht="12.75">
      <c r="A711" s="30" t="str">
        <f>'De la BASE'!A707</f>
        <v>397</v>
      </c>
      <c r="B711" s="30">
        <f>'De la BASE'!B707</f>
        <v>348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0.141</v>
      </c>
      <c r="F711" s="9">
        <f>IF('De la BASE'!F707&gt;0,'De la BASE'!F707,'De la BASE'!F707+0.001)</f>
        <v>139.58006202943625</v>
      </c>
      <c r="G711" s="15">
        <v>36342</v>
      </c>
    </row>
    <row r="712" spans="1:7" ht="12.75">
      <c r="A712" s="30" t="str">
        <f>'De la BASE'!A708</f>
        <v>397</v>
      </c>
      <c r="B712" s="30">
        <f>'De la BASE'!B708</f>
        <v>348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</v>
      </c>
      <c r="F712" s="9">
        <f>IF('De la BASE'!F708&gt;0,'De la BASE'!F708,'De la BASE'!F708+0.001)</f>
        <v>105.96903772983407</v>
      </c>
      <c r="G712" s="15">
        <v>36373</v>
      </c>
    </row>
    <row r="713" spans="1:7" ht="12.75">
      <c r="A713" s="30" t="str">
        <f>'De la BASE'!A709</f>
        <v>397</v>
      </c>
      <c r="B713" s="30">
        <f>'De la BASE'!B709</f>
        <v>348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0.125</v>
      </c>
      <c r="F713" s="9">
        <f>IF('De la BASE'!F709&gt;0,'De la BASE'!F709,'De la BASE'!F709+0.001)</f>
        <v>158.79940160277</v>
      </c>
      <c r="G713" s="15">
        <v>36404</v>
      </c>
    </row>
    <row r="714" spans="1:7" ht="12.75">
      <c r="A714" s="30" t="str">
        <f>'De la BASE'!A710</f>
        <v>397</v>
      </c>
      <c r="B714" s="30">
        <f>'De la BASE'!B710</f>
        <v>348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0.142</v>
      </c>
      <c r="F714" s="9">
        <f>IF('De la BASE'!F710&gt;0,'De la BASE'!F710,'De la BASE'!F710+0.001)</f>
        <v>420.1456297899998</v>
      </c>
      <c r="G714" s="15">
        <v>36434</v>
      </c>
    </row>
    <row r="715" spans="1:7" ht="12.75">
      <c r="A715" s="30" t="str">
        <f>'De la BASE'!A711</f>
        <v>397</v>
      </c>
      <c r="B715" s="30">
        <f>'De la BASE'!B711</f>
        <v>348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0.138</v>
      </c>
      <c r="F715" s="9">
        <f>IF('De la BASE'!F711&gt;0,'De la BASE'!F711,'De la BASE'!F711+0.001)</f>
        <v>254.35131360542525</v>
      </c>
      <c r="G715" s="15">
        <v>36465</v>
      </c>
    </row>
    <row r="716" spans="1:7" ht="12.75">
      <c r="A716" s="30" t="str">
        <f>'De la BASE'!A712</f>
        <v>397</v>
      </c>
      <c r="B716" s="30">
        <f>'De la BASE'!B712</f>
        <v>348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0.129</v>
      </c>
      <c r="F716" s="9">
        <f>IF('De la BASE'!F712&gt;0,'De la BASE'!F712,'De la BASE'!F712+0.001)</f>
        <v>358.5906653689666</v>
      </c>
      <c r="G716" s="15">
        <v>36495</v>
      </c>
    </row>
    <row r="717" spans="1:7" ht="12.75">
      <c r="A717" s="30" t="str">
        <f>'De la BASE'!A713</f>
        <v>397</v>
      </c>
      <c r="B717" s="30">
        <f>'De la BASE'!B713</f>
        <v>348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0.12</v>
      </c>
      <c r="F717" s="9">
        <f>IF('De la BASE'!F713&gt;0,'De la BASE'!F713,'De la BASE'!F713+0.001)</f>
        <v>179.52921216654136</v>
      </c>
      <c r="G717" s="15">
        <v>36526</v>
      </c>
    </row>
    <row r="718" spans="1:7" ht="12.75">
      <c r="A718" s="30" t="str">
        <f>'De la BASE'!A714</f>
        <v>397</v>
      </c>
      <c r="B718" s="30">
        <f>'De la BASE'!B714</f>
        <v>348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</v>
      </c>
      <c r="F718" s="9">
        <f>IF('De la BASE'!F714&gt;0,'De la BASE'!F714,'De la BASE'!F714+0.001)</f>
        <v>171.89151328493801</v>
      </c>
      <c r="G718" s="15">
        <v>36557</v>
      </c>
    </row>
    <row r="719" spans="1:7" ht="12.75">
      <c r="A719" s="30" t="str">
        <f>'De la BASE'!A715</f>
        <v>397</v>
      </c>
      <c r="B719" s="30">
        <f>'De la BASE'!B715</f>
        <v>348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0.105</v>
      </c>
      <c r="F719" s="9">
        <f>IF('De la BASE'!F715&gt;0,'De la BASE'!F715,'De la BASE'!F715+0.001)</f>
        <v>162.02241362373</v>
      </c>
      <c r="G719" s="15">
        <v>36586</v>
      </c>
    </row>
    <row r="720" spans="1:7" ht="12.75">
      <c r="A720" s="30" t="str">
        <f>'De la BASE'!A716</f>
        <v>397</v>
      </c>
      <c r="B720" s="30">
        <f>'De la BASE'!B716</f>
        <v>348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0.13</v>
      </c>
      <c r="F720" s="9">
        <f>IF('De la BASE'!F716&gt;0,'De la BASE'!F716,'De la BASE'!F716+0.001)</f>
        <v>778.8867056499954</v>
      </c>
      <c r="G720" s="15">
        <v>36617</v>
      </c>
    </row>
    <row r="721" spans="1:7" ht="12.75">
      <c r="A721" s="30" t="str">
        <f>'De la BASE'!A717</f>
        <v>397</v>
      </c>
      <c r="B721" s="30">
        <f>'De la BASE'!B717</f>
        <v>348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0.151</v>
      </c>
      <c r="F721" s="9">
        <f>IF('De la BASE'!F717&gt;0,'De la BASE'!F717,'De la BASE'!F717+0.001)</f>
        <v>459.3905037734014</v>
      </c>
      <c r="G721" s="15">
        <v>36647</v>
      </c>
    </row>
    <row r="722" spans="1:7" ht="12.75">
      <c r="A722" s="30" t="str">
        <f>'De la BASE'!A718</f>
        <v>397</v>
      </c>
      <c r="B722" s="30">
        <f>'De la BASE'!B718</f>
        <v>348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0.148</v>
      </c>
      <c r="F722" s="9">
        <f>IF('De la BASE'!F718&gt;0,'De la BASE'!F718,'De la BASE'!F718+0.001)</f>
        <v>219.13361840882501</v>
      </c>
      <c r="G722" s="15">
        <v>36678</v>
      </c>
    </row>
    <row r="723" spans="1:7" ht="12.75">
      <c r="A723" s="30" t="str">
        <f>'De la BASE'!A719</f>
        <v>397</v>
      </c>
      <c r="B723" s="30">
        <f>'De la BASE'!B719</f>
        <v>348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0.135</v>
      </c>
      <c r="F723" s="9">
        <f>IF('De la BASE'!F719&gt;0,'De la BASE'!F719,'De la BASE'!F719+0.001)</f>
        <v>145.8912474034551</v>
      </c>
      <c r="G723" s="15">
        <v>36708</v>
      </c>
    </row>
    <row r="724" spans="1:7" ht="12.75">
      <c r="A724" s="30" t="str">
        <f>'De la BASE'!A720</f>
        <v>397</v>
      </c>
      <c r="B724" s="30">
        <f>'De la BASE'!B720</f>
        <v>348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0.124</v>
      </c>
      <c r="F724" s="9">
        <f>IF('De la BASE'!F720&gt;0,'De la BASE'!F720,'De la BASE'!F720+0.001)</f>
        <v>120.26488569648002</v>
      </c>
      <c r="G724" s="15">
        <v>36739</v>
      </c>
    </row>
    <row r="725" spans="1:7" ht="12.75">
      <c r="A725" s="30" t="str">
        <f>'De la BASE'!A721</f>
        <v>397</v>
      </c>
      <c r="B725" s="30">
        <f>'De la BASE'!B721</f>
        <v>348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0.116</v>
      </c>
      <c r="F725" s="9">
        <f>IF('De la BASE'!F721&gt;0,'De la BASE'!F721,'De la BASE'!F721+0.001)</f>
        <v>103.94579149169381</v>
      </c>
      <c r="G725" s="15">
        <v>36770</v>
      </c>
    </row>
    <row r="726" spans="1:7" ht="12.75">
      <c r="A726" s="30" t="str">
        <f>'De la BASE'!A722</f>
        <v>397</v>
      </c>
      <c r="B726" s="30">
        <f>'De la BASE'!B722</f>
        <v>348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0.11</v>
      </c>
      <c r="F726" s="9">
        <f>IF('De la BASE'!F722&gt;0,'De la BASE'!F722,'De la BASE'!F722+0.001)</f>
        <v>148.40634723092586</v>
      </c>
      <c r="G726" s="15">
        <v>36800</v>
      </c>
    </row>
    <row r="727" spans="1:7" ht="12.75">
      <c r="A727" s="30" t="str">
        <f>'De la BASE'!A723</f>
        <v>397</v>
      </c>
      <c r="B727" s="30">
        <f>'De la BASE'!B723</f>
        <v>348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0.129</v>
      </c>
      <c r="F727" s="9">
        <f>IF('De la BASE'!F723&gt;0,'De la BASE'!F723,'De la BASE'!F723+0.001)</f>
        <v>623.3031750494496</v>
      </c>
      <c r="G727" s="15">
        <v>36831</v>
      </c>
    </row>
    <row r="728" spans="1:7" ht="12.75">
      <c r="A728" s="30" t="str">
        <f>'De la BASE'!A724</f>
        <v>397</v>
      </c>
      <c r="B728" s="30">
        <f>'De la BASE'!B724</f>
        <v>348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0.227</v>
      </c>
      <c r="F728" s="9">
        <f>IF('De la BASE'!F724&gt;0,'De la BASE'!F724,'De la BASE'!F724+0.001)</f>
        <v>1173.4193548606975</v>
      </c>
      <c r="G728" s="15">
        <v>36861</v>
      </c>
    </row>
    <row r="729" spans="1:7" ht="12.75">
      <c r="A729" s="30" t="str">
        <f>'De la BASE'!A725</f>
        <v>397</v>
      </c>
      <c r="B729" s="30">
        <f>'De la BASE'!B725</f>
        <v>348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0.791</v>
      </c>
      <c r="F729" s="9">
        <f>IF('De la BASE'!F725&gt;0,'De la BASE'!F725,'De la BASE'!F725+0.001)</f>
        <v>2428.6725297238763</v>
      </c>
      <c r="G729" s="15">
        <v>36892</v>
      </c>
    </row>
    <row r="730" spans="1:7" ht="12.75">
      <c r="A730" s="30" t="str">
        <f>'De la BASE'!A726</f>
        <v>397</v>
      </c>
      <c r="B730" s="30">
        <f>'De la BASE'!B726</f>
        <v>348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0.587</v>
      </c>
      <c r="F730" s="9">
        <f>IF('De la BASE'!F726&gt;0,'De la BASE'!F726,'De la BASE'!F726+0.001)</f>
        <v>1170.8923499259224</v>
      </c>
      <c r="G730" s="15">
        <v>36923</v>
      </c>
    </row>
    <row r="731" spans="1:7" ht="12.75">
      <c r="A731" s="30" t="str">
        <f>'De la BASE'!A727</f>
        <v>397</v>
      </c>
      <c r="B731" s="30">
        <f>'De la BASE'!B727</f>
        <v>348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0.881</v>
      </c>
      <c r="F731" s="9">
        <f>IF('De la BASE'!F727&gt;0,'De la BASE'!F727,'De la BASE'!F727+0.001)</f>
        <v>2206.7055188021627</v>
      </c>
      <c r="G731" s="15">
        <v>36951</v>
      </c>
    </row>
    <row r="732" spans="1:7" ht="12.75">
      <c r="A732" s="30" t="str">
        <f>'De la BASE'!A728</f>
        <v>397</v>
      </c>
      <c r="B732" s="30">
        <f>'De la BASE'!B728</f>
        <v>348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0.665</v>
      </c>
      <c r="F732" s="9">
        <f>IF('De la BASE'!F728&gt;0,'De la BASE'!F728,'De la BASE'!F728+0.001)</f>
        <v>782.0488212490375</v>
      </c>
      <c r="G732" s="15">
        <v>36982</v>
      </c>
    </row>
    <row r="733" spans="1:7" ht="12.75">
      <c r="A733" s="30" t="str">
        <f>'De la BASE'!A729</f>
        <v>397</v>
      </c>
      <c r="B733" s="30">
        <f>'De la BASE'!B729</f>
        <v>348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0.579</v>
      </c>
      <c r="F733" s="9">
        <f>IF('De la BASE'!F729&gt;0,'De la BASE'!F729,'De la BASE'!F729+0.001)</f>
        <v>573.5668295697467</v>
      </c>
      <c r="G733" s="15">
        <v>37012</v>
      </c>
    </row>
    <row r="734" spans="1:7" ht="12.75">
      <c r="A734" s="30" t="str">
        <f>'De la BASE'!A730</f>
        <v>397</v>
      </c>
      <c r="B734" s="30">
        <f>'De la BASE'!B730</f>
        <v>348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0.506</v>
      </c>
      <c r="F734" s="9">
        <f>IF('De la BASE'!F730&gt;0,'De la BASE'!F730,'De la BASE'!F730+0.001)</f>
        <v>370.06738932301676</v>
      </c>
      <c r="G734" s="15">
        <v>37043</v>
      </c>
    </row>
    <row r="735" spans="1:7" ht="12.75">
      <c r="A735" s="30" t="str">
        <f>'De la BASE'!A731</f>
        <v>397</v>
      </c>
      <c r="B735" s="30">
        <f>'De la BASE'!B731</f>
        <v>348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0.445</v>
      </c>
      <c r="F735" s="9">
        <f>IF('De la BASE'!F731&gt;0,'De la BASE'!F731,'De la BASE'!F731+0.001)</f>
        <v>280.2822936025627</v>
      </c>
      <c r="G735" s="15">
        <v>37073</v>
      </c>
    </row>
    <row r="736" spans="1:7" ht="12.75">
      <c r="A736" s="30" t="str">
        <f>'De la BASE'!A732</f>
        <v>397</v>
      </c>
      <c r="B736" s="30">
        <f>'De la BASE'!B732</f>
        <v>348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0.395</v>
      </c>
      <c r="F736" s="9">
        <f>IF('De la BASE'!F732&gt;0,'De la BASE'!F732,'De la BASE'!F732+0.001)</f>
        <v>226.59845030418208</v>
      </c>
      <c r="G736" s="15">
        <v>37104</v>
      </c>
    </row>
    <row r="737" spans="1:7" ht="12.75">
      <c r="A737" s="30" t="str">
        <f>'De la BASE'!A733</f>
        <v>397</v>
      </c>
      <c r="B737" s="30">
        <f>'De la BASE'!B733</f>
        <v>348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0.349</v>
      </c>
      <c r="F737" s="9">
        <f>IF('De la BASE'!F733&gt;0,'De la BASE'!F733,'De la BASE'!F733+0.001)</f>
        <v>192.6868745749539</v>
      </c>
      <c r="G737" s="15">
        <v>37135</v>
      </c>
    </row>
    <row r="738" spans="1:7" ht="12.75">
      <c r="A738" s="30" t="str">
        <f>'De la BASE'!A734</f>
        <v>397</v>
      </c>
      <c r="B738" s="30">
        <f>'De la BASE'!B734</f>
        <v>348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0.308</v>
      </c>
      <c r="F738" s="9">
        <f>IF('De la BASE'!F734&gt;0,'De la BASE'!F734,'De la BASE'!F734+0.001)</f>
        <v>240.7116037293294</v>
      </c>
      <c r="G738" s="15">
        <v>37165</v>
      </c>
    </row>
    <row r="739" spans="1:7" ht="12.75">
      <c r="A739" s="30" t="str">
        <f>'De la BASE'!A735</f>
        <v>397</v>
      </c>
      <c r="B739" s="30">
        <f>'De la BASE'!B735</f>
        <v>348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0.275</v>
      </c>
      <c r="F739" s="9">
        <f>IF('De la BASE'!F735&gt;0,'De la BASE'!F735,'De la BASE'!F735+0.001)</f>
        <v>192.50321438790067</v>
      </c>
      <c r="G739" s="15">
        <v>37196</v>
      </c>
    </row>
    <row r="740" spans="1:7" ht="12.75">
      <c r="A740" s="30" t="str">
        <f>'De la BASE'!A736</f>
        <v>397</v>
      </c>
      <c r="B740" s="30">
        <f>'De la BASE'!B736</f>
        <v>348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0.245</v>
      </c>
      <c r="F740" s="9">
        <f>IF('De la BASE'!F736&gt;0,'De la BASE'!F736,'De la BASE'!F736+0.001)</f>
        <v>145.4596259146123</v>
      </c>
      <c r="G740" s="15">
        <v>37226</v>
      </c>
    </row>
    <row r="741" spans="1:7" ht="12.75">
      <c r="A741" s="30" t="str">
        <f>'De la BASE'!A737</f>
        <v>397</v>
      </c>
      <c r="B741" s="30">
        <f>'De la BASE'!B737</f>
        <v>348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0.221</v>
      </c>
      <c r="F741" s="9">
        <f>IF('De la BASE'!F737&gt;0,'De la BASE'!F737,'De la BASE'!F737+0.001)</f>
        <v>195.26634451738047</v>
      </c>
      <c r="G741" s="15">
        <v>37257</v>
      </c>
    </row>
    <row r="742" spans="1:7" ht="12.75">
      <c r="A742" s="30" t="str">
        <f>'De la BASE'!A738</f>
        <v>397</v>
      </c>
      <c r="B742" s="30">
        <f>'De la BASE'!B738</f>
        <v>348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0.198</v>
      </c>
      <c r="F742" s="9">
        <f>IF('De la BASE'!F738&gt;0,'De la BASE'!F738,'De la BASE'!F738+0.001)</f>
        <v>165.49288538128022</v>
      </c>
      <c r="G742" s="15">
        <v>37288</v>
      </c>
    </row>
    <row r="743" spans="1:7" ht="12.75">
      <c r="A743" s="30" t="str">
        <f>'De la BASE'!A739</f>
        <v>397</v>
      </c>
      <c r="B743" s="30">
        <f>'De la BASE'!B739</f>
        <v>348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0.182</v>
      </c>
      <c r="F743" s="9">
        <f>IF('De la BASE'!F739&gt;0,'De la BASE'!F739,'De la BASE'!F739+0.001)</f>
        <v>266.32035379780973</v>
      </c>
      <c r="G743" s="15">
        <v>37316</v>
      </c>
    </row>
    <row r="744" spans="1:7" ht="12.75">
      <c r="A744" s="30" t="str">
        <f>'De la BASE'!A740</f>
        <v>397</v>
      </c>
      <c r="B744" s="30">
        <f>'De la BASE'!B740</f>
        <v>348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0.168</v>
      </c>
      <c r="F744" s="9">
        <f>IF('De la BASE'!F740&gt;0,'De la BASE'!F740,'De la BASE'!F740+0.001)</f>
        <v>217.69538041971904</v>
      </c>
      <c r="G744" s="15">
        <v>37347</v>
      </c>
    </row>
    <row r="745" spans="1:7" ht="12.75">
      <c r="A745" s="30" t="str">
        <f>'De la BASE'!A741</f>
        <v>397</v>
      </c>
      <c r="B745" s="30">
        <f>'De la BASE'!B741</f>
        <v>348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0.156</v>
      </c>
      <c r="F745" s="9">
        <f>IF('De la BASE'!F741&gt;0,'De la BASE'!F741,'De la BASE'!F741+0.001)</f>
        <v>217.59653327800993</v>
      </c>
      <c r="G745" s="15">
        <v>37377</v>
      </c>
    </row>
    <row r="746" spans="1:7" ht="12.75">
      <c r="A746" s="30" t="str">
        <f>'De la BASE'!A742</f>
        <v>397</v>
      </c>
      <c r="B746" s="30">
        <f>'De la BASE'!B742</f>
        <v>348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0.146</v>
      </c>
      <c r="F746" s="9">
        <f>IF('De la BASE'!F742&gt;0,'De la BASE'!F742,'De la BASE'!F742+0.001)</f>
        <v>151.17899414568768</v>
      </c>
      <c r="G746" s="15">
        <v>37408</v>
      </c>
    </row>
    <row r="747" spans="1:7" ht="12.75">
      <c r="A747" s="30" t="str">
        <f>'De la BASE'!A743</f>
        <v>397</v>
      </c>
      <c r="B747" s="30">
        <f>'De la BASE'!B743</f>
        <v>348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0.137</v>
      </c>
      <c r="F747" s="9">
        <f>IF('De la BASE'!F743&gt;0,'De la BASE'!F743,'De la BASE'!F743+0.001)</f>
        <v>108.088854487396</v>
      </c>
      <c r="G747" s="15">
        <v>37438</v>
      </c>
    </row>
    <row r="748" spans="1:7" ht="12.75">
      <c r="A748" s="30" t="str">
        <f>'De la BASE'!A744</f>
        <v>397</v>
      </c>
      <c r="B748" s="30">
        <f>'De la BASE'!B744</f>
        <v>348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0.131</v>
      </c>
      <c r="F748" s="9">
        <f>IF('De la BASE'!F744&gt;0,'De la BASE'!F744,'De la BASE'!F744+0.001)</f>
        <v>118.290438304906</v>
      </c>
      <c r="G748" s="15">
        <v>37469</v>
      </c>
    </row>
    <row r="749" spans="1:7" ht="12.75">
      <c r="A749" s="30" t="str">
        <f>'De la BASE'!A745</f>
        <v>397</v>
      </c>
      <c r="B749" s="30">
        <f>'De la BASE'!B745</f>
        <v>348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0.126</v>
      </c>
      <c r="F749" s="9">
        <f>IF('De la BASE'!F745&gt;0,'De la BASE'!F745,'De la BASE'!F745+0.001)</f>
        <v>89.39176445759497</v>
      </c>
      <c r="G749" s="15">
        <v>37500</v>
      </c>
    </row>
    <row r="750" spans="1:7" ht="12.75">
      <c r="A750" s="30" t="str">
        <f>'De la BASE'!A746</f>
        <v>397</v>
      </c>
      <c r="B750" s="30">
        <f>'De la BASE'!B746</f>
        <v>348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0.12</v>
      </c>
      <c r="F750" s="9">
        <f>IF('De la BASE'!F746&gt;0,'De la BASE'!F746,'De la BASE'!F746+0.001)</f>
        <v>240.33608958896386</v>
      </c>
      <c r="G750" s="15">
        <v>37530</v>
      </c>
    </row>
    <row r="751" spans="1:7" ht="12.75">
      <c r="A751" s="30" t="str">
        <f>'De la BASE'!A747</f>
        <v>397</v>
      </c>
      <c r="B751" s="30">
        <f>'De la BASE'!B747</f>
        <v>348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0.14</v>
      </c>
      <c r="F751" s="9">
        <f>IF('De la BASE'!F747&gt;0,'De la BASE'!F747,'De la BASE'!F747+0.001)</f>
        <v>384.95421781212826</v>
      </c>
      <c r="G751" s="15">
        <v>37561</v>
      </c>
    </row>
    <row r="752" spans="1:7" ht="12.75">
      <c r="A752" s="30" t="str">
        <f>'De la BASE'!A748</f>
        <v>397</v>
      </c>
      <c r="B752" s="30">
        <f>'De la BASE'!B748</f>
        <v>348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0.242</v>
      </c>
      <c r="F752" s="9">
        <f>IF('De la BASE'!F748&gt;0,'De la BASE'!F748,'De la BASE'!F748+0.001)</f>
        <v>916.3110564583734</v>
      </c>
      <c r="G752" s="15">
        <v>37591</v>
      </c>
    </row>
    <row r="753" spans="1:7" ht="12.75">
      <c r="A753" s="30" t="str">
        <f>'De la BASE'!A749</f>
        <v>397</v>
      </c>
      <c r="B753" s="30">
        <f>'De la BASE'!B749</f>
        <v>348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0.436</v>
      </c>
      <c r="F753" s="9">
        <f>IF('De la BASE'!F749&gt;0,'De la BASE'!F749,'De la BASE'!F749+0.001)</f>
        <v>1419.2738078703583</v>
      </c>
      <c r="G753" s="15">
        <v>37622</v>
      </c>
    </row>
    <row r="754" spans="1:7" ht="12.75">
      <c r="A754" s="30" t="str">
        <f>'De la BASE'!A750</f>
        <v>397</v>
      </c>
      <c r="B754" s="30">
        <f>'De la BASE'!B750</f>
        <v>348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0.487</v>
      </c>
      <c r="F754" s="9">
        <f>IF('De la BASE'!F750&gt;0,'De la BASE'!F750,'De la BASE'!F750+0.001)</f>
        <v>1052.3891923048723</v>
      </c>
      <c r="G754" s="15">
        <v>37653</v>
      </c>
    </row>
    <row r="755" spans="1:7" ht="12.75">
      <c r="A755" s="30" t="str">
        <f>'De la BASE'!A751</f>
        <v>397</v>
      </c>
      <c r="B755" s="30">
        <f>'De la BASE'!B751</f>
        <v>348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0.453</v>
      </c>
      <c r="F755" s="9">
        <f>IF('De la BASE'!F751&gt;0,'De la BASE'!F751,'De la BASE'!F751+0.001)</f>
        <v>832.5868252507603</v>
      </c>
      <c r="G755" s="15">
        <v>37681</v>
      </c>
    </row>
    <row r="756" spans="1:7" ht="12.75">
      <c r="A756" s="30" t="str">
        <f>'De la BASE'!A752</f>
        <v>397</v>
      </c>
      <c r="B756" s="30">
        <f>'De la BASE'!B752</f>
        <v>348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0.473</v>
      </c>
      <c r="F756" s="9">
        <f>IF('De la BASE'!F752&gt;0,'De la BASE'!F752,'De la BASE'!F752+0.001)</f>
        <v>821.0574422632117</v>
      </c>
      <c r="G756" s="15">
        <v>37712</v>
      </c>
    </row>
    <row r="757" spans="1:7" ht="12.75">
      <c r="A757" s="30" t="str">
        <f>'De la BASE'!A753</f>
        <v>397</v>
      </c>
      <c r="B757" s="30">
        <f>'De la BASE'!B753</f>
        <v>348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0.447</v>
      </c>
      <c r="F757" s="9">
        <f>IF('De la BASE'!F753&gt;0,'De la BASE'!F753,'De la BASE'!F753+0.001)</f>
        <v>574.9253045815933</v>
      </c>
      <c r="G757" s="15">
        <v>37742</v>
      </c>
    </row>
    <row r="758" spans="1:7" ht="12.75">
      <c r="A758" s="30" t="str">
        <f>'De la BASE'!A754</f>
        <v>397</v>
      </c>
      <c r="B758" s="30">
        <f>'De la BASE'!B754</f>
        <v>348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0.396</v>
      </c>
      <c r="F758" s="9">
        <f>IF('De la BASE'!F754&gt;0,'De la BASE'!F754,'De la BASE'!F754+0.001)</f>
        <v>308.00295830176015</v>
      </c>
      <c r="G758" s="15">
        <v>37773</v>
      </c>
    </row>
    <row r="759" spans="1:7" ht="12.75">
      <c r="A759" s="30" t="str">
        <f>'De la BASE'!A755</f>
        <v>397</v>
      </c>
      <c r="B759" s="30">
        <f>'De la BASE'!B755</f>
        <v>348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0.353</v>
      </c>
      <c r="F759" s="9">
        <f>IF('De la BASE'!F755&gt;0,'De la BASE'!F755,'De la BASE'!F755+0.001)</f>
        <v>221.4168725698027</v>
      </c>
      <c r="G759" s="15">
        <v>37803</v>
      </c>
    </row>
    <row r="760" spans="1:7" ht="12.75">
      <c r="A760" s="30" t="str">
        <f>'De la BASE'!A756</f>
        <v>397</v>
      </c>
      <c r="B760" s="30">
        <f>'De la BASE'!B756</f>
        <v>348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0.316</v>
      </c>
      <c r="F760" s="9">
        <f>IF('De la BASE'!F756&gt;0,'De la BASE'!F756,'De la BASE'!F756+0.001)</f>
        <v>186.54594631439997</v>
      </c>
      <c r="G760" s="15">
        <v>37834</v>
      </c>
    </row>
    <row r="761" spans="1:7" ht="12.75">
      <c r="A761" s="30" t="str">
        <f>'De la BASE'!A757</f>
        <v>397</v>
      </c>
      <c r="B761" s="30">
        <f>'De la BASE'!B757</f>
        <v>348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0.282</v>
      </c>
      <c r="F761" s="9">
        <f>IF('De la BASE'!F757&gt;0,'De la BASE'!F757,'De la BASE'!F757+0.001)</f>
        <v>173.94269716540802</v>
      </c>
      <c r="G761" s="15">
        <v>37865</v>
      </c>
    </row>
    <row r="762" spans="1:7" ht="12.75">
      <c r="A762" s="30" t="str">
        <f>'De la BASE'!A758</f>
        <v>397</v>
      </c>
      <c r="B762" s="30">
        <f>'De la BASE'!B758</f>
        <v>348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0.37</v>
      </c>
      <c r="F762" s="9">
        <f>IF('De la BASE'!F758&gt;0,'De la BASE'!F758,'De la BASE'!F758+0.001)</f>
        <v>483.23540962012834</v>
      </c>
      <c r="G762" s="15">
        <v>37895</v>
      </c>
    </row>
    <row r="763" spans="1:7" ht="12.75">
      <c r="A763" s="30" t="str">
        <f>'De la BASE'!A759</f>
        <v>397</v>
      </c>
      <c r="B763" s="30">
        <f>'De la BASE'!B759</f>
        <v>348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0.308</v>
      </c>
      <c r="F763" s="9">
        <f>IF('De la BASE'!F759&gt;0,'De la BASE'!F759,'De la BASE'!F759+0.001)</f>
        <v>490.14591338420763</v>
      </c>
      <c r="G763" s="15">
        <v>37926</v>
      </c>
    </row>
    <row r="764" spans="1:7" ht="12.75">
      <c r="A764" s="30" t="str">
        <f>'De la BASE'!A760</f>
        <v>397</v>
      </c>
      <c r="B764" s="30">
        <f>'De la BASE'!B760</f>
        <v>348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0.283</v>
      </c>
      <c r="F764" s="9">
        <f>IF('De la BASE'!F760&gt;0,'De la BASE'!F760,'De la BASE'!F760+0.001)</f>
        <v>512.0300254526759</v>
      </c>
      <c r="G764" s="15">
        <v>37956</v>
      </c>
    </row>
    <row r="765" spans="1:7" ht="12.75">
      <c r="A765" s="30" t="str">
        <f>'De la BASE'!A761</f>
        <v>397</v>
      </c>
      <c r="B765" s="30">
        <f>'De la BASE'!B761</f>
        <v>348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0.258</v>
      </c>
      <c r="F765" s="9">
        <f>IF('De la BASE'!F761&gt;0,'De la BASE'!F761,'De la BASE'!F761+0.001)</f>
        <v>529.8357061758529</v>
      </c>
      <c r="G765" s="15">
        <v>37987</v>
      </c>
    </row>
    <row r="766" spans="1:7" ht="12.75">
      <c r="A766" s="30" t="str">
        <f>'De la BASE'!A762</f>
        <v>397</v>
      </c>
      <c r="B766" s="30">
        <f>'De la BASE'!B762</f>
        <v>348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0.241</v>
      </c>
      <c r="F766" s="9">
        <f>IF('De la BASE'!F762&gt;0,'De la BASE'!F762,'De la BASE'!F762+0.001)</f>
        <v>399.8352212011758</v>
      </c>
      <c r="G766" s="15">
        <v>38018</v>
      </c>
    </row>
    <row r="767" spans="1:7" ht="12.75">
      <c r="A767" s="30" t="str">
        <f>'De la BASE'!A763</f>
        <v>397</v>
      </c>
      <c r="B767" s="30">
        <f>'De la BASE'!B763</f>
        <v>348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0.244</v>
      </c>
      <c r="F767" s="9">
        <f>IF('De la BASE'!F763&gt;0,'De la BASE'!F763,'De la BASE'!F763+0.001)</f>
        <v>571.4806995221537</v>
      </c>
      <c r="G767" s="15">
        <v>38047</v>
      </c>
    </row>
    <row r="768" spans="1:7" ht="12.75">
      <c r="A768" s="30" t="str">
        <f>'De la BASE'!A764</f>
        <v>397</v>
      </c>
      <c r="B768" s="30">
        <f>'De la BASE'!B764</f>
        <v>348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0.226</v>
      </c>
      <c r="F768" s="9">
        <f>IF('De la BASE'!F764&gt;0,'De la BASE'!F764,'De la BASE'!F764+0.001)</f>
        <v>538.7376547232375</v>
      </c>
      <c r="G768" s="15">
        <v>38078</v>
      </c>
    </row>
    <row r="769" spans="1:7" ht="12.75">
      <c r="A769" s="30" t="str">
        <f>'De la BASE'!A765</f>
        <v>397</v>
      </c>
      <c r="B769" s="30">
        <f>'De la BASE'!B765</f>
        <v>348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0.21</v>
      </c>
      <c r="F769" s="9">
        <f>IF('De la BASE'!F765&gt;0,'De la BASE'!F765,'De la BASE'!F765+0.001)</f>
        <v>483.21482678865914</v>
      </c>
      <c r="G769" s="15">
        <v>38108</v>
      </c>
    </row>
    <row r="770" spans="1:7" ht="12.75">
      <c r="A770" s="30" t="str">
        <f>'De la BASE'!A766</f>
        <v>397</v>
      </c>
      <c r="B770" s="30">
        <f>'De la BASE'!B766</f>
        <v>348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0.196</v>
      </c>
      <c r="F770" s="9">
        <f>IF('De la BASE'!F766&gt;0,'De la BASE'!F766,'De la BASE'!F766+0.001)</f>
        <v>271.57440339909346</v>
      </c>
      <c r="G770" s="15">
        <v>38139</v>
      </c>
    </row>
    <row r="771" spans="1:7" ht="12.75">
      <c r="A771" s="30" t="str">
        <f>'De la BASE'!A767</f>
        <v>397</v>
      </c>
      <c r="B771" s="30">
        <f>'De la BASE'!B767</f>
        <v>348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0.179</v>
      </c>
      <c r="F771" s="9">
        <f>IF('De la BASE'!F767&gt;0,'De la BASE'!F767,'De la BASE'!F767+0.001)</f>
        <v>174.98312952081616</v>
      </c>
      <c r="G771" s="15">
        <v>38169</v>
      </c>
    </row>
    <row r="772" spans="1:7" ht="12.75">
      <c r="A772" s="30" t="str">
        <f>'De la BASE'!A768</f>
        <v>397</v>
      </c>
      <c r="B772" s="30">
        <f>'De la BASE'!B768</f>
        <v>348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0.167</v>
      </c>
      <c r="F772" s="9">
        <f>IF('De la BASE'!F768&gt;0,'De la BASE'!F768,'De la BASE'!F768+0.001)</f>
        <v>153.46641009283803</v>
      </c>
      <c r="G772" s="15">
        <v>38200</v>
      </c>
    </row>
    <row r="773" spans="1:7" ht="12.75">
      <c r="A773" s="30" t="str">
        <f>'De la BASE'!A769</f>
        <v>397</v>
      </c>
      <c r="B773" s="30">
        <f>'De la BASE'!B769</f>
        <v>348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0.152</v>
      </c>
      <c r="F773" s="9">
        <f>IF('De la BASE'!F769&gt;0,'De la BASE'!F769,'De la BASE'!F769+0.001)</f>
        <v>117.365138594495</v>
      </c>
      <c r="G773" s="15">
        <v>38231</v>
      </c>
    </row>
    <row r="774" spans="1:7" ht="12.75">
      <c r="A774" s="30" t="str">
        <f>'De la BASE'!A770</f>
        <v>397</v>
      </c>
      <c r="B774" s="30">
        <f>'De la BASE'!B770</f>
        <v>348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0.144</v>
      </c>
      <c r="F774" s="9">
        <f>IF('De la BASE'!F770&gt;0,'De la BASE'!F770,'De la BASE'!F770+0.001)</f>
        <v>238.12607770376914</v>
      </c>
      <c r="G774" s="15">
        <v>38261</v>
      </c>
    </row>
    <row r="775" spans="1:7" ht="12.75">
      <c r="A775" s="30" t="str">
        <f>'De la BASE'!A771</f>
        <v>397</v>
      </c>
      <c r="B775" s="30">
        <f>'De la BASE'!B771</f>
        <v>348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0.137</v>
      </c>
      <c r="F775" s="9">
        <f>IF('De la BASE'!F771&gt;0,'De la BASE'!F771,'De la BASE'!F771+0.001)</f>
        <v>188.17092626456554</v>
      </c>
      <c r="G775" s="15">
        <v>38292</v>
      </c>
    </row>
    <row r="776" spans="1:7" ht="12.75">
      <c r="A776" s="30" t="str">
        <f>'De la BASE'!A772</f>
        <v>397</v>
      </c>
      <c r="B776" s="30">
        <f>'De la BASE'!B772</f>
        <v>348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0.129</v>
      </c>
      <c r="F776" s="9">
        <f>IF('De la BASE'!F772&gt;0,'De la BASE'!F772,'De la BASE'!F772+0.001)</f>
        <v>195.16886207349248</v>
      </c>
      <c r="G776" s="15">
        <v>38322</v>
      </c>
    </row>
    <row r="777" spans="1:7" ht="12.75">
      <c r="A777" s="30" t="str">
        <f>'De la BASE'!A773</f>
        <v>397</v>
      </c>
      <c r="B777" s="30">
        <f>'De la BASE'!B773</f>
        <v>348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0.121</v>
      </c>
      <c r="F777" s="9">
        <f>IF('De la BASE'!F773&gt;0,'De la BASE'!F773,'De la BASE'!F773+0.001)</f>
        <v>158.86073948845385</v>
      </c>
      <c r="G777" s="15">
        <v>38353</v>
      </c>
    </row>
    <row r="778" spans="1:7" ht="12.75">
      <c r="A778" s="30" t="str">
        <f>'De la BASE'!A774</f>
        <v>397</v>
      </c>
      <c r="B778" s="30">
        <f>'De la BASE'!B774</f>
        <v>348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0.113</v>
      </c>
      <c r="F778" s="9">
        <f>IF('De la BASE'!F774&gt;0,'De la BASE'!F774,'De la BASE'!F774+0.001)</f>
        <v>112.46976575924802</v>
      </c>
      <c r="G778" s="15">
        <v>38384</v>
      </c>
    </row>
    <row r="779" spans="1:7" ht="12.75">
      <c r="A779" s="30" t="str">
        <f>'De la BASE'!A775</f>
        <v>397</v>
      </c>
      <c r="B779" s="30">
        <f>'De la BASE'!B775</f>
        <v>348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0.109</v>
      </c>
      <c r="F779" s="9">
        <f>IF('De la BASE'!F775&gt;0,'De la BASE'!F775,'De la BASE'!F775+0.001)</f>
        <v>256.8629102514368</v>
      </c>
      <c r="G779" s="15">
        <v>38412</v>
      </c>
    </row>
    <row r="780" spans="1:7" ht="12.75">
      <c r="A780" s="30" t="str">
        <f>'De la BASE'!A776</f>
        <v>397</v>
      </c>
      <c r="B780" s="30">
        <f>'De la BASE'!B776</f>
        <v>348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0.108</v>
      </c>
      <c r="F780" s="9">
        <f>IF('De la BASE'!F776&gt;0,'De la BASE'!F776,'De la BASE'!F776+0.001)</f>
        <v>260.4122188648976</v>
      </c>
      <c r="G780" s="15">
        <v>38443</v>
      </c>
    </row>
    <row r="781" spans="1:7" ht="12.75">
      <c r="A781" s="30" t="str">
        <f>'De la BASE'!A777</f>
        <v>397</v>
      </c>
      <c r="B781" s="30">
        <f>'De la BASE'!B777</f>
        <v>348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0.106</v>
      </c>
      <c r="F781" s="9">
        <f>IF('De la BASE'!F777&gt;0,'De la BASE'!F777,'De la BASE'!F777+0.001)</f>
        <v>170.73897784577008</v>
      </c>
      <c r="G781" s="15">
        <v>38473</v>
      </c>
    </row>
    <row r="782" spans="1:7" ht="12.75">
      <c r="A782" s="30" t="str">
        <f>'De la BASE'!A778</f>
        <v>397</v>
      </c>
      <c r="B782" s="30">
        <f>'De la BASE'!B778</f>
        <v>348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0.102</v>
      </c>
      <c r="F782" s="9">
        <f>IF('De la BASE'!F778&gt;0,'De la BASE'!F778,'De la BASE'!F778+0.001)</f>
        <v>108.5725350795731</v>
      </c>
      <c r="G782" s="15">
        <v>38504</v>
      </c>
    </row>
    <row r="783" spans="1:7" ht="12.75">
      <c r="A783" s="30" t="str">
        <f>'De la BASE'!A779</f>
        <v>397</v>
      </c>
      <c r="B783" s="30">
        <f>'De la BASE'!B779</f>
        <v>348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0.099</v>
      </c>
      <c r="F783" s="9">
        <f>IF('De la BASE'!F779&gt;0,'De la BASE'!F779,'De la BASE'!F779+0.001)</f>
        <v>87.7415645472385</v>
      </c>
      <c r="G783" s="15">
        <v>38534</v>
      </c>
    </row>
    <row r="784" spans="1:7" ht="12.75">
      <c r="A784" s="30" t="str">
        <f>'De la BASE'!A780</f>
        <v>397</v>
      </c>
      <c r="B784" s="30">
        <f>'De la BASE'!B780</f>
        <v>348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0.096</v>
      </c>
      <c r="F784" s="9">
        <f>IF('De la BASE'!F780&gt;0,'De la BASE'!F780,'De la BASE'!F780+0.001)</f>
        <v>79.25153779734161</v>
      </c>
      <c r="G784" s="15">
        <v>38565</v>
      </c>
    </row>
    <row r="785" spans="1:7" ht="12.75">
      <c r="A785" s="30" t="str">
        <f>'De la BASE'!A781</f>
        <v>397</v>
      </c>
      <c r="B785" s="30">
        <f>'De la BASE'!B781</f>
        <v>348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</v>
      </c>
      <c r="F785" s="9">
        <f>IF('De la BASE'!F781&gt;0,'De la BASE'!F781,'De la BASE'!F781+0.001)</f>
        <v>63.88558505704687</v>
      </c>
      <c r="G785" s="15">
        <v>38596</v>
      </c>
    </row>
    <row r="786" spans="1:7" ht="12.75">
      <c r="A786" s="30" t="str">
        <f>'De la BASE'!A782</f>
        <v>397</v>
      </c>
      <c r="B786" s="30">
        <f>'De la BASE'!B782</f>
        <v>348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0.132</v>
      </c>
      <c r="F786" s="9">
        <f>IF('De la BASE'!F782&gt;0,'De la BASE'!F782,'De la BASE'!F782+0.001)</f>
        <v>333.3333505097737</v>
      </c>
      <c r="G786" s="15">
        <v>38626</v>
      </c>
    </row>
    <row r="787" spans="1:7" ht="12.75">
      <c r="A787" s="30" t="str">
        <f>'De la BASE'!A783</f>
        <v>397</v>
      </c>
      <c r="B787" s="30">
        <f>'De la BASE'!B783</f>
        <v>348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0.147</v>
      </c>
      <c r="F787" s="9">
        <f>IF('De la BASE'!F783&gt;0,'De la BASE'!F783,'De la BASE'!F783+0.001)</f>
        <v>319.2360794738796</v>
      </c>
      <c r="G787" s="15">
        <v>38657</v>
      </c>
    </row>
    <row r="788" spans="1:7" ht="12.75">
      <c r="A788" s="30" t="str">
        <f>'De la BASE'!A784</f>
        <v>397</v>
      </c>
      <c r="B788" s="30">
        <f>'De la BASE'!B784</f>
        <v>348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0.141</v>
      </c>
      <c r="F788" s="9">
        <f>IF('De la BASE'!F784&gt;0,'De la BASE'!F784,'De la BASE'!F784+0.001)</f>
        <v>310.612470951368</v>
      </c>
      <c r="G788" s="15">
        <v>38687</v>
      </c>
    </row>
    <row r="789" spans="1:7" ht="12.75">
      <c r="A789" s="30" t="str">
        <f>'De la BASE'!A785</f>
        <v>397</v>
      </c>
      <c r="B789" s="30">
        <f>'De la BASE'!B785</f>
        <v>348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0.136</v>
      </c>
      <c r="F789" s="9">
        <f>IF('De la BASE'!F785&gt;0,'De la BASE'!F785,'De la BASE'!F785+0.001)</f>
        <v>213.8333067746538</v>
      </c>
      <c r="G789" s="15">
        <v>38718</v>
      </c>
    </row>
    <row r="790" spans="1:7" ht="12.75">
      <c r="A790" s="30" t="str">
        <f>'De la BASE'!A786</f>
        <v>397</v>
      </c>
      <c r="B790" s="30">
        <f>'De la BASE'!B786</f>
        <v>348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0.162</v>
      </c>
      <c r="F790" s="9">
        <f>IF('De la BASE'!F786&gt;0,'De la BASE'!F786,'De la BASE'!F786+0.001)</f>
        <v>300.46530694242716</v>
      </c>
      <c r="G790" s="15">
        <v>38749</v>
      </c>
    </row>
    <row r="791" spans="1:7" ht="12.75">
      <c r="A791" s="30" t="str">
        <f>'De la BASE'!A787</f>
        <v>397</v>
      </c>
      <c r="B791" s="30">
        <f>'De la BASE'!B787</f>
        <v>348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0.18</v>
      </c>
      <c r="F791" s="9">
        <f>IF('De la BASE'!F787&gt;0,'De la BASE'!F787,'De la BASE'!F787+0.001)</f>
        <v>656.5304678828711</v>
      </c>
      <c r="G791" s="15">
        <v>38777</v>
      </c>
    </row>
    <row r="792" spans="1:7" ht="12.75">
      <c r="A792" s="30" t="str">
        <f>'De la BASE'!A788</f>
        <v>397</v>
      </c>
      <c r="B792" s="30">
        <f>'De la BASE'!B788</f>
        <v>348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0.188</v>
      </c>
      <c r="F792" s="9">
        <f>IF('De la BASE'!F788&gt;0,'De la BASE'!F788,'De la BASE'!F788+0.001)</f>
        <v>448.3735371898915</v>
      </c>
      <c r="G792" s="15">
        <v>38808</v>
      </c>
    </row>
    <row r="793" spans="1:7" ht="12.75">
      <c r="A793" s="30" t="str">
        <f>'De la BASE'!A789</f>
        <v>397</v>
      </c>
      <c r="B793" s="30">
        <f>'De la BASE'!B789</f>
        <v>348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0.174</v>
      </c>
      <c r="F793" s="9">
        <f>IF('De la BASE'!F789&gt;0,'De la BASE'!F789,'De la BASE'!F789+0.001)</f>
        <v>271.59319358889</v>
      </c>
      <c r="G793" s="15">
        <v>38838</v>
      </c>
    </row>
    <row r="794" spans="1:7" ht="12.75">
      <c r="A794" s="30" t="str">
        <f>'De la BASE'!A790</f>
        <v>397</v>
      </c>
      <c r="B794" s="30">
        <f>'De la BASE'!B790</f>
        <v>348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0.158</v>
      </c>
      <c r="F794" s="9">
        <f>IF('De la BASE'!F790&gt;0,'De la BASE'!F790,'De la BASE'!F790+0.001)</f>
        <v>225.74297137102278</v>
      </c>
      <c r="G794" s="15">
        <v>38869</v>
      </c>
    </row>
    <row r="795" spans="1:7" ht="12.75">
      <c r="A795" s="30" t="str">
        <f>'De la BASE'!A791</f>
        <v>397</v>
      </c>
      <c r="B795" s="30">
        <f>'De la BASE'!B791</f>
        <v>348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0.15</v>
      </c>
      <c r="F795" s="9">
        <f>IF('De la BASE'!F791&gt;0,'De la BASE'!F791,'De la BASE'!F791+0.001)</f>
        <v>168.29414900093198</v>
      </c>
      <c r="G795" s="15">
        <v>38899</v>
      </c>
    </row>
    <row r="796" spans="1:7" ht="12.75">
      <c r="A796" s="30" t="str">
        <f>'De la BASE'!A792</f>
        <v>397</v>
      </c>
      <c r="B796" s="30">
        <f>'De la BASE'!B792</f>
        <v>348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0.142</v>
      </c>
      <c r="F796" s="9">
        <f>IF('De la BASE'!F792&gt;0,'De la BASE'!F792,'De la BASE'!F792+0.001)</f>
        <v>133.77376820316815</v>
      </c>
      <c r="G796" s="15">
        <v>38930</v>
      </c>
    </row>
    <row r="797" spans="1:7" ht="12.75">
      <c r="A797" s="30" t="str">
        <f>'De la BASE'!A793</f>
        <v>397</v>
      </c>
      <c r="B797" s="30">
        <f>'De la BASE'!B793</f>
        <v>348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0.129</v>
      </c>
      <c r="F797" s="9">
        <f>IF('De la BASE'!F793&gt;0,'De la BASE'!F793,'De la BASE'!F793+0.001)</f>
        <v>111.66470630678045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397 - Río Duero desde confluencia con el arroyo de Algodre hasta confluencia con arroyo de Valderrey en Zamora.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69.81286343312834</v>
      </c>
      <c r="C4" s="1">
        <f aca="true" t="shared" si="0" ref="C4:M4">MIN(C18:C83)</f>
        <v>80.42323058065573</v>
      </c>
      <c r="D4" s="1">
        <f t="shared" si="0"/>
        <v>140.91739630911488</v>
      </c>
      <c r="E4" s="1">
        <f t="shared" si="0"/>
        <v>119.29334543993245</v>
      </c>
      <c r="F4" s="1">
        <f t="shared" si="0"/>
        <v>112.46976575924802</v>
      </c>
      <c r="G4" s="1">
        <f t="shared" si="0"/>
        <v>162.02241362373</v>
      </c>
      <c r="H4" s="1">
        <f t="shared" si="0"/>
        <v>169.12743052349992</v>
      </c>
      <c r="I4" s="1">
        <f t="shared" si="0"/>
        <v>170.73897784577008</v>
      </c>
      <c r="J4" s="1">
        <f t="shared" si="0"/>
        <v>108.5725350795731</v>
      </c>
      <c r="K4" s="1">
        <f t="shared" si="0"/>
        <v>87.7415645472385</v>
      </c>
      <c r="L4" s="1">
        <f t="shared" si="0"/>
        <v>79.25153779734161</v>
      </c>
      <c r="M4" s="1">
        <f t="shared" si="0"/>
        <v>63.88558505704687</v>
      </c>
      <c r="N4" s="1">
        <f>MIN(N18:N83)</f>
        <v>1891.646026452816</v>
      </c>
    </row>
    <row r="5" spans="1:14" ht="12.75">
      <c r="A5" s="13" t="s">
        <v>92</v>
      </c>
      <c r="B5" s="1">
        <f>MAX(B18:B83)</f>
        <v>1343.142389271132</v>
      </c>
      <c r="C5" s="1">
        <f aca="true" t="shared" si="1" ref="C5:M5">MAX(C18:C83)</f>
        <v>1223.255237630721</v>
      </c>
      <c r="D5" s="1">
        <f t="shared" si="1"/>
        <v>1619.5646125843264</v>
      </c>
      <c r="E5" s="1">
        <f t="shared" si="1"/>
        <v>2428.6725297238763</v>
      </c>
      <c r="F5" s="1">
        <f t="shared" si="1"/>
        <v>2678.653906230196</v>
      </c>
      <c r="G5" s="1">
        <f t="shared" si="1"/>
        <v>2206.7055188021627</v>
      </c>
      <c r="H5" s="1">
        <f t="shared" si="1"/>
        <v>1563.8572554549594</v>
      </c>
      <c r="I5" s="1">
        <f t="shared" si="1"/>
        <v>2084.327243681431</v>
      </c>
      <c r="J5" s="1">
        <f t="shared" si="1"/>
        <v>1011.3703755435838</v>
      </c>
      <c r="K5" s="1">
        <f t="shared" si="1"/>
        <v>577.613629172997</v>
      </c>
      <c r="L5" s="1">
        <f t="shared" si="1"/>
        <v>377.1853426242844</v>
      </c>
      <c r="M5" s="1">
        <f t="shared" si="1"/>
        <v>308.51672122225835</v>
      </c>
      <c r="N5" s="1">
        <f>MAX(N18:N83)</f>
        <v>11112.796244192039</v>
      </c>
    </row>
    <row r="6" spans="1:14" ht="12.75">
      <c r="A6" s="13" t="s">
        <v>14</v>
      </c>
      <c r="B6" s="1">
        <f>AVERAGE(B18:B83)</f>
        <v>241.89047046399514</v>
      </c>
      <c r="C6" s="1">
        <f aca="true" t="shared" si="2" ref="C6:M6">AVERAGE(C18:C83)</f>
        <v>354.7133821786361</v>
      </c>
      <c r="D6" s="1">
        <f t="shared" si="2"/>
        <v>484.49694560677636</v>
      </c>
      <c r="E6" s="1">
        <f t="shared" si="2"/>
        <v>590.9314716875</v>
      </c>
      <c r="F6" s="1">
        <f t="shared" si="2"/>
        <v>617.5236417018542</v>
      </c>
      <c r="G6" s="1">
        <f t="shared" si="2"/>
        <v>658.7020253591161</v>
      </c>
      <c r="H6" s="1">
        <f t="shared" si="2"/>
        <v>587.4280334391792</v>
      </c>
      <c r="I6" s="1">
        <f t="shared" si="2"/>
        <v>539.2386878430599</v>
      </c>
      <c r="J6" s="1">
        <f t="shared" si="2"/>
        <v>348.40066044874476</v>
      </c>
      <c r="K6" s="1">
        <f t="shared" si="2"/>
        <v>226.27676600832615</v>
      </c>
      <c r="L6" s="1">
        <f t="shared" si="2"/>
        <v>175.8286827662523</v>
      </c>
      <c r="M6" s="1">
        <f t="shared" si="2"/>
        <v>165.4597615541073</v>
      </c>
      <c r="N6" s="1">
        <f>SUM(B6:M6)</f>
        <v>4990.890529057547</v>
      </c>
    </row>
    <row r="7" spans="1:14" ht="12.75">
      <c r="A7" s="13" t="s">
        <v>15</v>
      </c>
      <c r="B7" s="1">
        <f>PERCENTILE(B18:B83,0.1)</f>
        <v>119.15199139531455</v>
      </c>
      <c r="C7" s="1">
        <f aca="true" t="shared" si="3" ref="C7:M7">PERCENTILE(C18:C83,0.1)</f>
        <v>160.37440574618796</v>
      </c>
      <c r="D7" s="1">
        <f t="shared" si="3"/>
        <v>161.927584342605</v>
      </c>
      <c r="E7" s="1">
        <f t="shared" si="3"/>
        <v>167.21627864967837</v>
      </c>
      <c r="F7" s="1">
        <f t="shared" si="3"/>
        <v>172.63845347168848</v>
      </c>
      <c r="G7" s="1">
        <f t="shared" si="3"/>
        <v>211.85572081590138</v>
      </c>
      <c r="H7" s="1">
        <f t="shared" si="3"/>
        <v>241.66925546410357</v>
      </c>
      <c r="I7" s="1">
        <f t="shared" si="3"/>
        <v>235.74621213656388</v>
      </c>
      <c r="J7" s="1">
        <f t="shared" si="3"/>
        <v>157.9187153514303</v>
      </c>
      <c r="K7" s="1">
        <f t="shared" si="3"/>
        <v>116.76217448436049</v>
      </c>
      <c r="L7" s="1">
        <f t="shared" si="3"/>
        <v>103.48261230254481</v>
      </c>
      <c r="M7" s="1">
        <f t="shared" si="3"/>
        <v>101.94906914028486</v>
      </c>
      <c r="N7" s="1">
        <f>PERCENTILE(N18:N83,0.1)</f>
        <v>2283.235300955199</v>
      </c>
    </row>
    <row r="8" spans="1:14" ht="12.75">
      <c r="A8" s="13" t="s">
        <v>16</v>
      </c>
      <c r="B8" s="1">
        <f>PERCENTILE(B18:B83,0.25)</f>
        <v>150.45063580637017</v>
      </c>
      <c r="C8" s="1">
        <f aca="true" t="shared" si="4" ref="C8:M8">PERCENTILE(C18:C83,0.25)</f>
        <v>194.55213253666193</v>
      </c>
      <c r="D8" s="1">
        <f t="shared" si="4"/>
        <v>225.73349070797812</v>
      </c>
      <c r="E8" s="1">
        <f t="shared" si="4"/>
        <v>221.42683350505385</v>
      </c>
      <c r="F8" s="1">
        <f t="shared" si="4"/>
        <v>261.9377162232306</v>
      </c>
      <c r="G8" s="1">
        <f t="shared" si="4"/>
        <v>295.2707413713947</v>
      </c>
      <c r="H8" s="1">
        <f t="shared" si="4"/>
        <v>351.2616999712469</v>
      </c>
      <c r="I8" s="1">
        <f t="shared" si="4"/>
        <v>335.03181313079654</v>
      </c>
      <c r="J8" s="1">
        <f t="shared" si="4"/>
        <v>231.0154012570867</v>
      </c>
      <c r="K8" s="1">
        <f t="shared" si="4"/>
        <v>156.11053715857028</v>
      </c>
      <c r="L8" s="1">
        <f t="shared" si="4"/>
        <v>122.367370198637</v>
      </c>
      <c r="M8" s="1">
        <f t="shared" si="4"/>
        <v>123.10260966597447</v>
      </c>
      <c r="N8" s="1">
        <f>PERCENTILE(N18:N83,0.25)</f>
        <v>3201.4275851161237</v>
      </c>
    </row>
    <row r="9" spans="1:14" ht="12.75">
      <c r="A9" s="13" t="s">
        <v>17</v>
      </c>
      <c r="B9" s="1">
        <f>PERCENTILE(B18:B83,0.5)</f>
        <v>205.20478732091266</v>
      </c>
      <c r="C9" s="1">
        <f aca="true" t="shared" si="5" ref="C9:N9">PERCENTILE(C18:C83,0.5)</f>
        <v>263.3445797733843</v>
      </c>
      <c r="D9" s="1">
        <f t="shared" si="5"/>
        <v>333.8384807484308</v>
      </c>
      <c r="E9" s="1">
        <f t="shared" si="5"/>
        <v>371.92701071278975</v>
      </c>
      <c r="F9" s="1">
        <f t="shared" si="5"/>
        <v>426.00612411162984</v>
      </c>
      <c r="G9" s="1">
        <f t="shared" si="5"/>
        <v>528.8188432157691</v>
      </c>
      <c r="H9" s="1">
        <f t="shared" si="5"/>
        <v>526.3451371229484</v>
      </c>
      <c r="I9" s="1">
        <f t="shared" si="5"/>
        <v>491.9483753342188</v>
      </c>
      <c r="J9" s="1">
        <f t="shared" si="5"/>
        <v>328.78622512168687</v>
      </c>
      <c r="K9" s="1">
        <f t="shared" si="5"/>
        <v>212.5663149678062</v>
      </c>
      <c r="L9" s="1">
        <f t="shared" si="5"/>
        <v>160.76921445940016</v>
      </c>
      <c r="M9" s="1">
        <f t="shared" si="5"/>
        <v>159.6234407114111</v>
      </c>
      <c r="N9" s="1">
        <f t="shared" si="5"/>
        <v>4450.468451624765</v>
      </c>
    </row>
    <row r="10" spans="1:14" ht="12.75">
      <c r="A10" s="13" t="s">
        <v>18</v>
      </c>
      <c r="B10" s="1">
        <f>PERCENTILE(B18:B83,0.75)</f>
        <v>271.11783591982953</v>
      </c>
      <c r="C10" s="1">
        <f aca="true" t="shared" si="6" ref="C10:M10">PERCENTILE(C18:C83,0.75)</f>
        <v>386.8928728603522</v>
      </c>
      <c r="D10" s="1">
        <f t="shared" si="6"/>
        <v>649.3186353938424</v>
      </c>
      <c r="E10" s="1">
        <f t="shared" si="6"/>
        <v>884.5752540151778</v>
      </c>
      <c r="F10" s="1">
        <f t="shared" si="6"/>
        <v>756.3342928031147</v>
      </c>
      <c r="G10" s="1">
        <f t="shared" si="6"/>
        <v>809.0505690162328</v>
      </c>
      <c r="H10" s="1">
        <f t="shared" si="6"/>
        <v>781.258292349277</v>
      </c>
      <c r="I10" s="1">
        <f t="shared" si="6"/>
        <v>677.7321060070941</v>
      </c>
      <c r="J10" s="1">
        <f t="shared" si="6"/>
        <v>441.47518738111853</v>
      </c>
      <c r="K10" s="1">
        <f t="shared" si="6"/>
        <v>284.72246742452813</v>
      </c>
      <c r="L10" s="1">
        <f t="shared" si="6"/>
        <v>223.67145646014794</v>
      </c>
      <c r="M10" s="1">
        <f t="shared" si="6"/>
        <v>198.96625777741266</v>
      </c>
      <c r="N10" s="1">
        <f>PERCENTILE(N18:N83,0.75)</f>
        <v>6729.534794605732</v>
      </c>
    </row>
    <row r="11" spans="1:14" ht="12.75">
      <c r="A11" s="13" t="s">
        <v>19</v>
      </c>
      <c r="B11" s="1">
        <f>PERCENTILE(B18:B83,0.9)</f>
        <v>357.6788038802895</v>
      </c>
      <c r="C11" s="1">
        <f aca="true" t="shared" si="7" ref="C11:M11">PERCENTILE(C18:C83,0.9)</f>
        <v>722.4941482890655</v>
      </c>
      <c r="D11" s="1">
        <f t="shared" si="7"/>
        <v>1070.750209894909</v>
      </c>
      <c r="E11" s="1">
        <f t="shared" si="7"/>
        <v>1294.7689503564916</v>
      </c>
      <c r="F11" s="1">
        <f t="shared" si="7"/>
        <v>1373.1950049096904</v>
      </c>
      <c r="G11" s="1">
        <f t="shared" si="7"/>
        <v>1543.5932816730908</v>
      </c>
      <c r="H11" s="1">
        <f t="shared" si="7"/>
        <v>995.8701491256173</v>
      </c>
      <c r="I11" s="1">
        <f t="shared" si="7"/>
        <v>808.0854397145276</v>
      </c>
      <c r="J11" s="1">
        <f t="shared" si="7"/>
        <v>535.7877235323286</v>
      </c>
      <c r="K11" s="1">
        <f t="shared" si="7"/>
        <v>347.45383047581095</v>
      </c>
      <c r="L11" s="1">
        <f t="shared" si="7"/>
        <v>254.73592122294494</v>
      </c>
      <c r="M11" s="1">
        <f t="shared" si="7"/>
        <v>241.4580914489426</v>
      </c>
      <c r="N11" s="1">
        <f>PERCENTILE(N18:N83,0.9)</f>
        <v>8798.50584570142</v>
      </c>
    </row>
    <row r="12" spans="1:14" ht="12.75">
      <c r="A12" s="13" t="s">
        <v>23</v>
      </c>
      <c r="B12" s="1">
        <f>STDEV(B18:B83)</f>
        <v>175.56340157265376</v>
      </c>
      <c r="C12" s="1">
        <f aca="true" t="shared" si="8" ref="C12:M12">STDEV(C18:C83)</f>
        <v>252.0222559841755</v>
      </c>
      <c r="D12" s="1">
        <f t="shared" si="8"/>
        <v>369.2336255807252</v>
      </c>
      <c r="E12" s="1">
        <f t="shared" si="8"/>
        <v>515.8689862810165</v>
      </c>
      <c r="F12" s="1">
        <f t="shared" si="8"/>
        <v>541.7097641759209</v>
      </c>
      <c r="G12" s="1">
        <f t="shared" si="8"/>
        <v>508.5493080963309</v>
      </c>
      <c r="H12" s="1">
        <f t="shared" si="8"/>
        <v>316.54665770949435</v>
      </c>
      <c r="I12" s="1">
        <f t="shared" si="8"/>
        <v>310.56630185023835</v>
      </c>
      <c r="J12" s="1">
        <f t="shared" si="8"/>
        <v>168.20412461354513</v>
      </c>
      <c r="K12" s="1">
        <f t="shared" si="8"/>
        <v>95.22314536106889</v>
      </c>
      <c r="L12" s="1">
        <f t="shared" si="8"/>
        <v>61.91228101116636</v>
      </c>
      <c r="M12" s="1">
        <f t="shared" si="8"/>
        <v>55.516597046163895</v>
      </c>
      <c r="N12" s="1">
        <f>STDEV(N18:N83)</f>
        <v>2392.639316443778</v>
      </c>
    </row>
    <row r="13" spans="1:14" ht="12.75">
      <c r="A13" s="13" t="s">
        <v>125</v>
      </c>
      <c r="B13" s="1">
        <f aca="true" t="shared" si="9" ref="B13:L13">ROUND(B12/B6,2)</f>
        <v>0.73</v>
      </c>
      <c r="C13" s="1">
        <f t="shared" si="9"/>
        <v>0.71</v>
      </c>
      <c r="D13" s="1">
        <f t="shared" si="9"/>
        <v>0.76</v>
      </c>
      <c r="E13" s="1">
        <f t="shared" si="9"/>
        <v>0.87</v>
      </c>
      <c r="F13" s="1">
        <f t="shared" si="9"/>
        <v>0.88</v>
      </c>
      <c r="G13" s="1">
        <f t="shared" si="9"/>
        <v>0.77</v>
      </c>
      <c r="H13" s="1">
        <f t="shared" si="9"/>
        <v>0.54</v>
      </c>
      <c r="I13" s="1">
        <f t="shared" si="9"/>
        <v>0.58</v>
      </c>
      <c r="J13" s="1">
        <f t="shared" si="9"/>
        <v>0.48</v>
      </c>
      <c r="K13" s="1">
        <f t="shared" si="9"/>
        <v>0.42</v>
      </c>
      <c r="L13" s="1">
        <f t="shared" si="9"/>
        <v>0.35</v>
      </c>
      <c r="M13" s="1">
        <f>ROUND(M12/M6,2)</f>
        <v>0.34</v>
      </c>
      <c r="N13" s="1">
        <f>ROUND(N12/N6,2)</f>
        <v>0.48</v>
      </c>
    </row>
    <row r="14" spans="1:14" ht="12.75">
      <c r="A14" s="13" t="s">
        <v>124</v>
      </c>
      <c r="B14" s="53">
        <f aca="true" t="shared" si="10" ref="B14:N14">66*P84/(65*64*B12^3)</f>
        <v>4.1682037032248305</v>
      </c>
      <c r="C14" s="53">
        <f t="shared" si="10"/>
        <v>1.8352154666635987</v>
      </c>
      <c r="D14" s="53">
        <f t="shared" si="10"/>
        <v>1.5026624565474578</v>
      </c>
      <c r="E14" s="53">
        <f t="shared" si="10"/>
        <v>1.591410125179359</v>
      </c>
      <c r="F14" s="53">
        <f t="shared" si="10"/>
        <v>1.8241054308753117</v>
      </c>
      <c r="G14" s="53">
        <f t="shared" si="10"/>
        <v>1.5619123024364197</v>
      </c>
      <c r="H14" s="53">
        <f t="shared" si="10"/>
        <v>0.9549276754445813</v>
      </c>
      <c r="I14" s="53">
        <f t="shared" si="10"/>
        <v>2.3140449277674673</v>
      </c>
      <c r="J14" s="53">
        <f t="shared" si="10"/>
        <v>1.3330016014589356</v>
      </c>
      <c r="K14" s="53">
        <f t="shared" si="10"/>
        <v>1.0766328869086648</v>
      </c>
      <c r="L14" s="53">
        <f t="shared" si="10"/>
        <v>0.7035055339346246</v>
      </c>
      <c r="M14" s="53">
        <f t="shared" si="10"/>
        <v>0.643554127312098</v>
      </c>
      <c r="N14" s="53">
        <f t="shared" si="10"/>
        <v>0.8868202759343213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0.04528938808421938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360.7882148205851</v>
      </c>
      <c r="C18" s="1">
        <f>'DATOS MENSUALES'!F7</f>
        <v>416.02756375199556</v>
      </c>
      <c r="D18" s="1">
        <f>'DATOS MENSUALES'!F8</f>
        <v>267.78116759238003</v>
      </c>
      <c r="E18" s="1">
        <f>'DATOS MENSUALES'!F9</f>
        <v>861.4400876852959</v>
      </c>
      <c r="F18" s="1">
        <f>'DATOS MENSUALES'!F10</f>
        <v>1743.9411157430777</v>
      </c>
      <c r="G18" s="1">
        <f>'DATOS MENSUALES'!F11</f>
        <v>1740.3842844678038</v>
      </c>
      <c r="H18" s="1">
        <f>'DATOS MENSUALES'!F12</f>
        <v>1371.5463405238452</v>
      </c>
      <c r="I18" s="1">
        <f>'DATOS MENSUALES'!F13</f>
        <v>2084.327243681431</v>
      </c>
      <c r="J18" s="1">
        <f>'DATOS MENSUALES'!F14</f>
        <v>1011.3703755435838</v>
      </c>
      <c r="K18" s="1">
        <f>'DATOS MENSUALES'!F15</f>
        <v>577.613629172997</v>
      </c>
      <c r="L18" s="1">
        <f>'DATOS MENSUALES'!F16</f>
        <v>377.1853426242844</v>
      </c>
      <c r="M18" s="1">
        <f>'DATOS MENSUALES'!F17</f>
        <v>300.3908785847597</v>
      </c>
      <c r="N18" s="1">
        <f>SUM(B18:M18)</f>
        <v>11112.796244192039</v>
      </c>
      <c r="O18" s="1"/>
      <c r="P18" s="60">
        <f>(B18-B$6)^3</f>
        <v>1680818.6053011334</v>
      </c>
      <c r="Q18" s="60">
        <f>(C18-C$6)^3</f>
        <v>230506.30385746405</v>
      </c>
      <c r="R18" s="60">
        <f aca="true" t="shared" si="11" ref="R18:AB18">(D18-D$6)^3</f>
        <v>-10178214.37897092</v>
      </c>
      <c r="S18" s="60">
        <f t="shared" si="11"/>
        <v>19794443.989380863</v>
      </c>
      <c r="T18" s="60">
        <f t="shared" si="11"/>
        <v>1429216880.7585251</v>
      </c>
      <c r="U18" s="60">
        <f t="shared" si="11"/>
        <v>1265607735.0200026</v>
      </c>
      <c r="V18" s="60">
        <f t="shared" si="11"/>
        <v>482108491.39987713</v>
      </c>
      <c r="W18" s="60">
        <f t="shared" si="11"/>
        <v>3688587816.349261</v>
      </c>
      <c r="X18" s="60">
        <f t="shared" si="11"/>
        <v>291394311.90780425</v>
      </c>
      <c r="Y18" s="60">
        <f t="shared" si="11"/>
        <v>43368176.16553966</v>
      </c>
      <c r="Z18" s="60">
        <f t="shared" si="11"/>
        <v>8163905.995513787</v>
      </c>
      <c r="AA18" s="60">
        <f t="shared" si="11"/>
        <v>2456610.744993784</v>
      </c>
      <c r="AB18" s="60">
        <f t="shared" si="11"/>
        <v>229435126936.65424</v>
      </c>
    </row>
    <row r="19" spans="1:28" ht="12.75">
      <c r="A19" s="12" t="s">
        <v>27</v>
      </c>
      <c r="B19" s="1">
        <f>'DATOS MENSUALES'!F18</f>
        <v>238.394582248083</v>
      </c>
      <c r="C19" s="1">
        <f>'DATOS MENSUALES'!F19</f>
        <v>387.53909120976016</v>
      </c>
      <c r="D19" s="1">
        <f>'DATOS MENSUALES'!F20</f>
        <v>225.87507911698074</v>
      </c>
      <c r="E19" s="1">
        <f>'DATOS MENSUALES'!F21</f>
        <v>264.4783704080278</v>
      </c>
      <c r="F19" s="1">
        <f>'DATOS MENSUALES'!F22</f>
        <v>205.47725010126464</v>
      </c>
      <c r="G19" s="1">
        <f>'DATOS MENSUALES'!F23</f>
        <v>519.4804994214799</v>
      </c>
      <c r="H19" s="1">
        <f>'DATOS MENSUALES'!F24</f>
        <v>701.0580806500127</v>
      </c>
      <c r="I19" s="1">
        <f>'DATOS MENSUALES'!F25</f>
        <v>500.4868854592184</v>
      </c>
      <c r="J19" s="1">
        <f>'DATOS MENSUALES'!F26</f>
        <v>361.6594124130801</v>
      </c>
      <c r="K19" s="1">
        <f>'DATOS MENSUALES'!F27</f>
        <v>221.84285829577462</v>
      </c>
      <c r="L19" s="1">
        <f>'DATOS MENSUALES'!F28</f>
        <v>198.79821645433998</v>
      </c>
      <c r="M19" s="1">
        <f>'DATOS MENSUALES'!F29</f>
        <v>212.42827343359897</v>
      </c>
      <c r="N19" s="1">
        <f aca="true" t="shared" si="12" ref="N19:N82">SUM(B19:M19)</f>
        <v>4037.5185992116203</v>
      </c>
      <c r="O19" s="10"/>
      <c r="P19" s="60">
        <f aca="true" t="shared" si="13" ref="P19:P82">(B19-B$6)^3</f>
        <v>-42.72406938632242</v>
      </c>
      <c r="Q19" s="60">
        <f aca="true" t="shared" si="14" ref="Q19:Q82">(C19-C$6)^3</f>
        <v>35370.59346702731</v>
      </c>
      <c r="R19" s="60">
        <f aca="true" t="shared" si="15" ref="R19:R82">(D19-D$6)^3</f>
        <v>-17297993.32324588</v>
      </c>
      <c r="S19" s="60">
        <f aca="true" t="shared" si="16" ref="S19:S82">(E19-E$6)^3</f>
        <v>-34790638.25190614</v>
      </c>
      <c r="T19" s="60">
        <f aca="true" t="shared" si="17" ref="T19:T82">(F19-F$6)^3</f>
        <v>-69958154.7477465</v>
      </c>
      <c r="U19" s="60">
        <f aca="true" t="shared" si="18" ref="U19:U82">(G19-G$6)^3</f>
        <v>-2698479.7825443307</v>
      </c>
      <c r="V19" s="60">
        <f aca="true" t="shared" si="19" ref="V19:V82">(H19-H$6)^3</f>
        <v>1467167.0378750074</v>
      </c>
      <c r="W19" s="60">
        <f aca="true" t="shared" si="20" ref="W19:W82">(I19-I$6)^3</f>
        <v>-58193.666428615135</v>
      </c>
      <c r="X19" s="60">
        <f aca="true" t="shared" si="21" ref="X19:X82">(J19-J$6)^3</f>
        <v>2330.8157206121996</v>
      </c>
      <c r="Y19" s="60">
        <f aca="true" t="shared" si="22" ref="Y19:Y82">(K19-K$6)^3</f>
        <v>-87.16857540501825</v>
      </c>
      <c r="Z19" s="60">
        <f aca="true" t="shared" si="23" ref="Z19:Z82">(L19-L$6)^3</f>
        <v>12118.713980251558</v>
      </c>
      <c r="AA19" s="60">
        <f aca="true" t="shared" si="24" ref="AA19:AA82">(M19-M$6)^3</f>
        <v>103614.46799591515</v>
      </c>
      <c r="AB19" s="60">
        <f aca="true" t="shared" si="25" ref="AB19:AB82">(N19-N$6)^3</f>
        <v>-866536942.6424122</v>
      </c>
    </row>
    <row r="20" spans="1:28" ht="12.75">
      <c r="A20" s="12" t="s">
        <v>28</v>
      </c>
      <c r="B20" s="1">
        <f>'DATOS MENSUALES'!F30</f>
        <v>326.0879882104746</v>
      </c>
      <c r="C20" s="1">
        <f>'DATOS MENSUALES'!F31</f>
        <v>267.61714827992654</v>
      </c>
      <c r="D20" s="1">
        <f>'DATOS MENSUALES'!F32</f>
        <v>449.34270543978596</v>
      </c>
      <c r="E20" s="1">
        <f>'DATOS MENSUALES'!F33</f>
        <v>941.4524573212592</v>
      </c>
      <c r="F20" s="1">
        <f>'DATOS MENSUALES'!F34</f>
        <v>408.52537573994266</v>
      </c>
      <c r="G20" s="1">
        <f>'DATOS MENSUALES'!F35</f>
        <v>370.12989050731807</v>
      </c>
      <c r="H20" s="1">
        <f>'DATOS MENSUALES'!F36</f>
        <v>579.9938473892843</v>
      </c>
      <c r="I20" s="1">
        <f>'DATOS MENSUALES'!F37</f>
        <v>369.767998923264</v>
      </c>
      <c r="J20" s="1">
        <f>'DATOS MENSUALES'!F38</f>
        <v>209.66142727028088</v>
      </c>
      <c r="K20" s="1">
        <f>'DATOS MENSUALES'!F39</f>
        <v>185.01435896360067</v>
      </c>
      <c r="L20" s="1">
        <f>'DATOS MENSUALES'!F40</f>
        <v>137.8648106428699</v>
      </c>
      <c r="M20" s="1">
        <f>'DATOS MENSUALES'!F41</f>
        <v>163.0783456439567</v>
      </c>
      <c r="N20" s="1">
        <f t="shared" si="12"/>
        <v>4408.536354331964</v>
      </c>
      <c r="O20" s="10"/>
      <c r="P20" s="60">
        <f t="shared" si="13"/>
        <v>596894.8947048518</v>
      </c>
      <c r="Q20" s="60">
        <f t="shared" si="14"/>
        <v>-660690.6011406276</v>
      </c>
      <c r="R20" s="60">
        <f t="shared" si="15"/>
        <v>-43444.33423612469</v>
      </c>
      <c r="S20" s="60">
        <f t="shared" si="16"/>
        <v>43066747.35914769</v>
      </c>
      <c r="T20" s="60">
        <f t="shared" si="17"/>
        <v>-9129101.76833209</v>
      </c>
      <c r="U20" s="60">
        <f t="shared" si="18"/>
        <v>-24030520.467005633</v>
      </c>
      <c r="V20" s="60">
        <f t="shared" si="19"/>
        <v>-410.8660690588648</v>
      </c>
      <c r="W20" s="60">
        <f t="shared" si="20"/>
        <v>-4867251.467861114</v>
      </c>
      <c r="X20" s="60">
        <f t="shared" si="21"/>
        <v>-2670532.5107141156</v>
      </c>
      <c r="Y20" s="60">
        <f t="shared" si="22"/>
        <v>-70252.80626245837</v>
      </c>
      <c r="Z20" s="60">
        <f t="shared" si="23"/>
        <v>-54715.64278681306</v>
      </c>
      <c r="AA20" s="60">
        <f t="shared" si="24"/>
        <v>-13.505347161492786</v>
      </c>
      <c r="AB20" s="60">
        <f t="shared" si="25"/>
        <v>-197497489.5014523</v>
      </c>
    </row>
    <row r="21" spans="1:28" ht="12.75">
      <c r="A21" s="12" t="s">
        <v>29</v>
      </c>
      <c r="B21" s="1">
        <f>'DATOS MENSUALES'!F42</f>
        <v>274.815781237516</v>
      </c>
      <c r="C21" s="1">
        <f>'DATOS MENSUALES'!F43</f>
        <v>296.9524663670849</v>
      </c>
      <c r="D21" s="1">
        <f>'DATOS MENSUALES'!F44</f>
        <v>323.89852291310046</v>
      </c>
      <c r="E21" s="1">
        <f>'DATOS MENSUALES'!F45</f>
        <v>214.7478371110738</v>
      </c>
      <c r="F21" s="1">
        <f>'DATOS MENSUALES'!F46</f>
        <v>157.3968910874937</v>
      </c>
      <c r="G21" s="1">
        <f>'DATOS MENSUALES'!F47</f>
        <v>209.7597273320528</v>
      </c>
      <c r="H21" s="1">
        <f>'DATOS MENSUALES'!F48</f>
        <v>402.9859770066955</v>
      </c>
      <c r="I21" s="1">
        <f>'DATOS MENSUALES'!F49</f>
        <v>311.49550663700285</v>
      </c>
      <c r="J21" s="1">
        <f>'DATOS MENSUALES'!F50</f>
        <v>217.8788561279899</v>
      </c>
      <c r="K21" s="1">
        <f>'DATOS MENSUALES'!F51</f>
        <v>142.87571072816317</v>
      </c>
      <c r="L21" s="1">
        <f>'DATOS MENSUALES'!F52</f>
        <v>120.3943381097425</v>
      </c>
      <c r="M21" s="1">
        <f>'DATOS MENSUALES'!F53</f>
        <v>164.10547511932788</v>
      </c>
      <c r="N21" s="1">
        <f t="shared" si="12"/>
        <v>2837.307089777243</v>
      </c>
      <c r="O21" s="10"/>
      <c r="P21" s="60">
        <f t="shared" si="13"/>
        <v>35693.54215001482</v>
      </c>
      <c r="Q21" s="60">
        <f t="shared" si="14"/>
        <v>-192709.09476117848</v>
      </c>
      <c r="R21" s="60">
        <f t="shared" si="15"/>
        <v>-4142130.9698410397</v>
      </c>
      <c r="S21" s="60">
        <f t="shared" si="16"/>
        <v>-53235298.60985279</v>
      </c>
      <c r="T21" s="60">
        <f t="shared" si="17"/>
        <v>-97416483.46272357</v>
      </c>
      <c r="U21" s="60">
        <f t="shared" si="18"/>
        <v>-90483955.15833017</v>
      </c>
      <c r="V21" s="60">
        <f t="shared" si="19"/>
        <v>-6274510.742585476</v>
      </c>
      <c r="W21" s="60">
        <f t="shared" si="20"/>
        <v>-11812345.692339053</v>
      </c>
      <c r="X21" s="60">
        <f t="shared" si="21"/>
        <v>-2223561.8102411926</v>
      </c>
      <c r="Y21" s="60">
        <f t="shared" si="22"/>
        <v>-580115.7244720992</v>
      </c>
      <c r="Z21" s="60">
        <f t="shared" si="23"/>
        <v>-170347.88782054494</v>
      </c>
      <c r="AA21" s="60">
        <f t="shared" si="24"/>
        <v>-2.4838855736820435</v>
      </c>
      <c r="AB21" s="60">
        <f t="shared" si="25"/>
        <v>-9988151214.923824</v>
      </c>
    </row>
    <row r="22" spans="1:28" ht="12.75">
      <c r="A22" s="12" t="s">
        <v>30</v>
      </c>
      <c r="B22" s="1">
        <f>'DATOS MENSUALES'!F54</f>
        <v>198.4436927810971</v>
      </c>
      <c r="C22" s="1">
        <f>'DATOS MENSUALES'!F55</f>
        <v>205.61256703480498</v>
      </c>
      <c r="D22" s="1">
        <f>'DATOS MENSUALES'!F56</f>
        <v>313.77017032283777</v>
      </c>
      <c r="E22" s="1">
        <f>'DATOS MENSUALES'!F57</f>
        <v>164.02893384285386</v>
      </c>
      <c r="F22" s="1">
        <f>'DATOS MENSUALES'!F58</f>
        <v>307.4757963078775</v>
      </c>
      <c r="G22" s="1">
        <f>'DATOS MENSUALES'!F59</f>
        <v>282.1450846478099</v>
      </c>
      <c r="H22" s="1">
        <f>'DATOS MENSUALES'!F60</f>
        <v>231.23079014276848</v>
      </c>
      <c r="I22" s="1">
        <f>'DATOS MENSUALES'!F61</f>
        <v>187.73504181548705</v>
      </c>
      <c r="J22" s="1">
        <f>'DATOS MENSUALES'!F62</f>
        <v>149.3570392660429</v>
      </c>
      <c r="K22" s="1">
        <f>'DATOS MENSUALES'!F63</f>
        <v>108.41669598765598</v>
      </c>
      <c r="L22" s="1">
        <f>'DATOS MENSUALES'!F64</f>
        <v>116.94872202634944</v>
      </c>
      <c r="M22" s="1">
        <f>'DATOS MENSUALES'!F65</f>
        <v>84.82857776599259</v>
      </c>
      <c r="N22" s="1">
        <f t="shared" si="12"/>
        <v>2349.9931119415774</v>
      </c>
      <c r="O22" s="10"/>
      <c r="P22" s="60">
        <f t="shared" si="13"/>
        <v>-82011.11471689556</v>
      </c>
      <c r="Q22" s="60">
        <f t="shared" si="14"/>
        <v>-3314668.1352201095</v>
      </c>
      <c r="R22" s="60">
        <f t="shared" si="15"/>
        <v>-4976281.184181668</v>
      </c>
      <c r="S22" s="60">
        <f t="shared" si="16"/>
        <v>-77801184.63515836</v>
      </c>
      <c r="T22" s="60">
        <f t="shared" si="17"/>
        <v>-29804795.956132025</v>
      </c>
      <c r="U22" s="60">
        <f t="shared" si="18"/>
        <v>-53393940.20913266</v>
      </c>
      <c r="V22" s="60">
        <f t="shared" si="19"/>
        <v>-45193051.03736788</v>
      </c>
      <c r="W22" s="60">
        <f t="shared" si="20"/>
        <v>-43429967.31374861</v>
      </c>
      <c r="X22" s="60">
        <f t="shared" si="21"/>
        <v>-7885782.463427657</v>
      </c>
      <c r="Y22" s="60">
        <f t="shared" si="22"/>
        <v>-1637193.773624836</v>
      </c>
      <c r="Z22" s="60">
        <f t="shared" si="23"/>
        <v>-204127.97874515085</v>
      </c>
      <c r="AA22" s="60">
        <f t="shared" si="24"/>
        <v>-524214.5945048401</v>
      </c>
      <c r="AB22" s="60">
        <f t="shared" si="25"/>
        <v>-18418514294.14836</v>
      </c>
    </row>
    <row r="23" spans="1:28" ht="12.75">
      <c r="A23" s="12" t="s">
        <v>32</v>
      </c>
      <c r="B23" s="11">
        <f>'DATOS MENSUALES'!F66</f>
        <v>119.21851982045992</v>
      </c>
      <c r="C23" s="1">
        <f>'DATOS MENSUALES'!F67</f>
        <v>192.9423222112299</v>
      </c>
      <c r="D23" s="1">
        <f>'DATOS MENSUALES'!F68</f>
        <v>682.4002702084478</v>
      </c>
      <c r="E23" s="1">
        <f>'DATOS MENSUALES'!F69</f>
        <v>277.4909387207467</v>
      </c>
      <c r="F23" s="1">
        <f>'DATOS MENSUALES'!F70</f>
        <v>231.37339458188805</v>
      </c>
      <c r="G23" s="1">
        <f>'DATOS MENSUALES'!F71</f>
        <v>390.06186563365753</v>
      </c>
      <c r="H23" s="1">
        <f>'DATOS MENSUALES'!F72</f>
        <v>990.8757348855888</v>
      </c>
      <c r="I23" s="1">
        <f>'DATOS MENSUALES'!F73</f>
        <v>1369.6102453079016</v>
      </c>
      <c r="J23" s="1">
        <f>'DATOS MENSUALES'!F74</f>
        <v>564.5511471185366</v>
      </c>
      <c r="K23" s="1">
        <f>'DATOS MENSUALES'!F75</f>
        <v>325.7194430015123</v>
      </c>
      <c r="L23" s="1">
        <f>'DATOS MENSUALES'!F76</f>
        <v>243.55550111755687</v>
      </c>
      <c r="M23" s="1">
        <f>'DATOS MENSUALES'!F77</f>
        <v>199.29746503182682</v>
      </c>
      <c r="N23" s="1">
        <f t="shared" si="12"/>
        <v>5587.096847639353</v>
      </c>
      <c r="O23" s="10"/>
      <c r="P23" s="60">
        <f t="shared" si="13"/>
        <v>-1846017.4989989712</v>
      </c>
      <c r="Q23" s="60">
        <f t="shared" si="14"/>
        <v>-4233528.5543339895</v>
      </c>
      <c r="R23" s="60">
        <f t="shared" si="15"/>
        <v>7751027.363751023</v>
      </c>
      <c r="S23" s="60">
        <f t="shared" si="16"/>
        <v>-30793955.03922129</v>
      </c>
      <c r="T23" s="60">
        <f t="shared" si="17"/>
        <v>-57579640.80397133</v>
      </c>
      <c r="U23" s="60">
        <f t="shared" si="18"/>
        <v>-19387098.241501503</v>
      </c>
      <c r="V23" s="60">
        <f t="shared" si="19"/>
        <v>65669201.65019697</v>
      </c>
      <c r="W23" s="60">
        <f t="shared" si="20"/>
        <v>572555241.6207083</v>
      </c>
      <c r="X23" s="60">
        <f t="shared" si="21"/>
        <v>10098773.99636747</v>
      </c>
      <c r="Y23" s="60">
        <f t="shared" si="22"/>
        <v>983373.3193662561</v>
      </c>
      <c r="Z23" s="60">
        <f t="shared" si="23"/>
        <v>310657.6279377281</v>
      </c>
      <c r="AA23" s="60">
        <f t="shared" si="24"/>
        <v>38743.83808225145</v>
      </c>
      <c r="AB23" s="60">
        <f t="shared" si="25"/>
        <v>211928675.10328153</v>
      </c>
    </row>
    <row r="24" spans="1:28" ht="12.75">
      <c r="A24" s="12" t="s">
        <v>31</v>
      </c>
      <c r="B24" s="1">
        <f>'DATOS MENSUALES'!F78</f>
        <v>194.19519699922046</v>
      </c>
      <c r="C24" s="1">
        <f>'DATOS MENSUALES'!F79</f>
        <v>241.11001392256358</v>
      </c>
      <c r="D24" s="1">
        <f>'DATOS MENSUALES'!F80</f>
        <v>267.73339006603004</v>
      </c>
      <c r="E24" s="1">
        <f>'DATOS MENSUALES'!F81</f>
        <v>241.8021111071861</v>
      </c>
      <c r="F24" s="1">
        <f>'DATOS MENSUALES'!F82</f>
        <v>1485.762332628239</v>
      </c>
      <c r="G24" s="1">
        <f>'DATOS MENSUALES'!F83</f>
        <v>2200.5606238898686</v>
      </c>
      <c r="H24" s="1">
        <f>'DATOS MENSUALES'!F84</f>
        <v>957.7633260806741</v>
      </c>
      <c r="I24" s="1">
        <f>'DATOS MENSUALES'!F85</f>
        <v>810.6882649190555</v>
      </c>
      <c r="J24" s="1">
        <f>'DATOS MENSUALES'!F86</f>
        <v>493.76540043515274</v>
      </c>
      <c r="K24" s="1">
        <f>'DATOS MENSUALES'!F87</f>
        <v>315.40143233494</v>
      </c>
      <c r="L24" s="1">
        <f>'DATOS MENSUALES'!F88</f>
        <v>247.93917870242547</v>
      </c>
      <c r="M24" s="1">
        <f>'DATOS MENSUALES'!F89</f>
        <v>259.09933304286204</v>
      </c>
      <c r="N24" s="1">
        <f t="shared" si="12"/>
        <v>7715.820604128217</v>
      </c>
      <c r="O24" s="10"/>
      <c r="P24" s="60">
        <f t="shared" si="13"/>
        <v>-108499.07348176936</v>
      </c>
      <c r="Q24" s="60">
        <f t="shared" si="14"/>
        <v>-1466133.8614961216</v>
      </c>
      <c r="R24" s="60">
        <f t="shared" si="15"/>
        <v>-10184947.582150437</v>
      </c>
      <c r="S24" s="60">
        <f t="shared" si="16"/>
        <v>-42555835.26695843</v>
      </c>
      <c r="T24" s="60">
        <f t="shared" si="17"/>
        <v>654511686.7897856</v>
      </c>
      <c r="U24" s="60">
        <f t="shared" si="18"/>
        <v>3665503522.5217824</v>
      </c>
      <c r="V24" s="60">
        <f t="shared" si="19"/>
        <v>50790829.513038486</v>
      </c>
      <c r="W24" s="60">
        <f t="shared" si="20"/>
        <v>20001727.58417483</v>
      </c>
      <c r="X24" s="60">
        <f t="shared" si="21"/>
        <v>3071688.8935030545</v>
      </c>
      <c r="Y24" s="60">
        <f t="shared" si="22"/>
        <v>707935.5974888797</v>
      </c>
      <c r="Z24" s="60">
        <f t="shared" si="23"/>
        <v>374969.07136846136</v>
      </c>
      <c r="AA24" s="60">
        <f t="shared" si="24"/>
        <v>821066.3484578116</v>
      </c>
      <c r="AB24" s="60">
        <f t="shared" si="25"/>
        <v>20233270456.061234</v>
      </c>
    </row>
    <row r="25" spans="1:28" ht="12.75">
      <c r="A25" s="12" t="s">
        <v>33</v>
      </c>
      <c r="B25" s="1">
        <f>'DATOS MENSUALES'!F90</f>
        <v>229.0824600279501</v>
      </c>
      <c r="C25" s="1">
        <f>'DATOS MENSUALES'!F91</f>
        <v>231.88075503158998</v>
      </c>
      <c r="D25" s="1">
        <f>'DATOS MENSUALES'!F92</f>
        <v>321.3286098513908</v>
      </c>
      <c r="E25" s="1">
        <f>'DATOS MENSUALES'!F93</f>
        <v>1491.0243304316339</v>
      </c>
      <c r="F25" s="1">
        <f>'DATOS MENSUALES'!F94</f>
        <v>571.0884701672201</v>
      </c>
      <c r="G25" s="1">
        <f>'DATOS MENSUALES'!F95</f>
        <v>450.1104750404847</v>
      </c>
      <c r="H25" s="1">
        <f>'DATOS MENSUALES'!F96</f>
        <v>437.4794441979931</v>
      </c>
      <c r="I25" s="1">
        <f>'DATOS MENSUALES'!F97</f>
        <v>517.0188796215397</v>
      </c>
      <c r="J25" s="1">
        <f>'DATOS MENSUALES'!F98</f>
        <v>284.74844352094306</v>
      </c>
      <c r="K25" s="1">
        <f>'DATOS MENSUALES'!F99</f>
        <v>188.22156078532555</v>
      </c>
      <c r="L25" s="1">
        <f>'DATOS MENSUALES'!F100</f>
        <v>151.9407812182372</v>
      </c>
      <c r="M25" s="1">
        <f>'DATOS MENSUALES'!F101</f>
        <v>124.60537545356469</v>
      </c>
      <c r="N25" s="1">
        <f t="shared" si="12"/>
        <v>4998.529585347874</v>
      </c>
      <c r="O25" s="10"/>
      <c r="P25" s="60">
        <f t="shared" si="13"/>
        <v>-2101.0917540549517</v>
      </c>
      <c r="Q25" s="60">
        <f t="shared" si="14"/>
        <v>-1853280.780679187</v>
      </c>
      <c r="R25" s="60">
        <f t="shared" si="15"/>
        <v>-4344178.399581713</v>
      </c>
      <c r="S25" s="60">
        <f t="shared" si="16"/>
        <v>729225670.0304612</v>
      </c>
      <c r="T25" s="60">
        <f t="shared" si="17"/>
        <v>-100124.68496065562</v>
      </c>
      <c r="U25" s="60">
        <f t="shared" si="18"/>
        <v>-9075909.063388454</v>
      </c>
      <c r="V25" s="60">
        <f t="shared" si="19"/>
        <v>-3371530.963023938</v>
      </c>
      <c r="W25" s="60">
        <f t="shared" si="20"/>
        <v>-10970.360991005758</v>
      </c>
      <c r="X25" s="60">
        <f t="shared" si="21"/>
        <v>-257893.62253193776</v>
      </c>
      <c r="Y25" s="60">
        <f t="shared" si="22"/>
        <v>-55111.49662258066</v>
      </c>
      <c r="Z25" s="60">
        <f t="shared" si="23"/>
        <v>-13631.197222865421</v>
      </c>
      <c r="AA25" s="60">
        <f t="shared" si="24"/>
        <v>-68189.27403667448</v>
      </c>
      <c r="AB25" s="60">
        <f t="shared" si="25"/>
        <v>445.77851254305875</v>
      </c>
    </row>
    <row r="26" spans="1:28" ht="12.75">
      <c r="A26" s="12" t="s">
        <v>34</v>
      </c>
      <c r="B26" s="1">
        <f>'DATOS MENSUALES'!F102</f>
        <v>149.8215275294277</v>
      </c>
      <c r="C26" s="1">
        <f>'DATOS MENSUALES'!F103</f>
        <v>118.94690232364506</v>
      </c>
      <c r="D26" s="1">
        <f>'DATOS MENSUALES'!F104</f>
        <v>251.249396929372</v>
      </c>
      <c r="E26" s="1">
        <f>'DATOS MENSUALES'!F105</f>
        <v>153.21702062371412</v>
      </c>
      <c r="F26" s="1">
        <f>'DATOS MENSUALES'!F106</f>
        <v>128.09208811646525</v>
      </c>
      <c r="G26" s="1">
        <f>'DATOS MENSUALES'!F107</f>
        <v>176.72803864000002</v>
      </c>
      <c r="H26" s="1">
        <f>'DATOS MENSUALES'!F108</f>
        <v>169.12743052349992</v>
      </c>
      <c r="I26" s="1">
        <f>'DATOS MENSUALES'!F109</f>
        <v>176.7322120566581</v>
      </c>
      <c r="J26" s="1">
        <f>'DATOS MENSUALES'!F110</f>
        <v>139.2117738707141</v>
      </c>
      <c r="K26" s="1">
        <f>'DATOS MENSUALES'!F111</f>
        <v>106.83876199674535</v>
      </c>
      <c r="L26" s="1">
        <f>'DATOS MENSUALES'!F112</f>
        <v>91.31920275159136</v>
      </c>
      <c r="M26" s="1">
        <f>'DATOS MENSUALES'!F113</f>
        <v>230.36167109098312</v>
      </c>
      <c r="N26" s="1">
        <f t="shared" si="12"/>
        <v>1891.646026452816</v>
      </c>
      <c r="O26" s="10"/>
      <c r="P26" s="60">
        <f t="shared" si="13"/>
        <v>-780439.9111856217</v>
      </c>
      <c r="Q26" s="60">
        <f t="shared" si="14"/>
        <v>-13105276.18169045</v>
      </c>
      <c r="R26" s="60">
        <f t="shared" si="15"/>
        <v>-12689697.360575715</v>
      </c>
      <c r="S26" s="60">
        <f t="shared" si="16"/>
        <v>-83863436.56754786</v>
      </c>
      <c r="T26" s="60">
        <f t="shared" si="17"/>
        <v>-117240022.86692248</v>
      </c>
      <c r="U26" s="60">
        <f t="shared" si="18"/>
        <v>-111962038.45007302</v>
      </c>
      <c r="V26" s="60">
        <f t="shared" si="19"/>
        <v>-73192312.97277015</v>
      </c>
      <c r="W26" s="60">
        <f t="shared" si="20"/>
        <v>-47637318.54702604</v>
      </c>
      <c r="X26" s="60">
        <f t="shared" si="21"/>
        <v>-9154103.640777372</v>
      </c>
      <c r="Y26" s="60">
        <f t="shared" si="22"/>
        <v>-1703835.2980165235</v>
      </c>
      <c r="Z26" s="60">
        <f t="shared" si="23"/>
        <v>-603554.2168071175</v>
      </c>
      <c r="AA26" s="60">
        <f t="shared" si="24"/>
        <v>273383.5786751966</v>
      </c>
      <c r="AB26" s="60">
        <f t="shared" si="25"/>
        <v>-29769224317.88289</v>
      </c>
    </row>
    <row r="27" spans="1:28" ht="12.75">
      <c r="A27" s="12" t="s">
        <v>35</v>
      </c>
      <c r="B27" s="1">
        <f>'DATOS MENSUALES'!F114</f>
        <v>147.19635344330484</v>
      </c>
      <c r="C27" s="1">
        <f>'DATOS MENSUALES'!F115</f>
        <v>253.0928611073147</v>
      </c>
      <c r="D27" s="1">
        <f>'DATOS MENSUALES'!F116</f>
        <v>201.8805811579889</v>
      </c>
      <c r="E27" s="1">
        <f>'DATOS MENSUALES'!F117</f>
        <v>145.98332464874105</v>
      </c>
      <c r="F27" s="1">
        <f>'DATOS MENSUALES'!F118</f>
        <v>265.6540547976999</v>
      </c>
      <c r="G27" s="1">
        <f>'DATOS MENSUALES'!F119</f>
        <v>191.50751530000008</v>
      </c>
      <c r="H27" s="1">
        <f>'DATOS MENSUALES'!F120</f>
        <v>188.55997319149859</v>
      </c>
      <c r="I27" s="1">
        <f>'DATOS MENSUALES'!F121</f>
        <v>346.74790388555533</v>
      </c>
      <c r="J27" s="1">
        <f>'DATOS MENSUALES'!F122</f>
        <v>228.39126734000016</v>
      </c>
      <c r="K27" s="1">
        <f>'DATOS MENSUALES'!F123</f>
        <v>140.52728378912965</v>
      </c>
      <c r="L27" s="1">
        <f>'DATOS MENSUALES'!F124</f>
        <v>109.19392210842197</v>
      </c>
      <c r="M27" s="1">
        <f>'DATOS MENSUALES'!F125</f>
        <v>91.18340208034242</v>
      </c>
      <c r="N27" s="1">
        <f t="shared" si="12"/>
        <v>2309.918442849998</v>
      </c>
      <c r="O27" s="10"/>
      <c r="P27" s="60">
        <f t="shared" si="13"/>
        <v>-849119.8555685873</v>
      </c>
      <c r="Q27" s="60">
        <f t="shared" si="14"/>
        <v>-1049407.7143342397</v>
      </c>
      <c r="R27" s="60">
        <f t="shared" si="15"/>
        <v>-22573136.933179274</v>
      </c>
      <c r="S27" s="60">
        <f t="shared" si="16"/>
        <v>-88090324.04136533</v>
      </c>
      <c r="T27" s="60">
        <f t="shared" si="17"/>
        <v>-43565749.845098786</v>
      </c>
      <c r="U27" s="60">
        <f t="shared" si="18"/>
        <v>-101974877.52586927</v>
      </c>
      <c r="V27" s="60">
        <f t="shared" si="19"/>
        <v>-63458205.013669804</v>
      </c>
      <c r="W27" s="60">
        <f t="shared" si="20"/>
        <v>-7132303.638125269</v>
      </c>
      <c r="X27" s="60">
        <f t="shared" si="21"/>
        <v>-1728405.8140615728</v>
      </c>
      <c r="Y27" s="60">
        <f t="shared" si="22"/>
        <v>-630513.6876201394</v>
      </c>
      <c r="Z27" s="60">
        <f t="shared" si="23"/>
        <v>-295871.08641134517</v>
      </c>
      <c r="AA27" s="60">
        <f t="shared" si="24"/>
        <v>-409781.00969388254</v>
      </c>
      <c r="AB27" s="60">
        <f t="shared" si="25"/>
        <v>-19269785334.26069</v>
      </c>
    </row>
    <row r="28" spans="1:28" ht="12.75">
      <c r="A28" s="12" t="s">
        <v>36</v>
      </c>
      <c r="B28" s="1">
        <f>'DATOS MENSUALES'!F126</f>
        <v>108.03872991314839</v>
      </c>
      <c r="C28" s="1">
        <f>'DATOS MENSUALES'!F127</f>
        <v>182.7122447663845</v>
      </c>
      <c r="D28" s="1">
        <f>'DATOS MENSUALES'!F128</f>
        <v>214.1556599314074</v>
      </c>
      <c r="E28" s="1">
        <f>'DATOS MENSUALES'!F129</f>
        <v>445.6216717352369</v>
      </c>
      <c r="F28" s="1">
        <f>'DATOS MENSUALES'!F130</f>
        <v>767.7500542948995</v>
      </c>
      <c r="G28" s="1">
        <f>'DATOS MENSUALES'!F131</f>
        <v>1072.1441443306742</v>
      </c>
      <c r="H28" s="1">
        <f>'DATOS MENSUALES'!F132</f>
        <v>577.5218909956292</v>
      </c>
      <c r="I28" s="1">
        <f>'DATOS MENSUALES'!F133</f>
        <v>538.8714514752601</v>
      </c>
      <c r="J28" s="1">
        <f>'DATOS MENSUALES'!F134</f>
        <v>415.1155320336764</v>
      </c>
      <c r="K28" s="1">
        <f>'DATOS MENSUALES'!F135</f>
        <v>252.25693501590217</v>
      </c>
      <c r="L28" s="1">
        <f>'DATOS MENSUALES'!F136</f>
        <v>178.09802668535798</v>
      </c>
      <c r="M28" s="1">
        <f>'DATOS MENSUALES'!F137</f>
        <v>155.82023294199647</v>
      </c>
      <c r="N28" s="1">
        <f t="shared" si="12"/>
        <v>4908.1065741195725</v>
      </c>
      <c r="O28" s="10"/>
      <c r="P28" s="60">
        <f t="shared" si="13"/>
        <v>-2398126.3930415763</v>
      </c>
      <c r="Q28" s="60">
        <f t="shared" si="14"/>
        <v>-5088548.948279709</v>
      </c>
      <c r="R28" s="60">
        <f t="shared" si="15"/>
        <v>-19757733.562443644</v>
      </c>
      <c r="S28" s="60">
        <f t="shared" si="16"/>
        <v>-3068207.4112868938</v>
      </c>
      <c r="T28" s="60">
        <f t="shared" si="17"/>
        <v>3390305.929835102</v>
      </c>
      <c r="U28" s="60">
        <f t="shared" si="18"/>
        <v>70671474.64531994</v>
      </c>
      <c r="V28" s="60">
        <f t="shared" si="19"/>
        <v>-972.106183478269</v>
      </c>
      <c r="W28" s="60">
        <f t="shared" si="20"/>
        <v>-0.04952643295355554</v>
      </c>
      <c r="X28" s="60">
        <f t="shared" si="21"/>
        <v>296939.49339467275</v>
      </c>
      <c r="Y28" s="60">
        <f t="shared" si="22"/>
        <v>17535.813414489596</v>
      </c>
      <c r="Z28" s="60">
        <f t="shared" si="23"/>
        <v>11.68694377330732</v>
      </c>
      <c r="AA28" s="60">
        <f t="shared" si="24"/>
        <v>-895.7099327621542</v>
      </c>
      <c r="AB28" s="60">
        <f t="shared" si="25"/>
        <v>-567333.608810845</v>
      </c>
    </row>
    <row r="29" spans="1:28" ht="12.75">
      <c r="A29" s="12" t="s">
        <v>37</v>
      </c>
      <c r="B29" s="1">
        <f>'DATOS MENSUALES'!F138</f>
        <v>157.03580212581335</v>
      </c>
      <c r="C29" s="1">
        <f>'DATOS MENSUALES'!F139</f>
        <v>690.0549999652726</v>
      </c>
      <c r="D29" s="1">
        <f>'DATOS MENSUALES'!F140</f>
        <v>373.72635033349985</v>
      </c>
      <c r="E29" s="1">
        <f>'DATOS MENSUALES'!F141</f>
        <v>283.58955656821473</v>
      </c>
      <c r="F29" s="1">
        <f>'DATOS MENSUALES'!F142</f>
        <v>277.85123030472363</v>
      </c>
      <c r="G29" s="1">
        <f>'DATOS MENSUALES'!F143</f>
        <v>681.9813807103308</v>
      </c>
      <c r="H29" s="1">
        <f>'DATOS MENSUALES'!F144</f>
        <v>599.412912416002</v>
      </c>
      <c r="I29" s="1">
        <f>'DATOS MENSUALES'!F145</f>
        <v>467.41944668947497</v>
      </c>
      <c r="J29" s="1">
        <f>'DATOS MENSUALES'!F146</f>
        <v>271.90448510818203</v>
      </c>
      <c r="K29" s="1">
        <f>'DATOS MENSUALES'!F147</f>
        <v>323.55767439990376</v>
      </c>
      <c r="L29" s="1">
        <f>'DATOS MENSUALES'!F148</f>
        <v>204.35451463306995</v>
      </c>
      <c r="M29" s="1">
        <f>'DATOS MENSUALES'!F149</f>
        <v>161.51219566307853</v>
      </c>
      <c r="N29" s="1">
        <f t="shared" si="12"/>
        <v>4492.400548917566</v>
      </c>
      <c r="O29" s="10"/>
      <c r="P29" s="60">
        <f t="shared" si="13"/>
        <v>-610980.3190899394</v>
      </c>
      <c r="Q29" s="60">
        <f t="shared" si="14"/>
        <v>37710506.49440928</v>
      </c>
      <c r="R29" s="60">
        <f t="shared" si="15"/>
        <v>-1359169.0256473836</v>
      </c>
      <c r="S29" s="60">
        <f t="shared" si="16"/>
        <v>-29031226.1845833</v>
      </c>
      <c r="T29" s="60">
        <f t="shared" si="17"/>
        <v>-39190501.69794854</v>
      </c>
      <c r="U29" s="60">
        <f t="shared" si="18"/>
        <v>12615.74346255054</v>
      </c>
      <c r="V29" s="60">
        <f t="shared" si="19"/>
        <v>1721.4759457623886</v>
      </c>
      <c r="W29" s="60">
        <f t="shared" si="20"/>
        <v>-370443.8900467619</v>
      </c>
      <c r="X29" s="60">
        <f t="shared" si="21"/>
        <v>-447629.9797674993</v>
      </c>
      <c r="Y29" s="60">
        <f t="shared" si="22"/>
        <v>920625.1860070264</v>
      </c>
      <c r="Z29" s="60">
        <f t="shared" si="23"/>
        <v>23212.127871601962</v>
      </c>
      <c r="AA29" s="60">
        <f t="shared" si="24"/>
        <v>-61.51601063981233</v>
      </c>
      <c r="AB29" s="60">
        <f t="shared" si="25"/>
        <v>-123870901.90186508</v>
      </c>
    </row>
    <row r="30" spans="1:28" ht="12.75">
      <c r="A30" s="12" t="s">
        <v>38</v>
      </c>
      <c r="B30" s="1">
        <f>'DATOS MENSUALES'!F150</f>
        <v>183.66771158907213</v>
      </c>
      <c r="C30" s="1">
        <f>'DATOS MENSUALES'!F151</f>
        <v>282.8302166753545</v>
      </c>
      <c r="D30" s="1">
        <f>'DATOS MENSUALES'!F152</f>
        <v>468.2354574190111</v>
      </c>
      <c r="E30" s="1">
        <f>'DATOS MENSUALES'!F153</f>
        <v>261.8174098057552</v>
      </c>
      <c r="F30" s="1">
        <f>'DATOS MENSUALES'!F154</f>
        <v>266.41220340415913</v>
      </c>
      <c r="G30" s="1">
        <f>'DATOS MENSUALES'!F155</f>
        <v>273.31578106447756</v>
      </c>
      <c r="H30" s="1">
        <f>'DATOS MENSUALES'!F156</f>
        <v>462.69626284187416</v>
      </c>
      <c r="I30" s="1">
        <f>'DATOS MENSUALES'!F157</f>
        <v>269.6672721764338</v>
      </c>
      <c r="J30" s="1">
        <f>'DATOS MENSUALES'!F158</f>
        <v>296.3799068040251</v>
      </c>
      <c r="K30" s="1">
        <f>'DATOS MENSUALES'!F159</f>
        <v>170.42660999569188</v>
      </c>
      <c r="L30" s="1">
        <f>'DATOS MENSUALES'!F160</f>
        <v>127.50602548425248</v>
      </c>
      <c r="M30" s="1">
        <f>'DATOS MENSUALES'!F161</f>
        <v>118.4284696846991</v>
      </c>
      <c r="N30" s="1">
        <f t="shared" si="12"/>
        <v>3181.383326944806</v>
      </c>
      <c r="O30" s="10"/>
      <c r="P30" s="60">
        <f t="shared" si="13"/>
        <v>-197368.72776320236</v>
      </c>
      <c r="Q30" s="60">
        <f t="shared" si="14"/>
        <v>-371433.9367769281</v>
      </c>
      <c r="R30" s="60">
        <f t="shared" si="15"/>
        <v>-4300.122859211335</v>
      </c>
      <c r="S30" s="60">
        <f t="shared" si="16"/>
        <v>-35648340.35889118</v>
      </c>
      <c r="T30" s="60">
        <f t="shared" si="17"/>
        <v>-43284752.007201284</v>
      </c>
      <c r="U30" s="60">
        <f t="shared" si="18"/>
        <v>-57238550.54761679</v>
      </c>
      <c r="V30" s="60">
        <f t="shared" si="19"/>
        <v>-1940578.7075800467</v>
      </c>
      <c r="W30" s="60">
        <f t="shared" si="20"/>
        <v>-19589417.312036768</v>
      </c>
      <c r="X30" s="60">
        <f t="shared" si="21"/>
        <v>-140776.42076625276</v>
      </c>
      <c r="Y30" s="60">
        <f t="shared" si="22"/>
        <v>-174210.03654343548</v>
      </c>
      <c r="Z30" s="60">
        <f t="shared" si="23"/>
        <v>-112837.23223621173</v>
      </c>
      <c r="AA30" s="60">
        <f t="shared" si="24"/>
        <v>-104030.50931374244</v>
      </c>
      <c r="AB30" s="60">
        <f t="shared" si="25"/>
        <v>-5924898953.079159</v>
      </c>
    </row>
    <row r="31" spans="1:28" ht="12.75">
      <c r="A31" s="12" t="s">
        <v>39</v>
      </c>
      <c r="B31" s="1">
        <f>'DATOS MENSUALES'!F162</f>
        <v>260.0239999667702</v>
      </c>
      <c r="C31" s="1">
        <f>'DATOS MENSUALES'!F163</f>
        <v>162.60319529153796</v>
      </c>
      <c r="D31" s="1">
        <f>'DATOS MENSUALES'!F164</f>
        <v>330.3362108131625</v>
      </c>
      <c r="E31" s="1">
        <f>'DATOS MENSUALES'!F165</f>
        <v>215.22208643869354</v>
      </c>
      <c r="F31" s="1">
        <f>'DATOS MENSUALES'!F166</f>
        <v>338.1447672186282</v>
      </c>
      <c r="G31" s="1">
        <f>'DATOS MENSUALES'!F167</f>
        <v>576.1136268660048</v>
      </c>
      <c r="H31" s="1">
        <f>'DATOS MENSUALES'!F168</f>
        <v>340.86984260925215</v>
      </c>
      <c r="I31" s="1">
        <f>'DATOS MENSUALES'!F169</f>
        <v>483.40986520921916</v>
      </c>
      <c r="J31" s="1">
        <f>'DATOS MENSUALES'!F170</f>
        <v>300.6255683716766</v>
      </c>
      <c r="K31" s="1">
        <f>'DATOS MENSUALES'!F171</f>
        <v>177.72633208047995</v>
      </c>
      <c r="L31" s="1">
        <f>'DATOS MENSUALES'!F172</f>
        <v>139.25108232840537</v>
      </c>
      <c r="M31" s="1">
        <f>'DATOS MENSUALES'!F173</f>
        <v>117.73634702441916</v>
      </c>
      <c r="N31" s="1">
        <f t="shared" si="12"/>
        <v>3442.06292421825</v>
      </c>
      <c r="O31" s="10"/>
      <c r="P31" s="60">
        <f t="shared" si="13"/>
        <v>5962.7558844635005</v>
      </c>
      <c r="Q31" s="60">
        <f t="shared" si="14"/>
        <v>-7090080.782858204</v>
      </c>
      <c r="R31" s="60">
        <f t="shared" si="15"/>
        <v>-3663711.899330063</v>
      </c>
      <c r="S31" s="60">
        <f t="shared" si="16"/>
        <v>-53034213.38968247</v>
      </c>
      <c r="T31" s="60">
        <f t="shared" si="17"/>
        <v>-21806235.10822883</v>
      </c>
      <c r="U31" s="60">
        <f t="shared" si="18"/>
        <v>-563322.5464596503</v>
      </c>
      <c r="V31" s="60">
        <f t="shared" si="19"/>
        <v>-14988504.546538955</v>
      </c>
      <c r="W31" s="60">
        <f t="shared" si="20"/>
        <v>-174010.48100742247</v>
      </c>
      <c r="X31" s="60">
        <f t="shared" si="21"/>
        <v>-109044.70909467549</v>
      </c>
      <c r="Y31" s="60">
        <f t="shared" si="22"/>
        <v>-114440.39483965831</v>
      </c>
      <c r="Z31" s="60">
        <f t="shared" si="23"/>
        <v>-48937.93440742221</v>
      </c>
      <c r="AA31" s="60">
        <f t="shared" si="24"/>
        <v>-108691.23600177187</v>
      </c>
      <c r="AB31" s="60">
        <f t="shared" si="25"/>
        <v>-3715431351.7411823</v>
      </c>
    </row>
    <row r="32" spans="1:28" ht="12.75">
      <c r="A32" s="12" t="s">
        <v>40</v>
      </c>
      <c r="B32" s="1">
        <f>'DATOS MENSUALES'!F174</f>
        <v>119.0854629701692</v>
      </c>
      <c r="C32" s="1">
        <f>'DATOS MENSUALES'!F175</f>
        <v>368.9132511482564</v>
      </c>
      <c r="D32" s="1">
        <f>'DATOS MENSUALES'!F176</f>
        <v>210.23999927699288</v>
      </c>
      <c r="E32" s="1">
        <f>'DATOS MENSUALES'!F177</f>
        <v>941.68784868009</v>
      </c>
      <c r="F32" s="1">
        <f>'DATOS MENSUALES'!F178</f>
        <v>1023.2930665277707</v>
      </c>
      <c r="G32" s="1">
        <f>'DATOS MENSUALES'!F179</f>
        <v>642.3348941388525</v>
      </c>
      <c r="H32" s="1">
        <f>'DATOS MENSUALES'!F180</f>
        <v>537.1211883289178</v>
      </c>
      <c r="I32" s="1">
        <f>'DATOS MENSUALES'!F181</f>
        <v>362.9517860605888</v>
      </c>
      <c r="J32" s="1">
        <f>'DATOS MENSUALES'!F182</f>
        <v>335.4167976592501</v>
      </c>
      <c r="K32" s="1">
        <f>'DATOS MENSUALES'!F183</f>
        <v>226.37875538279263</v>
      </c>
      <c r="L32" s="1">
        <f>'DATOS MENSUALES'!F184</f>
        <v>184.49000737269583</v>
      </c>
      <c r="M32" s="1">
        <f>'DATOS MENSUALES'!F185</f>
        <v>162.01299490592768</v>
      </c>
      <c r="N32" s="1">
        <f t="shared" si="12"/>
        <v>5113.926052452304</v>
      </c>
      <c r="O32" s="10"/>
      <c r="P32" s="60">
        <f t="shared" si="13"/>
        <v>-1852030.897854842</v>
      </c>
      <c r="Q32" s="60">
        <f t="shared" si="14"/>
        <v>2863.2087378341057</v>
      </c>
      <c r="R32" s="60">
        <f t="shared" si="15"/>
        <v>-20628749.79453271</v>
      </c>
      <c r="S32" s="60">
        <f t="shared" si="16"/>
        <v>43153569.688967444</v>
      </c>
      <c r="T32" s="60">
        <f t="shared" si="17"/>
        <v>66809459.47441731</v>
      </c>
      <c r="U32" s="60">
        <f t="shared" si="18"/>
        <v>-4384.475957044978</v>
      </c>
      <c r="V32" s="60">
        <f t="shared" si="19"/>
        <v>-127315.49030588474</v>
      </c>
      <c r="W32" s="60">
        <f t="shared" si="20"/>
        <v>-5478480.693527225</v>
      </c>
      <c r="X32" s="60">
        <f t="shared" si="21"/>
        <v>-2188.828586044457</v>
      </c>
      <c r="Y32" s="60">
        <f t="shared" si="22"/>
        <v>0.001060876390394704</v>
      </c>
      <c r="Z32" s="60">
        <f t="shared" si="23"/>
        <v>649.7599605513561</v>
      </c>
      <c r="AA32" s="60">
        <f t="shared" si="24"/>
        <v>-40.94827826080779</v>
      </c>
      <c r="AB32" s="60">
        <f t="shared" si="25"/>
        <v>1862479.7660080595</v>
      </c>
    </row>
    <row r="33" spans="1:28" ht="12.75">
      <c r="A33" s="12" t="s">
        <v>41</v>
      </c>
      <c r="B33" s="1">
        <f>'DATOS MENSUALES'!F186</f>
        <v>201.9296336571031</v>
      </c>
      <c r="C33" s="1">
        <f>'DATOS MENSUALES'!F187</f>
        <v>396.77431026339934</v>
      </c>
      <c r="D33" s="1">
        <f>'DATOS MENSUALES'!F188</f>
        <v>1018.9579570187196</v>
      </c>
      <c r="E33" s="1">
        <f>'DATOS MENSUALES'!F189</f>
        <v>983.874336373929</v>
      </c>
      <c r="F33" s="1">
        <f>'DATOS MENSUALES'!F190</f>
        <v>487.6892940064499</v>
      </c>
      <c r="G33" s="1">
        <f>'DATOS MENSUALES'!F191</f>
        <v>1986.675245561828</v>
      </c>
      <c r="H33" s="1">
        <f>'DATOS MENSUALES'!F192</f>
        <v>1563.8572554549594</v>
      </c>
      <c r="I33" s="1">
        <f>'DATOS MENSUALES'!F193</f>
        <v>1057.3121901385432</v>
      </c>
      <c r="J33" s="1">
        <f>'DATOS MENSUALES'!F194</f>
        <v>620.7856635731486</v>
      </c>
      <c r="K33" s="1">
        <f>'DATOS MENSUALES'!F195</f>
        <v>412.70015013680216</v>
      </c>
      <c r="L33" s="1">
        <f>'DATOS MENSUALES'!F196</f>
        <v>304.8535845588765</v>
      </c>
      <c r="M33" s="1">
        <f>'DATOS MENSUALES'!F197</f>
        <v>282.6687674554777</v>
      </c>
      <c r="N33" s="1">
        <f t="shared" si="12"/>
        <v>9318.078388199234</v>
      </c>
      <c r="O33" s="10"/>
      <c r="P33" s="60">
        <f t="shared" si="13"/>
        <v>-63812.200663698386</v>
      </c>
      <c r="Q33" s="60">
        <f t="shared" si="14"/>
        <v>74410.89939191689</v>
      </c>
      <c r="R33" s="60">
        <f t="shared" si="15"/>
        <v>152668025.08402985</v>
      </c>
      <c r="S33" s="60">
        <f t="shared" si="16"/>
        <v>60671987.37245587</v>
      </c>
      <c r="T33" s="60">
        <f t="shared" si="17"/>
        <v>-2188612.1254789317</v>
      </c>
      <c r="U33" s="60">
        <f t="shared" si="18"/>
        <v>2341897869.591075</v>
      </c>
      <c r="V33" s="60">
        <f t="shared" si="19"/>
        <v>930941315.2817334</v>
      </c>
      <c r="W33" s="60">
        <f t="shared" si="20"/>
        <v>139051007.68581778</v>
      </c>
      <c r="X33" s="60">
        <f t="shared" si="21"/>
        <v>20209221.22409882</v>
      </c>
      <c r="Y33" s="60">
        <f t="shared" si="22"/>
        <v>6478898.291618715</v>
      </c>
      <c r="Z33" s="60">
        <f t="shared" si="23"/>
        <v>2147932.412187038</v>
      </c>
      <c r="AA33" s="60">
        <f t="shared" si="24"/>
        <v>1610211.587378529</v>
      </c>
      <c r="AB33" s="60">
        <f t="shared" si="25"/>
        <v>81024666061.23528</v>
      </c>
    </row>
    <row r="34" spans="1:28" ht="12.75">
      <c r="A34" s="12" t="s">
        <v>42</v>
      </c>
      <c r="B34" s="1">
        <f>'DATOS MENSUALES'!F198</f>
        <v>246.22812363385626</v>
      </c>
      <c r="C34" s="1">
        <f>'DATOS MENSUALES'!F199</f>
        <v>240.38220676423344</v>
      </c>
      <c r="D34" s="1">
        <f>'DATOS MENSUALES'!F200</f>
        <v>204.65982366723753</v>
      </c>
      <c r="E34" s="1">
        <f>'DATOS MENSUALES'!F201</f>
        <v>170.40362345650288</v>
      </c>
      <c r="F34" s="1">
        <f>'DATOS MENSUALES'!F202</f>
        <v>346.2606497328918</v>
      </c>
      <c r="G34" s="1">
        <f>'DATOS MENSUALES'!F203</f>
        <v>294.32208023189975</v>
      </c>
      <c r="H34" s="1">
        <f>'DATOS MENSUALES'!F204</f>
        <v>237.68314278770995</v>
      </c>
      <c r="I34" s="1">
        <f>'DATOS MENSUALES'!F205</f>
        <v>302.8734101307061</v>
      </c>
      <c r="J34" s="1">
        <f>'DATOS MENSUALES'!F206</f>
        <v>258.6400809569256</v>
      </c>
      <c r="K34" s="1">
        <f>'DATOS MENSUALES'!F207</f>
        <v>172.00874324030394</v>
      </c>
      <c r="L34" s="1">
        <f>'DATOS MENSUALES'!F208</f>
        <v>134.62447853625122</v>
      </c>
      <c r="M34" s="1">
        <f>'DATOS MENSUALES'!F209</f>
        <v>121.7696545407867</v>
      </c>
      <c r="N34" s="1">
        <f t="shared" si="12"/>
        <v>2729.856017679305</v>
      </c>
      <c r="O34" s="10"/>
      <c r="P34" s="60">
        <f t="shared" si="13"/>
        <v>81.61396383488686</v>
      </c>
      <c r="Q34" s="60">
        <f t="shared" si="14"/>
        <v>-1494493.4129661536</v>
      </c>
      <c r="R34" s="60">
        <f t="shared" si="15"/>
        <v>-21913713.360439073</v>
      </c>
      <c r="S34" s="60">
        <f t="shared" si="16"/>
        <v>-74367688.49684598</v>
      </c>
      <c r="T34" s="60">
        <f t="shared" si="17"/>
        <v>-19960510.42873016</v>
      </c>
      <c r="U34" s="60">
        <f t="shared" si="18"/>
        <v>-48379725.32283846</v>
      </c>
      <c r="V34" s="60">
        <f t="shared" si="19"/>
        <v>-42781315.632630944</v>
      </c>
      <c r="W34" s="60">
        <f t="shared" si="20"/>
        <v>-13205384.038027436</v>
      </c>
      <c r="X34" s="60">
        <f t="shared" si="21"/>
        <v>-723197.5449156292</v>
      </c>
      <c r="Y34" s="60">
        <f t="shared" si="22"/>
        <v>-159820.31989347344</v>
      </c>
      <c r="Z34" s="60">
        <f t="shared" si="23"/>
        <v>-69955.93946929146</v>
      </c>
      <c r="AA34" s="60">
        <f t="shared" si="24"/>
        <v>-83396.78821674881</v>
      </c>
      <c r="AB34" s="60">
        <f t="shared" si="25"/>
        <v>-11559034868.10318</v>
      </c>
    </row>
    <row r="35" spans="1:28" ht="12.75">
      <c r="A35" s="12" t="s">
        <v>43</v>
      </c>
      <c r="B35" s="1">
        <f>'DATOS MENSUALES'!F210</f>
        <v>142.5396715704943</v>
      </c>
      <c r="C35" s="1">
        <f>'DATOS MENSUALES'!F211</f>
        <v>158.92348095003794</v>
      </c>
      <c r="D35" s="1">
        <f>'DATOS MENSUALES'!F212</f>
        <v>141.34954814886788</v>
      </c>
      <c r="E35" s="1">
        <f>'DATOS MENSUALES'!F213</f>
        <v>240.04107470413476</v>
      </c>
      <c r="F35" s="1">
        <f>'DATOS MENSUALES'!F214</f>
        <v>374.68541565879013</v>
      </c>
      <c r="G35" s="1">
        <f>'DATOS MENSUALES'!F215</f>
        <v>687.3116989084896</v>
      </c>
      <c r="H35" s="1">
        <f>'DATOS MENSUALES'!F216</f>
        <v>448.05799692039517</v>
      </c>
      <c r="I35" s="1">
        <f>'DATOS MENSUALES'!F217</f>
        <v>429.07613953909413</v>
      </c>
      <c r="J35" s="1">
        <f>'DATOS MENSUALES'!F218</f>
        <v>372.62597404595783</v>
      </c>
      <c r="K35" s="1">
        <f>'DATOS MENSUALES'!F219</f>
        <v>223.77745714092612</v>
      </c>
      <c r="L35" s="1">
        <f>'DATOS MENSUALES'!F220</f>
        <v>168.78887390791797</v>
      </c>
      <c r="M35" s="1">
        <f>'DATOS MENSUALES'!F221</f>
        <v>151.12669583665323</v>
      </c>
      <c r="N35" s="1">
        <f t="shared" si="12"/>
        <v>3538.3040273317592</v>
      </c>
      <c r="O35" s="10"/>
      <c r="P35" s="60">
        <f t="shared" si="13"/>
        <v>-980650.1318143824</v>
      </c>
      <c r="Q35" s="60">
        <f t="shared" si="14"/>
        <v>-7505348.482717729</v>
      </c>
      <c r="R35" s="60">
        <f t="shared" si="15"/>
        <v>-40405652.84984369</v>
      </c>
      <c r="S35" s="60">
        <f t="shared" si="16"/>
        <v>-43203054.04442688</v>
      </c>
      <c r="T35" s="60">
        <f t="shared" si="17"/>
        <v>-14320268.3031397</v>
      </c>
      <c r="U35" s="60">
        <f t="shared" si="18"/>
        <v>23417.401759196295</v>
      </c>
      <c r="V35" s="60">
        <f t="shared" si="19"/>
        <v>-2707124.5759758023</v>
      </c>
      <c r="W35" s="60">
        <f t="shared" si="20"/>
        <v>-1336909.2269726708</v>
      </c>
      <c r="X35" s="60">
        <f t="shared" si="21"/>
        <v>14217.008501933595</v>
      </c>
      <c r="Y35" s="60">
        <f t="shared" si="22"/>
        <v>-15.6120448459025</v>
      </c>
      <c r="Z35" s="60">
        <f t="shared" si="23"/>
        <v>-348.8852449112847</v>
      </c>
      <c r="AA35" s="60">
        <f t="shared" si="24"/>
        <v>-2944.538766196354</v>
      </c>
      <c r="AB35" s="60">
        <f t="shared" si="25"/>
        <v>-3064968478.4007006</v>
      </c>
    </row>
    <row r="36" spans="1:28" ht="12.75">
      <c r="A36" s="12" t="s">
        <v>44</v>
      </c>
      <c r="B36" s="1">
        <f>'DATOS MENSUALES'!F222</f>
        <v>162.55991062707506</v>
      </c>
      <c r="C36" s="1">
        <f>'DATOS MENSUALES'!F223</f>
        <v>132.89881456656997</v>
      </c>
      <c r="D36" s="1">
        <f>'DATOS MENSUALES'!F224</f>
        <v>754.9130459244374</v>
      </c>
      <c r="E36" s="1">
        <f>'DATOS MENSUALES'!F225</f>
        <v>461.0536091264997</v>
      </c>
      <c r="F36" s="1">
        <f>'DATOS MENSUALES'!F226</f>
        <v>246.3561027888453</v>
      </c>
      <c r="G36" s="1">
        <f>'DATOS MENSUALES'!F227</f>
        <v>538.1571870100584</v>
      </c>
      <c r="H36" s="1">
        <f>'DATOS MENSUALES'!F228</f>
        <v>466.2206410874419</v>
      </c>
      <c r="I36" s="1">
        <f>'DATOS MENSUALES'!F229</f>
        <v>454.1239120596277</v>
      </c>
      <c r="J36" s="1">
        <f>'DATOS MENSUALES'!F230</f>
        <v>321.94421989953</v>
      </c>
      <c r="K36" s="1">
        <f>'DATOS MENSUALES'!F231</f>
        <v>215.1019498106353</v>
      </c>
      <c r="L36" s="1">
        <f>'DATOS MENSUALES'!F232</f>
        <v>181.04133235973913</v>
      </c>
      <c r="M36" s="1">
        <f>'DATOS MENSUALES'!F233</f>
        <v>281.22128992597015</v>
      </c>
      <c r="N36" s="1">
        <f t="shared" si="12"/>
        <v>4215.592015186429</v>
      </c>
      <c r="O36" s="10"/>
      <c r="P36" s="60">
        <f t="shared" si="13"/>
        <v>-499254.0048908349</v>
      </c>
      <c r="Q36" s="60">
        <f t="shared" si="14"/>
        <v>-10913654.344726626</v>
      </c>
      <c r="R36" s="60">
        <f t="shared" si="15"/>
        <v>19774141.45449008</v>
      </c>
      <c r="S36" s="60">
        <f t="shared" si="16"/>
        <v>-2190813.4478667863</v>
      </c>
      <c r="T36" s="60">
        <f t="shared" si="17"/>
        <v>-51134022.916395925</v>
      </c>
      <c r="U36" s="60">
        <f t="shared" si="18"/>
        <v>-1751644.0439914959</v>
      </c>
      <c r="V36" s="60">
        <f t="shared" si="19"/>
        <v>-1780685.9163919168</v>
      </c>
      <c r="W36" s="60">
        <f t="shared" si="20"/>
        <v>-616616.1258554076</v>
      </c>
      <c r="X36" s="60">
        <f t="shared" si="21"/>
        <v>-18518.006889754655</v>
      </c>
      <c r="Y36" s="60">
        <f t="shared" si="22"/>
        <v>-1395.4721254658527</v>
      </c>
      <c r="Z36" s="60">
        <f t="shared" si="23"/>
        <v>141.63663323829996</v>
      </c>
      <c r="AA36" s="60">
        <f t="shared" si="24"/>
        <v>1551289.1540674483</v>
      </c>
      <c r="AB36" s="60">
        <f t="shared" si="25"/>
        <v>-466022466.89010555</v>
      </c>
    </row>
    <row r="37" spans="1:28" ht="12.75">
      <c r="A37" s="12" t="s">
        <v>45</v>
      </c>
      <c r="B37" s="1">
        <f>'DATOS MENSUALES'!F234</f>
        <v>326.59095792237616</v>
      </c>
      <c r="C37" s="1">
        <f>'DATOS MENSUALES'!F235</f>
        <v>605.0281259909351</v>
      </c>
      <c r="D37" s="1">
        <f>'DATOS MENSUALES'!F236</f>
        <v>1619.5646125843264</v>
      </c>
      <c r="E37" s="1">
        <f>'DATOS MENSUALES'!F237</f>
        <v>1158.564800770001</v>
      </c>
      <c r="F37" s="1">
        <f>'DATOS MENSUALES'!F238</f>
        <v>1875.7193688448638</v>
      </c>
      <c r="G37" s="1">
        <f>'DATOS MENSUALES'!F239</f>
        <v>1599.786996845949</v>
      </c>
      <c r="H37" s="1">
        <f>'DATOS MENSUALES'!F240</f>
        <v>792.0479939303996</v>
      </c>
      <c r="I37" s="1">
        <f>'DATOS MENSUALES'!F241</f>
        <v>742.1469051993201</v>
      </c>
      <c r="J37" s="1">
        <f>'DATOS MENSUALES'!F242</f>
        <v>447.1356465375183</v>
      </c>
      <c r="K37" s="1">
        <f>'DATOS MENSUALES'!F243</f>
        <v>301.0015051502212</v>
      </c>
      <c r="L37" s="1">
        <f>'DATOS MENSUALES'!F244</f>
        <v>237.4037361369424</v>
      </c>
      <c r="M37" s="1">
        <f>'DATOS MENSUALES'!F245</f>
        <v>211.0814042616827</v>
      </c>
      <c r="N37" s="1">
        <f t="shared" si="12"/>
        <v>9916.072054174534</v>
      </c>
      <c r="O37" s="10"/>
      <c r="P37" s="60">
        <f t="shared" si="13"/>
        <v>607655.9142712683</v>
      </c>
      <c r="Q37" s="60">
        <f t="shared" si="14"/>
        <v>15684088.793736277</v>
      </c>
      <c r="R37" s="60">
        <f t="shared" si="15"/>
        <v>1462396901.4676547</v>
      </c>
      <c r="S37" s="60">
        <f t="shared" si="16"/>
        <v>182895770.53508565</v>
      </c>
      <c r="T37" s="60">
        <f t="shared" si="17"/>
        <v>1991794908.7771463</v>
      </c>
      <c r="U37" s="60">
        <f t="shared" si="18"/>
        <v>833463363.294504</v>
      </c>
      <c r="V37" s="60">
        <f t="shared" si="19"/>
        <v>8567300.288508853</v>
      </c>
      <c r="W37" s="60">
        <f t="shared" si="20"/>
        <v>8354085.316577903</v>
      </c>
      <c r="X37" s="60">
        <f t="shared" si="21"/>
        <v>962527.6363704765</v>
      </c>
      <c r="Y37" s="60">
        <f t="shared" si="22"/>
        <v>417247.0000848666</v>
      </c>
      <c r="Z37" s="60">
        <f t="shared" si="23"/>
        <v>233461.02654671337</v>
      </c>
      <c r="AA37" s="60">
        <f t="shared" si="24"/>
        <v>94953.88902945862</v>
      </c>
      <c r="AB37" s="60">
        <f t="shared" si="25"/>
        <v>119472162627.35962</v>
      </c>
    </row>
    <row r="38" spans="1:28" ht="12.75">
      <c r="A38" s="12" t="s">
        <v>46</v>
      </c>
      <c r="B38" s="1">
        <f>'DATOS MENSUALES'!F246</f>
        <v>1343.142389271132</v>
      </c>
      <c r="C38" s="1">
        <f>'DATOS MENSUALES'!F247</f>
        <v>1223.255237630721</v>
      </c>
      <c r="D38" s="1">
        <f>'DATOS MENSUALES'!F248</f>
        <v>1159.4613617924265</v>
      </c>
      <c r="E38" s="1">
        <f>'DATOS MENSUALES'!F249</f>
        <v>1058.8773400157309</v>
      </c>
      <c r="F38" s="1">
        <f>'DATOS MENSUALES'!F250</f>
        <v>805.2761266104001</v>
      </c>
      <c r="G38" s="1">
        <f>'DATOS MENSUALES'!F251</f>
        <v>552.3239908283599</v>
      </c>
      <c r="H38" s="1">
        <f>'DATOS MENSUALES'!F252</f>
        <v>537.5547321486175</v>
      </c>
      <c r="I38" s="1">
        <f>'DATOS MENSUALES'!F253</f>
        <v>525.8402501553015</v>
      </c>
      <c r="J38" s="1">
        <f>'DATOS MENSUALES'!F254</f>
        <v>347.50565892078976</v>
      </c>
      <c r="K38" s="1">
        <f>'DATOS MENSUALES'!F255</f>
        <v>261.99637940636546</v>
      </c>
      <c r="L38" s="1">
        <f>'DATOS MENSUALES'!F256</f>
        <v>221.00885525116138</v>
      </c>
      <c r="M38" s="1">
        <f>'DATOS MENSUALES'!F257</f>
        <v>242.6909811725981</v>
      </c>
      <c r="N38" s="1">
        <f t="shared" si="12"/>
        <v>8278.933303203605</v>
      </c>
      <c r="O38" s="10"/>
      <c r="P38" s="60">
        <f t="shared" si="13"/>
        <v>1335549639.3243492</v>
      </c>
      <c r="Q38" s="60">
        <f t="shared" si="14"/>
        <v>655197537.4189775</v>
      </c>
      <c r="R38" s="60">
        <f t="shared" si="15"/>
        <v>307498238.9377864</v>
      </c>
      <c r="S38" s="60">
        <f t="shared" si="16"/>
        <v>102467667.70806268</v>
      </c>
      <c r="T38" s="60">
        <f t="shared" si="17"/>
        <v>6618462.017397599</v>
      </c>
      <c r="U38" s="60">
        <f t="shared" si="18"/>
        <v>-1203804.287401533</v>
      </c>
      <c r="V38" s="60">
        <f t="shared" si="19"/>
        <v>-124052.16552981974</v>
      </c>
      <c r="W38" s="60">
        <f t="shared" si="20"/>
        <v>-2405.2625117588054</v>
      </c>
      <c r="X38" s="60">
        <f t="shared" si="21"/>
        <v>-0.7169210467967374</v>
      </c>
      <c r="Y38" s="60">
        <f t="shared" si="22"/>
        <v>45574.32544635085</v>
      </c>
      <c r="Z38" s="60">
        <f t="shared" si="23"/>
        <v>92223.93608138715</v>
      </c>
      <c r="AA38" s="60">
        <f t="shared" si="24"/>
        <v>460658.06555594364</v>
      </c>
      <c r="AB38" s="60">
        <f t="shared" si="25"/>
        <v>35547771176.74057</v>
      </c>
    </row>
    <row r="39" spans="1:28" ht="12.75">
      <c r="A39" s="12" t="s">
        <v>47</v>
      </c>
      <c r="B39" s="1">
        <f>'DATOS MENSUALES'!F258</f>
        <v>289.96527321128076</v>
      </c>
      <c r="C39" s="1">
        <f>'DATOS MENSUALES'!F259</f>
        <v>1056.707619081708</v>
      </c>
      <c r="D39" s="1">
        <f>'DATOS MENSUALES'!F260</f>
        <v>1243.9785182710875</v>
      </c>
      <c r="E39" s="1">
        <f>'DATOS MENSUALES'!F261</f>
        <v>1462.8124646477995</v>
      </c>
      <c r="F39" s="1">
        <f>'DATOS MENSUALES'!F262</f>
        <v>781.3550961472604</v>
      </c>
      <c r="G39" s="1">
        <f>'DATOS MENSUALES'!F263</f>
        <v>1651.6192758488103</v>
      </c>
      <c r="H39" s="1">
        <f>'DATOS MENSUALES'!F264</f>
        <v>1135.3485960389414</v>
      </c>
      <c r="I39" s="1">
        <f>'DATOS MENSUALES'!F265</f>
        <v>776.7293332819503</v>
      </c>
      <c r="J39" s="1">
        <f>'DATOS MENSUALES'!F266</f>
        <v>495.1665893724586</v>
      </c>
      <c r="K39" s="1">
        <f>'DATOS MENSUALES'!F267</f>
        <v>344.1997474589224</v>
      </c>
      <c r="L39" s="1">
        <f>'DATOS MENSUALES'!F268</f>
        <v>272.13663779014297</v>
      </c>
      <c r="M39" s="1">
        <f>'DATOS MENSUALES'!F269</f>
        <v>240.22520172528712</v>
      </c>
      <c r="N39" s="1">
        <f t="shared" si="12"/>
        <v>9750.24435287565</v>
      </c>
      <c r="O39" s="10"/>
      <c r="P39" s="60">
        <f t="shared" si="13"/>
        <v>111109.84275273752</v>
      </c>
      <c r="Q39" s="60">
        <f t="shared" si="14"/>
        <v>345939887.8382912</v>
      </c>
      <c r="R39" s="60">
        <f t="shared" si="15"/>
        <v>438078281.7619198</v>
      </c>
      <c r="S39" s="60">
        <f t="shared" si="16"/>
        <v>662783411.9012469</v>
      </c>
      <c r="T39" s="60">
        <f t="shared" si="17"/>
        <v>4397358.368044113</v>
      </c>
      <c r="U39" s="60">
        <f t="shared" si="18"/>
        <v>978901892.1824181</v>
      </c>
      <c r="V39" s="60">
        <f t="shared" si="19"/>
        <v>164495036.2665098</v>
      </c>
      <c r="W39" s="60">
        <f t="shared" si="20"/>
        <v>13394901.470210733</v>
      </c>
      <c r="X39" s="60">
        <f t="shared" si="21"/>
        <v>3161373.0235805335</v>
      </c>
      <c r="Y39" s="60">
        <f t="shared" si="22"/>
        <v>1639816.880574804</v>
      </c>
      <c r="Z39" s="60">
        <f t="shared" si="23"/>
        <v>893277.6825593038</v>
      </c>
      <c r="AA39" s="60">
        <f t="shared" si="24"/>
        <v>417929.16910406493</v>
      </c>
      <c r="AB39" s="60">
        <f t="shared" si="25"/>
        <v>107806259557.87682</v>
      </c>
    </row>
    <row r="40" spans="1:28" ht="12.75">
      <c r="A40" s="12" t="s">
        <v>48</v>
      </c>
      <c r="B40" s="1">
        <f>'DATOS MENSUALES'!F270</f>
        <v>203.122316472476</v>
      </c>
      <c r="C40" s="1">
        <f>'DATOS MENSUALES'!F271</f>
        <v>224.96875602141458</v>
      </c>
      <c r="D40" s="1">
        <f>'DATOS MENSUALES'!F272</f>
        <v>234.68675088370614</v>
      </c>
      <c r="E40" s="1">
        <f>'DATOS MENSUALES'!F273</f>
        <v>721.2331432014723</v>
      </c>
      <c r="F40" s="1">
        <f>'DATOS MENSUALES'!F274</f>
        <v>563.2407294634455</v>
      </c>
      <c r="G40" s="1">
        <f>'DATOS MENSUALES'!F275</f>
        <v>929.2874808918843</v>
      </c>
      <c r="H40" s="1">
        <f>'DATOS MENSUALES'!F276</f>
        <v>808.6464911553205</v>
      </c>
      <c r="I40" s="1">
        <f>'DATOS MENSUALES'!F277</f>
        <v>454.31128770324653</v>
      </c>
      <c r="J40" s="1">
        <f>'DATOS MENSUALES'!F278</f>
        <v>459.1672064349256</v>
      </c>
      <c r="K40" s="1">
        <f>'DATOS MENSUALES'!F279</f>
        <v>280.5221583619701</v>
      </c>
      <c r="L40" s="1">
        <f>'DATOS MENSUALES'!F280</f>
        <v>210.0788625947289</v>
      </c>
      <c r="M40" s="1">
        <f>'DATOS MENSUALES'!F281</f>
        <v>209.64514297666207</v>
      </c>
      <c r="N40" s="1">
        <f t="shared" si="12"/>
        <v>5298.910326161253</v>
      </c>
      <c r="O40" s="10"/>
      <c r="P40" s="60">
        <f t="shared" si="13"/>
        <v>-58267.36325186554</v>
      </c>
      <c r="Q40" s="60">
        <f t="shared" si="14"/>
        <v>-2184077.963678556</v>
      </c>
      <c r="R40" s="60">
        <f t="shared" si="15"/>
        <v>-15589438.523270098</v>
      </c>
      <c r="S40" s="60">
        <f t="shared" si="16"/>
        <v>2212330.265436139</v>
      </c>
      <c r="T40" s="60">
        <f t="shared" si="17"/>
        <v>-159951.90527791853</v>
      </c>
      <c r="U40" s="60">
        <f t="shared" si="18"/>
        <v>19811316.95981258</v>
      </c>
      <c r="V40" s="60">
        <f t="shared" si="19"/>
        <v>10825901.73122979</v>
      </c>
      <c r="W40" s="60">
        <f t="shared" si="20"/>
        <v>-612552.7416864228</v>
      </c>
      <c r="X40" s="60">
        <f t="shared" si="21"/>
        <v>1359019.9753223753</v>
      </c>
      <c r="Y40" s="60">
        <f t="shared" si="22"/>
        <v>159620.4623065396</v>
      </c>
      <c r="Z40" s="60">
        <f t="shared" si="23"/>
        <v>40178.02347844967</v>
      </c>
      <c r="AA40" s="60">
        <f t="shared" si="24"/>
        <v>86265.23802094781</v>
      </c>
      <c r="AB40" s="60">
        <f t="shared" si="25"/>
        <v>29223746.45948464</v>
      </c>
    </row>
    <row r="41" spans="1:28" ht="12.75">
      <c r="A41" s="12" t="s">
        <v>49</v>
      </c>
      <c r="B41" s="1">
        <f>'DATOS MENSUALES'!F282</f>
        <v>178.04959510947378</v>
      </c>
      <c r="C41" s="1">
        <f>'DATOS MENSUALES'!F283</f>
        <v>918.7150563715024</v>
      </c>
      <c r="D41" s="1">
        <f>'DATOS MENSUALES'!F284</f>
        <v>670.7781247000005</v>
      </c>
      <c r="E41" s="1">
        <f>'DATOS MENSUALES'!F285</f>
        <v>334.69318786156185</v>
      </c>
      <c r="F41" s="1">
        <f>'DATOS MENSUALES'!F286</f>
        <v>1264.2001766651867</v>
      </c>
      <c r="G41" s="1">
        <f>'DATOS MENSUALES'!F287</f>
        <v>1267.9890336466704</v>
      </c>
      <c r="H41" s="1">
        <f>'DATOS MENSUALES'!F288</f>
        <v>825.1392875287794</v>
      </c>
      <c r="I41" s="1">
        <f>'DATOS MENSUALES'!F289</f>
        <v>510.0720342585116</v>
      </c>
      <c r="J41" s="1">
        <f>'DATOS MENSUALES'!F290</f>
        <v>406.383112200105</v>
      </c>
      <c r="K41" s="1">
        <f>'DATOS MENSUALES'!F291</f>
        <v>298.2920296504493</v>
      </c>
      <c r="L41" s="1">
        <f>'DATOS MENSUALES'!F292</f>
        <v>222.81410365297586</v>
      </c>
      <c r="M41" s="1">
        <f>'DATOS MENSUALES'!F293</f>
        <v>197.9726360141702</v>
      </c>
      <c r="N41" s="1">
        <f t="shared" si="12"/>
        <v>7095.098377659387</v>
      </c>
      <c r="O41" s="10"/>
      <c r="P41" s="60">
        <f t="shared" si="13"/>
        <v>-260193.5338925559</v>
      </c>
      <c r="Q41" s="60">
        <f t="shared" si="14"/>
        <v>179407741.66690466</v>
      </c>
      <c r="R41" s="60">
        <f t="shared" si="15"/>
        <v>6464083.154376854</v>
      </c>
      <c r="S41" s="60">
        <f t="shared" si="16"/>
        <v>-16824108.126391154</v>
      </c>
      <c r="T41" s="60">
        <f t="shared" si="17"/>
        <v>270434009.9256647</v>
      </c>
      <c r="U41" s="60">
        <f t="shared" si="18"/>
        <v>226186017.28258544</v>
      </c>
      <c r="V41" s="60">
        <f t="shared" si="19"/>
        <v>13432264.33505933</v>
      </c>
      <c r="W41" s="60">
        <f t="shared" si="20"/>
        <v>-24811.88790965495</v>
      </c>
      <c r="X41" s="60">
        <f t="shared" si="21"/>
        <v>194934.95665106317</v>
      </c>
      <c r="Y41" s="60">
        <f t="shared" si="22"/>
        <v>373485.43048927</v>
      </c>
      <c r="Z41" s="60">
        <f t="shared" si="23"/>
        <v>103726.41418284485</v>
      </c>
      <c r="AA41" s="60">
        <f t="shared" si="24"/>
        <v>34368.93710825117</v>
      </c>
      <c r="AB41" s="60">
        <f t="shared" si="25"/>
        <v>9316781459.242561</v>
      </c>
    </row>
    <row r="42" spans="1:28" ht="12.75">
      <c r="A42" s="12" t="s">
        <v>50</v>
      </c>
      <c r="B42" s="1">
        <f>'DATOS MENSUALES'!F294</f>
        <v>210.4120248850145</v>
      </c>
      <c r="C42" s="1">
        <f>'DATOS MENSUALES'!F295</f>
        <v>182.6614371333227</v>
      </c>
      <c r="D42" s="1">
        <f>'DATOS MENSUALES'!F296</f>
        <v>163.47346768318008</v>
      </c>
      <c r="E42" s="1">
        <f>'DATOS MENSUALES'!F297</f>
        <v>260.43572869129895</v>
      </c>
      <c r="F42" s="1">
        <f>'DATOS MENSUALES'!F298</f>
        <v>255.98442057085765</v>
      </c>
      <c r="G42" s="1">
        <f>'DATOS MENSUALES'!F299</f>
        <v>684.7851887243465</v>
      </c>
      <c r="H42" s="1">
        <f>'DATOS MENSUALES'!F300</f>
        <v>358.84832134120114</v>
      </c>
      <c r="I42" s="1">
        <f>'DATOS MENSUALES'!F301</f>
        <v>253.4989585020042</v>
      </c>
      <c r="J42" s="1">
        <f>'DATOS MENSUALES'!F302</f>
        <v>164.6584365571729</v>
      </c>
      <c r="K42" s="1">
        <f>'DATOS MENSUALES'!F303</f>
        <v>116.28359182871395</v>
      </c>
      <c r="L42" s="1">
        <f>'DATOS MENSUALES'!F304</f>
        <v>91.07110138623325</v>
      </c>
      <c r="M42" s="1">
        <f>'DATOS MENSUALES'!F305</f>
        <v>187.56323038823942</v>
      </c>
      <c r="N42" s="1">
        <f t="shared" si="12"/>
        <v>2929.6759076915855</v>
      </c>
      <c r="O42" s="10"/>
      <c r="P42" s="60">
        <f t="shared" si="13"/>
        <v>-31191.756771261313</v>
      </c>
      <c r="Q42" s="60">
        <f t="shared" si="14"/>
        <v>-5093059.619118288</v>
      </c>
      <c r="R42" s="60">
        <f t="shared" si="15"/>
        <v>-33083419.09700681</v>
      </c>
      <c r="S42" s="60">
        <f t="shared" si="16"/>
        <v>-36099202.66220033</v>
      </c>
      <c r="T42" s="60">
        <f t="shared" si="17"/>
        <v>-47257011.56028208</v>
      </c>
      <c r="U42" s="60">
        <f t="shared" si="18"/>
        <v>17745.19533919198</v>
      </c>
      <c r="V42" s="60">
        <f t="shared" si="19"/>
        <v>-11942989.325149186</v>
      </c>
      <c r="W42" s="60">
        <f t="shared" si="20"/>
        <v>-23329846.807532076</v>
      </c>
      <c r="X42" s="60">
        <f t="shared" si="21"/>
        <v>-6203358.858674515</v>
      </c>
      <c r="Y42" s="60">
        <f t="shared" si="22"/>
        <v>-1330752.2380949066</v>
      </c>
      <c r="Z42" s="60">
        <f t="shared" si="23"/>
        <v>-608885.5476965146</v>
      </c>
      <c r="AA42" s="60">
        <f t="shared" si="24"/>
        <v>10798.944437652457</v>
      </c>
      <c r="AB42" s="60">
        <f t="shared" si="25"/>
        <v>-8757288220.863003</v>
      </c>
    </row>
    <row r="43" spans="1:28" ht="12.75">
      <c r="A43" s="12" t="s">
        <v>51</v>
      </c>
      <c r="B43" s="1">
        <f>'DATOS MENSUALES'!F306</f>
        <v>275.92707993111634</v>
      </c>
      <c r="C43" s="1">
        <f>'DATOS MENSUALES'!F307</f>
        <v>665.382151551635</v>
      </c>
      <c r="D43" s="1">
        <f>'DATOS MENSUALES'!F308</f>
        <v>755.7698354484305</v>
      </c>
      <c r="E43" s="1">
        <f>'DATOS MENSUALES'!F309</f>
        <v>1835.3185364208102</v>
      </c>
      <c r="F43" s="1">
        <f>'DATOS MENSUALES'!F310</f>
        <v>2678.653906230196</v>
      </c>
      <c r="G43" s="1">
        <f>'DATOS MENSUALES'!F311</f>
        <v>908.9496886899599</v>
      </c>
      <c r="H43" s="1">
        <f>'DATOS MENSUALES'!F312</f>
        <v>1285.332866921193</v>
      </c>
      <c r="I43" s="1">
        <f>'DATOS MENSUALES'!F313</f>
        <v>712.929011594656</v>
      </c>
      <c r="J43" s="1">
        <f>'DATOS MENSUALES'!F314</f>
        <v>540.6384360279754</v>
      </c>
      <c r="K43" s="1">
        <f>'DATOS MENSUALES'!F315</f>
        <v>350.70791349269945</v>
      </c>
      <c r="L43" s="1">
        <f>'DATOS MENSUALES'!F316</f>
        <v>266.59136928475095</v>
      </c>
      <c r="M43" s="1">
        <f>'DATOS MENSUALES'!F317</f>
        <v>213.40274832603586</v>
      </c>
      <c r="N43" s="1">
        <f t="shared" si="12"/>
        <v>10489.603543919458</v>
      </c>
      <c r="O43" s="10"/>
      <c r="P43" s="60">
        <f t="shared" si="13"/>
        <v>39431.09838685671</v>
      </c>
      <c r="Q43" s="60">
        <f t="shared" si="14"/>
        <v>29984222.45414542</v>
      </c>
      <c r="R43" s="60">
        <f t="shared" si="15"/>
        <v>19962695.47209236</v>
      </c>
      <c r="S43" s="60">
        <f t="shared" si="16"/>
        <v>1926932333.0102832</v>
      </c>
      <c r="T43" s="60">
        <f t="shared" si="17"/>
        <v>8756213068.03837</v>
      </c>
      <c r="U43" s="60">
        <f t="shared" si="18"/>
        <v>15671482.892568253</v>
      </c>
      <c r="V43" s="60">
        <f t="shared" si="19"/>
        <v>339929314.4391102</v>
      </c>
      <c r="W43" s="60">
        <f t="shared" si="20"/>
        <v>5239946.755487959</v>
      </c>
      <c r="X43" s="60">
        <f t="shared" si="21"/>
        <v>7104216.6557436725</v>
      </c>
      <c r="Y43" s="60">
        <f t="shared" si="22"/>
        <v>1926581.201697402</v>
      </c>
      <c r="Z43" s="60">
        <f t="shared" si="23"/>
        <v>747690.7825430762</v>
      </c>
      <c r="AA43" s="60">
        <f t="shared" si="24"/>
        <v>110198.39245542545</v>
      </c>
      <c r="AB43" s="60">
        <f t="shared" si="25"/>
        <v>166258233426.0441</v>
      </c>
    </row>
    <row r="44" spans="1:28" ht="12.75">
      <c r="A44" s="12" t="s">
        <v>52</v>
      </c>
      <c r="B44" s="1">
        <f>'DATOS MENSUALES'!F318</f>
        <v>619.5471367607971</v>
      </c>
      <c r="C44" s="1">
        <f>'DATOS MENSUALES'!F319</f>
        <v>754.9332966128584</v>
      </c>
      <c r="D44" s="1">
        <f>'DATOS MENSUALES'!F320</f>
        <v>411.52868260940875</v>
      </c>
      <c r="E44" s="1">
        <f>'DATOS MENSUALES'!F321</f>
        <v>419.63723691896644</v>
      </c>
      <c r="F44" s="1">
        <f>'DATOS MENSUALES'!F322</f>
        <v>450.91540358438306</v>
      </c>
      <c r="G44" s="1">
        <f>'DATOS MENSUALES'!F323</f>
        <v>553.8797971451895</v>
      </c>
      <c r="H44" s="1">
        <f>'DATOS MENSUALES'!F324</f>
        <v>372.87787690652084</v>
      </c>
      <c r="I44" s="1">
        <f>'DATOS MENSUALES'!F325</f>
        <v>477.9907544093812</v>
      </c>
      <c r="J44" s="1">
        <f>'DATOS MENSUALES'!F326</f>
        <v>255.77912941180406</v>
      </c>
      <c r="K44" s="1">
        <f>'DATOS MENSUALES'!F327</f>
        <v>179.7159808533817</v>
      </c>
      <c r="L44" s="1">
        <f>'DATOS MENSUALES'!F328</f>
        <v>142.8938419334171</v>
      </c>
      <c r="M44" s="1">
        <f>'DATOS MENSUALES'!F329</f>
        <v>126.62457438457912</v>
      </c>
      <c r="N44" s="1">
        <f t="shared" si="12"/>
        <v>4766.323711530687</v>
      </c>
      <c r="O44" s="10"/>
      <c r="P44" s="60">
        <f t="shared" si="13"/>
        <v>53863114.95467327</v>
      </c>
      <c r="Q44" s="60">
        <f t="shared" si="14"/>
        <v>64105616.97389233</v>
      </c>
      <c r="R44" s="60">
        <f t="shared" si="15"/>
        <v>-388509.84109192604</v>
      </c>
      <c r="S44" s="60">
        <f t="shared" si="16"/>
        <v>-5026066.594585974</v>
      </c>
      <c r="T44" s="60">
        <f t="shared" si="17"/>
        <v>-4624762.290611549</v>
      </c>
      <c r="U44" s="60">
        <f t="shared" si="18"/>
        <v>-1151755.1474420296</v>
      </c>
      <c r="V44" s="60">
        <f t="shared" si="19"/>
        <v>-9876123.387785058</v>
      </c>
      <c r="W44" s="60">
        <f t="shared" si="20"/>
        <v>-229759.945351587</v>
      </c>
      <c r="X44" s="60">
        <f t="shared" si="21"/>
        <v>-794576.7752170006</v>
      </c>
      <c r="Y44" s="60">
        <f t="shared" si="22"/>
        <v>-100939.43875791815</v>
      </c>
      <c r="Z44" s="60">
        <f t="shared" si="23"/>
        <v>-35724.54505021478</v>
      </c>
      <c r="AA44" s="60">
        <f t="shared" si="24"/>
        <v>-58570.13268018515</v>
      </c>
      <c r="AB44" s="60">
        <f t="shared" si="25"/>
        <v>-11324961.992368486</v>
      </c>
    </row>
    <row r="45" spans="1:28" ht="12.75">
      <c r="A45" s="12" t="s">
        <v>53</v>
      </c>
      <c r="B45" s="1">
        <f>'DATOS MENSUALES'!F330</f>
        <v>153.30410887254402</v>
      </c>
      <c r="C45" s="1">
        <f>'DATOS MENSUALES'!F331</f>
        <v>770.0935155122505</v>
      </c>
      <c r="D45" s="1">
        <f>'DATOS MENSUALES'!F332</f>
        <v>364.3515049159501</v>
      </c>
      <c r="E45" s="1">
        <f>'DATOS MENSUALES'!F333</f>
        <v>294.5628488314055</v>
      </c>
      <c r="F45" s="1">
        <f>'DATOS MENSUALES'!F334</f>
        <v>709.359841454549</v>
      </c>
      <c r="G45" s="1">
        <f>'DATOS MENSUALES'!F335</f>
        <v>583.3338551507147</v>
      </c>
      <c r="H45" s="1">
        <f>'DATOS MENSUALES'!F336</f>
        <v>827.2118665893394</v>
      </c>
      <c r="I45" s="1">
        <f>'DATOS MENSUALES'!F337</f>
        <v>652.791548310986</v>
      </c>
      <c r="J45" s="1">
        <f>'DATOS MENSUALES'!F338</f>
        <v>328.8152344461793</v>
      </c>
      <c r="K45" s="1">
        <f>'DATOS MENSUALES'!F339</f>
        <v>210.0306801249771</v>
      </c>
      <c r="L45" s="1">
        <f>'DATOS MENSUALES'!F340</f>
        <v>170.3219573756548</v>
      </c>
      <c r="M45" s="1">
        <f>'DATOS MENSUALES'!F341</f>
        <v>154.63671043064994</v>
      </c>
      <c r="N45" s="1">
        <f t="shared" si="12"/>
        <v>5218.813672015201</v>
      </c>
      <c r="O45" s="10"/>
      <c r="P45" s="60">
        <f t="shared" si="13"/>
        <v>-695185.3225531909</v>
      </c>
      <c r="Q45" s="60">
        <f t="shared" si="14"/>
        <v>71669960.34925742</v>
      </c>
      <c r="R45" s="60">
        <f t="shared" si="15"/>
        <v>-1734290.655998238</v>
      </c>
      <c r="S45" s="60">
        <f t="shared" si="16"/>
        <v>-26031348.49450354</v>
      </c>
      <c r="T45" s="60">
        <f t="shared" si="17"/>
        <v>774536.1849493817</v>
      </c>
      <c r="U45" s="60">
        <f t="shared" si="18"/>
        <v>-428118.4207650174</v>
      </c>
      <c r="V45" s="60">
        <f t="shared" si="19"/>
        <v>13786680.002483623</v>
      </c>
      <c r="W45" s="60">
        <f t="shared" si="20"/>
        <v>1464179.2118715236</v>
      </c>
      <c r="X45" s="60">
        <f t="shared" si="21"/>
        <v>-7512.752245543475</v>
      </c>
      <c r="Y45" s="60">
        <f t="shared" si="22"/>
        <v>-4287.915657520683</v>
      </c>
      <c r="Z45" s="60">
        <f t="shared" si="23"/>
        <v>-166.98607581041895</v>
      </c>
      <c r="AA45" s="60">
        <f t="shared" si="24"/>
        <v>-1267.7952772475949</v>
      </c>
      <c r="AB45" s="60">
        <f t="shared" si="25"/>
        <v>11840370.03046944</v>
      </c>
    </row>
    <row r="46" spans="1:28" ht="12.75">
      <c r="A46" s="12" t="s">
        <v>54</v>
      </c>
      <c r="B46" s="1">
        <f>'DATOS MENSUALES'!F342</f>
        <v>125.86520851142001</v>
      </c>
      <c r="C46" s="1">
        <f>'DATOS MENSUALES'!F343</f>
        <v>230.55746326095644</v>
      </c>
      <c r="D46" s="1">
        <f>'DATOS MENSUALES'!F344</f>
        <v>418.66727498590944</v>
      </c>
      <c r="E46" s="1">
        <f>'DATOS MENSUALES'!F345</f>
        <v>400.04585292896445</v>
      </c>
      <c r="F46" s="1">
        <f>'DATOS MENSUALES'!F346</f>
        <v>368.20871252702983</v>
      </c>
      <c r="G46" s="1">
        <f>'DATOS MENSUALES'!F347</f>
        <v>1487.3995665002326</v>
      </c>
      <c r="H46" s="1">
        <f>'DATOS MENSUALES'!F348</f>
        <v>798.9349637985083</v>
      </c>
      <c r="I46" s="1">
        <f>'DATOS MENSUALES'!F349</f>
        <v>938.3596789892669</v>
      </c>
      <c r="J46" s="1">
        <f>'DATOS MENSUALES'!F350</f>
        <v>530.9370110366818</v>
      </c>
      <c r="K46" s="1">
        <f>'DATOS MENSUALES'!F351</f>
        <v>318.61868562634163</v>
      </c>
      <c r="L46" s="1">
        <f>'DATOS MENSUALES'!F352</f>
        <v>224.90530814423755</v>
      </c>
      <c r="M46" s="1">
        <f>'DATOS MENSUALES'!F353</f>
        <v>308.51672122225835</v>
      </c>
      <c r="N46" s="1">
        <f t="shared" si="12"/>
        <v>6151.016447531807</v>
      </c>
      <c r="O46" s="10"/>
      <c r="P46" s="60">
        <f t="shared" si="13"/>
        <v>-1561915.9965995287</v>
      </c>
      <c r="Q46" s="60">
        <f t="shared" si="14"/>
        <v>-1913825.2752089337</v>
      </c>
      <c r="R46" s="60">
        <f t="shared" si="15"/>
        <v>-285275.87512716075</v>
      </c>
      <c r="S46" s="60">
        <f t="shared" si="16"/>
        <v>-6955360.26889214</v>
      </c>
      <c r="T46" s="60">
        <f t="shared" si="17"/>
        <v>-15496900.890287368</v>
      </c>
      <c r="U46" s="60">
        <f t="shared" si="18"/>
        <v>569099430.1005623</v>
      </c>
      <c r="V46" s="60">
        <f t="shared" si="19"/>
        <v>9461800.937173588</v>
      </c>
      <c r="W46" s="60">
        <f t="shared" si="20"/>
        <v>63579002.258885436</v>
      </c>
      <c r="X46" s="60">
        <f t="shared" si="21"/>
        <v>6082023.453803941</v>
      </c>
      <c r="Y46" s="60">
        <f t="shared" si="22"/>
        <v>787402.3298050892</v>
      </c>
      <c r="Z46" s="60">
        <f t="shared" si="23"/>
        <v>118201.79615046667</v>
      </c>
      <c r="AA46" s="60">
        <f t="shared" si="24"/>
        <v>2927702.696796091</v>
      </c>
      <c r="AB46" s="60">
        <f t="shared" si="25"/>
        <v>1561404362.8758988</v>
      </c>
    </row>
    <row r="47" spans="1:28" ht="12.75">
      <c r="A47" s="12" t="s">
        <v>55</v>
      </c>
      <c r="B47" s="1">
        <f>'DATOS MENSUALES'!F354</f>
        <v>217.56978788443195</v>
      </c>
      <c r="C47" s="1">
        <f>'DATOS MENSUALES'!F355</f>
        <v>268.7724491562841</v>
      </c>
      <c r="D47" s="1">
        <f>'DATOS MENSUALES'!F356</f>
        <v>276.3898916348501</v>
      </c>
      <c r="E47" s="1">
        <f>'DATOS MENSUALES'!F357</f>
        <v>1998.6401911533856</v>
      </c>
      <c r="F47" s="1">
        <f>'DATOS MENSUALES'!F358</f>
        <v>629.8954953155696</v>
      </c>
      <c r="G47" s="1">
        <f>'DATOS MENSUALES'!F359</f>
        <v>440.69554524374223</v>
      </c>
      <c r="H47" s="1">
        <f>'DATOS MENSUALES'!F360</f>
        <v>388.914758474911</v>
      </c>
      <c r="I47" s="1">
        <f>'DATOS MENSUALES'!F361</f>
        <v>396.60074437719584</v>
      </c>
      <c r="J47" s="1">
        <f>'DATOS MENSUALES'!F362</f>
        <v>277.23062434548933</v>
      </c>
      <c r="K47" s="1">
        <f>'DATOS MENSUALES'!F363</f>
        <v>184.00937214723953</v>
      </c>
      <c r="L47" s="1">
        <f>'DATOS MENSUALES'!F364</f>
        <v>158.26929547206794</v>
      </c>
      <c r="M47" s="1">
        <f>'DATOS MENSUALES'!F365</f>
        <v>116.11881654383964</v>
      </c>
      <c r="N47" s="1">
        <f t="shared" si="12"/>
        <v>5353.106971749007</v>
      </c>
      <c r="O47" s="10"/>
      <c r="P47" s="60">
        <f t="shared" si="13"/>
        <v>-14385.576762433386</v>
      </c>
      <c r="Q47" s="60">
        <f t="shared" si="14"/>
        <v>-634746.3218320918</v>
      </c>
      <c r="R47" s="60">
        <f t="shared" si="15"/>
        <v>-9012813.901736168</v>
      </c>
      <c r="S47" s="60">
        <f t="shared" si="16"/>
        <v>2789577310.839472</v>
      </c>
      <c r="T47" s="60">
        <f t="shared" si="17"/>
        <v>1893.6700831856083</v>
      </c>
      <c r="U47" s="60">
        <f t="shared" si="18"/>
        <v>-10361155.910472052</v>
      </c>
      <c r="V47" s="60">
        <f t="shared" si="19"/>
        <v>-7822915.920326643</v>
      </c>
      <c r="W47" s="60">
        <f t="shared" si="20"/>
        <v>-2902052.105776853</v>
      </c>
      <c r="X47" s="60">
        <f t="shared" si="21"/>
        <v>-360488.619220538</v>
      </c>
      <c r="Y47" s="60">
        <f t="shared" si="22"/>
        <v>-75512.07636548688</v>
      </c>
      <c r="Z47" s="60">
        <f t="shared" si="23"/>
        <v>-5414.12244564432</v>
      </c>
      <c r="AA47" s="60">
        <f t="shared" si="24"/>
        <v>-120121.95433610315</v>
      </c>
      <c r="AB47" s="60">
        <f t="shared" si="25"/>
        <v>47523069.43463746</v>
      </c>
    </row>
    <row r="48" spans="1:28" ht="12.75">
      <c r="A48" s="12" t="s">
        <v>56</v>
      </c>
      <c r="B48" s="1">
        <f>'DATOS MENSUALES'!F366</f>
        <v>112.26033554231145</v>
      </c>
      <c r="C48" s="1">
        <f>'DATOS MENSUALES'!F367</f>
        <v>262.06260398419096</v>
      </c>
      <c r="D48" s="1">
        <f>'DATOS MENSUALES'!F368</f>
        <v>153.92440516539517</v>
      </c>
      <c r="E48" s="1">
        <f>'DATOS MENSUALES'!F369</f>
        <v>303.2686265570731</v>
      </c>
      <c r="F48" s="1">
        <f>'DATOS MENSUALES'!F370</f>
        <v>239.389352825803</v>
      </c>
      <c r="G48" s="1">
        <f>'DATOS MENSUALES'!F371</f>
        <v>269.0653859062781</v>
      </c>
      <c r="H48" s="1">
        <f>'DATOS MENSUALES'!F372</f>
        <v>704.345481932908</v>
      </c>
      <c r="I48" s="1">
        <f>'DATOS MENSUALES'!F373</f>
        <v>1168.9107918188186</v>
      </c>
      <c r="J48" s="1">
        <f>'DATOS MENSUALES'!F374</f>
        <v>715.17147825736</v>
      </c>
      <c r="K48" s="1">
        <f>'DATOS MENSUALES'!F375</f>
        <v>391.52546065859883</v>
      </c>
      <c r="L48" s="1">
        <f>'DATOS MENSUALES'!F376</f>
        <v>257.94721190425</v>
      </c>
      <c r="M48" s="1">
        <f>'DATOS MENSUALES'!F377</f>
        <v>204.42682246883297</v>
      </c>
      <c r="N48" s="1">
        <f t="shared" si="12"/>
        <v>4782.29795702182</v>
      </c>
      <c r="O48" s="10"/>
      <c r="P48" s="60">
        <f t="shared" si="13"/>
        <v>-2178301.142000457</v>
      </c>
      <c r="Q48" s="60">
        <f t="shared" si="14"/>
        <v>-795329.7249092025</v>
      </c>
      <c r="R48" s="60">
        <f t="shared" si="15"/>
        <v>-36124373.6744109</v>
      </c>
      <c r="S48" s="60">
        <f t="shared" si="16"/>
        <v>-23804075.25499169</v>
      </c>
      <c r="T48" s="60">
        <f t="shared" si="17"/>
        <v>-54067735.647710316</v>
      </c>
      <c r="U48" s="60">
        <f t="shared" si="18"/>
        <v>-59153353.01049321</v>
      </c>
      <c r="V48" s="60">
        <f t="shared" si="19"/>
        <v>1598225.2487070588</v>
      </c>
      <c r="W48" s="60">
        <f t="shared" si="20"/>
        <v>249656777.37354898</v>
      </c>
      <c r="X48" s="60">
        <f t="shared" si="21"/>
        <v>49338315.85688508</v>
      </c>
      <c r="Y48" s="60">
        <f t="shared" si="22"/>
        <v>4512467.766211936</v>
      </c>
      <c r="Z48" s="60">
        <f t="shared" si="23"/>
        <v>553762.4275294367</v>
      </c>
      <c r="AA48" s="60">
        <f t="shared" si="24"/>
        <v>59168.82586120548</v>
      </c>
      <c r="AB48" s="60">
        <f t="shared" si="25"/>
        <v>-9076042.430107031</v>
      </c>
    </row>
    <row r="49" spans="1:28" ht="12.75">
      <c r="A49" s="12" t="s">
        <v>57</v>
      </c>
      <c r="B49" s="1">
        <f>'DATOS MENSUALES'!F378</f>
        <v>166.84328578448486</v>
      </c>
      <c r="C49" s="1">
        <f>'DATOS MENSUALES'!F379</f>
        <v>203.66582337082406</v>
      </c>
      <c r="D49" s="1">
        <f>'DATOS MENSUALES'!F380</f>
        <v>225.6862945716439</v>
      </c>
      <c r="E49" s="1">
        <f>'DATOS MENSUALES'!F381</f>
        <v>265.48974214427903</v>
      </c>
      <c r="F49" s="1">
        <f>'DATOS MENSUALES'!F382</f>
        <v>1130.4733125852883</v>
      </c>
      <c r="G49" s="1">
        <f>'DATOS MENSUALES'!F383</f>
        <v>967.87781134589</v>
      </c>
      <c r="H49" s="1">
        <f>'DATOS MENSUALES'!F384</f>
        <v>585.8040643027741</v>
      </c>
      <c r="I49" s="1">
        <f>'DATOS MENSUALES'!F385</f>
        <v>534.662952340694</v>
      </c>
      <c r="J49" s="1">
        <f>'DATOS MENSUALES'!F386</f>
        <v>384.83724893283187</v>
      </c>
      <c r="K49" s="1">
        <f>'DATOS MENSUALES'!F387</f>
        <v>215.9046131584038</v>
      </c>
      <c r="L49" s="1">
        <f>'DATOS MENSUALES'!F388</f>
        <v>159.19530300159997</v>
      </c>
      <c r="M49" s="1">
        <f>'DATOS MENSUALES'!F389</f>
        <v>196.59965466571822</v>
      </c>
      <c r="N49" s="1">
        <f t="shared" si="12"/>
        <v>5037.040106204432</v>
      </c>
      <c r="O49" s="10"/>
      <c r="P49" s="60">
        <f t="shared" si="13"/>
        <v>-422671.74251043325</v>
      </c>
      <c r="Q49" s="60">
        <f t="shared" si="14"/>
        <v>-3446205.189851948</v>
      </c>
      <c r="R49" s="60">
        <f t="shared" si="15"/>
        <v>-17335901.697279118</v>
      </c>
      <c r="S49" s="60">
        <f t="shared" si="16"/>
        <v>-34468288.38206523</v>
      </c>
      <c r="T49" s="60">
        <f t="shared" si="17"/>
        <v>134965965.70835766</v>
      </c>
      <c r="U49" s="60">
        <f t="shared" si="18"/>
        <v>29554010.315802477</v>
      </c>
      <c r="V49" s="60">
        <f t="shared" si="19"/>
        <v>-4.282854431927414</v>
      </c>
      <c r="W49" s="60">
        <f t="shared" si="20"/>
        <v>-95.80380037274608</v>
      </c>
      <c r="X49" s="60">
        <f t="shared" si="21"/>
        <v>48374.12507052453</v>
      </c>
      <c r="Y49" s="60">
        <f t="shared" si="22"/>
        <v>-1115.8523296178907</v>
      </c>
      <c r="Z49" s="60">
        <f t="shared" si="23"/>
        <v>-4601.9459086275</v>
      </c>
      <c r="AA49" s="60">
        <f t="shared" si="24"/>
        <v>30196.13459618292</v>
      </c>
      <c r="AB49" s="60">
        <f t="shared" si="25"/>
        <v>98288.60659352211</v>
      </c>
    </row>
    <row r="50" spans="1:28" ht="12.75">
      <c r="A50" s="12" t="s">
        <v>58</v>
      </c>
      <c r="B50" s="1">
        <f>'DATOS MENSUALES'!F390</f>
        <v>354.5693929399939</v>
      </c>
      <c r="C50" s="1">
        <f>'DATOS MENSUALES'!F391</f>
        <v>399.0071662903989</v>
      </c>
      <c r="D50" s="1">
        <f>'DATOS MENSUALES'!F392</f>
        <v>519.8304938567381</v>
      </c>
      <c r="E50" s="1">
        <f>'DATOS MENSUALES'!F393</f>
        <v>515.3194815751386</v>
      </c>
      <c r="F50" s="1">
        <f>'DATOS MENSUALES'!F394</f>
        <v>374.8116784340976</v>
      </c>
      <c r="G50" s="1">
        <f>'DATOS MENSUALES'!F395</f>
        <v>313.84331192004197</v>
      </c>
      <c r="H50" s="1">
        <f>'DATOS MENSUALES'!F396</f>
        <v>287.881302965744</v>
      </c>
      <c r="I50" s="1">
        <f>'DATOS MENSUALES'!F397</f>
        <v>655.4317397798952</v>
      </c>
      <c r="J50" s="1">
        <f>'DATOS MENSUALES'!F398</f>
        <v>336.3650774788458</v>
      </c>
      <c r="K50" s="1">
        <f>'DATOS MENSUALES'!F399</f>
        <v>198.90375783912887</v>
      </c>
      <c r="L50" s="1">
        <f>'DATOS MENSUALES'!F400</f>
        <v>159.40909266528521</v>
      </c>
      <c r="M50" s="1">
        <f>'DATOS MENSUALES'!F401</f>
        <v>122.74442280580695</v>
      </c>
      <c r="N50" s="1">
        <f t="shared" si="12"/>
        <v>4238.116918551114</v>
      </c>
      <c r="O50" s="10"/>
      <c r="P50" s="60">
        <f t="shared" si="13"/>
        <v>1430632.39796116</v>
      </c>
      <c r="Q50" s="60">
        <f t="shared" si="14"/>
        <v>86901.7162791328</v>
      </c>
      <c r="R50" s="60">
        <f t="shared" si="15"/>
        <v>44112.50864301217</v>
      </c>
      <c r="S50" s="60">
        <f t="shared" si="16"/>
        <v>-432286.8320328823</v>
      </c>
      <c r="T50" s="60">
        <f t="shared" si="17"/>
        <v>-14297942.61469727</v>
      </c>
      <c r="U50" s="60">
        <f t="shared" si="18"/>
        <v>-41013195.75899557</v>
      </c>
      <c r="V50" s="60">
        <f t="shared" si="19"/>
        <v>-26877802.042639144</v>
      </c>
      <c r="W50" s="60">
        <f t="shared" si="20"/>
        <v>1568702.097410541</v>
      </c>
      <c r="X50" s="60">
        <f t="shared" si="21"/>
        <v>-1743.417469368525</v>
      </c>
      <c r="Y50" s="60">
        <f t="shared" si="22"/>
        <v>-20510.090707198557</v>
      </c>
      <c r="Z50" s="60">
        <f t="shared" si="23"/>
        <v>-4426.769749771616</v>
      </c>
      <c r="AA50" s="60">
        <f t="shared" si="24"/>
        <v>-77938.41410178375</v>
      </c>
      <c r="AB50" s="60">
        <f t="shared" si="25"/>
        <v>-426572798.1260482</v>
      </c>
    </row>
    <row r="51" spans="1:28" ht="12.75">
      <c r="A51" s="12" t="s">
        <v>59</v>
      </c>
      <c r="B51" s="1">
        <f>'DATOS MENSUALES'!F402</f>
        <v>210.8617443995328</v>
      </c>
      <c r="C51" s="1">
        <f>'DATOS MENSUALES'!F403</f>
        <v>184.34253090960607</v>
      </c>
      <c r="D51" s="1">
        <f>'DATOS MENSUALES'!F404</f>
        <v>245.28361358933086</v>
      </c>
      <c r="E51" s="1">
        <f>'DATOS MENSUALES'!F405</f>
        <v>690.0306413918262</v>
      </c>
      <c r="F51" s="1">
        <f>'DATOS MENSUALES'!F406</f>
        <v>537.688280830879</v>
      </c>
      <c r="G51" s="1">
        <f>'DATOS MENSUALES'!F407</f>
        <v>720.2683720232485</v>
      </c>
      <c r="H51" s="1">
        <f>'DATOS MENSUALES'!F408</f>
        <v>525.6767367609771</v>
      </c>
      <c r="I51" s="1">
        <f>'DATOS MENSUALES'!F409</f>
        <v>376.88871826143134</v>
      </c>
      <c r="J51" s="1">
        <f>'DATOS MENSUALES'!F410</f>
        <v>350.0831009622492</v>
      </c>
      <c r="K51" s="1">
        <f>'DATOS MENSUALES'!F411</f>
        <v>228.20643075898099</v>
      </c>
      <c r="L51" s="1">
        <f>'DATOS MENSUALES'!F412</f>
        <v>162.1293362535151</v>
      </c>
      <c r="M51" s="1">
        <f>'DATOS MENSUALES'!F413</f>
        <v>119.8066584164044</v>
      </c>
      <c r="N51" s="1">
        <f t="shared" si="12"/>
        <v>4351.266164557982</v>
      </c>
      <c r="O51" s="10"/>
      <c r="P51" s="60">
        <f t="shared" si="13"/>
        <v>-29873.89400991981</v>
      </c>
      <c r="Q51" s="60">
        <f t="shared" si="14"/>
        <v>-4945222.996666833</v>
      </c>
      <c r="R51" s="60">
        <f t="shared" si="15"/>
        <v>-13688508.855278485</v>
      </c>
      <c r="S51" s="60">
        <f t="shared" si="16"/>
        <v>973217.8086767863</v>
      </c>
      <c r="T51" s="60">
        <f t="shared" si="17"/>
        <v>-508845.42971028294</v>
      </c>
      <c r="U51" s="60">
        <f t="shared" si="18"/>
        <v>233362.0064501254</v>
      </c>
      <c r="V51" s="60">
        <f t="shared" si="19"/>
        <v>-235471.44263155837</v>
      </c>
      <c r="W51" s="60">
        <f t="shared" si="20"/>
        <v>-4279141.372616721</v>
      </c>
      <c r="X51" s="60">
        <f t="shared" si="21"/>
        <v>4.762326349255875</v>
      </c>
      <c r="Y51" s="60">
        <f t="shared" si="22"/>
        <v>7.1853113398553194</v>
      </c>
      <c r="Z51" s="60">
        <f t="shared" si="23"/>
        <v>-2570.985058478235</v>
      </c>
      <c r="AA51" s="60">
        <f t="shared" si="24"/>
        <v>-95150.46353922393</v>
      </c>
      <c r="AB51" s="60">
        <f t="shared" si="25"/>
        <v>-261682689.95995829</v>
      </c>
    </row>
    <row r="52" spans="1:28" ht="12.75">
      <c r="A52" s="12" t="s">
        <v>60</v>
      </c>
      <c r="B52" s="1">
        <f>'DATOS MENSUALES'!F414</f>
        <v>119.08073879387028</v>
      </c>
      <c r="C52" s="1">
        <f>'DATOS MENSUALES'!F415</f>
        <v>297.1972997068348</v>
      </c>
      <c r="D52" s="1">
        <f>'DATOS MENSUALES'!F416</f>
        <v>153.3289566133079</v>
      </c>
      <c r="E52" s="1">
        <f>'DATOS MENSUALES'!F417</f>
        <v>295.45463595134805</v>
      </c>
      <c r="F52" s="1">
        <f>'DATOS MENSUALES'!F418</f>
        <v>260.6989366984075</v>
      </c>
      <c r="G52" s="1">
        <f>'DATOS MENSUALES'!F419</f>
        <v>325.0269642549863</v>
      </c>
      <c r="H52" s="1">
        <f>'DATOS MENSUALES'!F420</f>
        <v>503.4087992489413</v>
      </c>
      <c r="I52" s="1">
        <f>'DATOS MENSUALES'!F421</f>
        <v>508.81223187226885</v>
      </c>
      <c r="J52" s="1">
        <f>'DATOS MENSUALES'!F422</f>
        <v>328.7572157971944</v>
      </c>
      <c r="K52" s="1">
        <f>'DATOS MENSUALES'!F423</f>
        <v>165.3343798933186</v>
      </c>
      <c r="L52" s="1">
        <f>'DATOS MENSUALES'!F424</f>
        <v>144.01272097954632</v>
      </c>
      <c r="M52" s="1">
        <f>'DATOS MENSUALES'!F425</f>
        <v>160.44747982005217</v>
      </c>
      <c r="N52" s="1">
        <f t="shared" si="12"/>
        <v>3261.560359630077</v>
      </c>
      <c r="O52" s="10"/>
      <c r="P52" s="60">
        <f t="shared" si="13"/>
        <v>-1852244.6429756393</v>
      </c>
      <c r="Q52" s="60">
        <f t="shared" si="14"/>
        <v>-190268.93763775614</v>
      </c>
      <c r="R52" s="60">
        <f t="shared" si="15"/>
        <v>-36319934.15384072</v>
      </c>
      <c r="S52" s="60">
        <f t="shared" si="16"/>
        <v>-25797066.22273767</v>
      </c>
      <c r="T52" s="60">
        <f t="shared" si="17"/>
        <v>-45432302.38861397</v>
      </c>
      <c r="U52" s="60">
        <f t="shared" si="18"/>
        <v>-37151063.11174476</v>
      </c>
      <c r="V52" s="60">
        <f t="shared" si="19"/>
        <v>-593111.2425744985</v>
      </c>
      <c r="W52" s="60">
        <f t="shared" si="20"/>
        <v>-28167.876500972976</v>
      </c>
      <c r="X52" s="60">
        <f t="shared" si="21"/>
        <v>-7579.716155357412</v>
      </c>
      <c r="Y52" s="60">
        <f t="shared" si="22"/>
        <v>-226338.46345342105</v>
      </c>
      <c r="Z52" s="60">
        <f t="shared" si="23"/>
        <v>-32205.879901514207</v>
      </c>
      <c r="AA52" s="60">
        <f t="shared" si="24"/>
        <v>-125.9233945215952</v>
      </c>
      <c r="AB52" s="60">
        <f t="shared" si="25"/>
        <v>-5171705120.5507345</v>
      </c>
    </row>
    <row r="53" spans="1:28" ht="12.75">
      <c r="A53" s="12" t="s">
        <v>61</v>
      </c>
      <c r="B53" s="1">
        <f>'DATOS MENSUALES'!F426</f>
        <v>145.43076838399304</v>
      </c>
      <c r="C53" s="1">
        <f>'DATOS MENSUALES'!F427</f>
        <v>214.45966193654277</v>
      </c>
      <c r="D53" s="1">
        <f>'DATOS MENSUALES'!F428</f>
        <v>172.16671489333268</v>
      </c>
      <c r="E53" s="1">
        <f>'DATOS MENSUALES'!F429</f>
        <v>149.70376333429357</v>
      </c>
      <c r="F53" s="1">
        <f>'DATOS MENSUALES'!F430</f>
        <v>184.64464516367002</v>
      </c>
      <c r="G53" s="1">
        <f>'DATOS MENSUALES'!F431</f>
        <v>201.86756751542157</v>
      </c>
      <c r="H53" s="1">
        <f>'DATOS MENSUALES'!F432</f>
        <v>318.9366602880816</v>
      </c>
      <c r="I53" s="1">
        <f>'DATOS MENSUALES'!F433</f>
        <v>247.04436178308822</v>
      </c>
      <c r="J53" s="1">
        <f>'DATOS MENSUALES'!F434</f>
        <v>147.2714794914823</v>
      </c>
      <c r="K53" s="1">
        <f>'DATOS MENSUALES'!F435</f>
        <v>134.2792975307165</v>
      </c>
      <c r="L53" s="1">
        <f>'DATOS MENSUALES'!F436</f>
        <v>118.08464023023988</v>
      </c>
      <c r="M53" s="1">
        <f>'DATOS MENSUALES'!F437</f>
        <v>136.199862547173</v>
      </c>
      <c r="N53" s="1">
        <f t="shared" si="12"/>
        <v>2170.0894230980352</v>
      </c>
      <c r="O53" s="10"/>
      <c r="P53" s="60">
        <f t="shared" si="13"/>
        <v>-897506.8021435802</v>
      </c>
      <c r="Q53" s="60">
        <f t="shared" si="14"/>
        <v>-2758945.8036317886</v>
      </c>
      <c r="R53" s="60">
        <f t="shared" si="15"/>
        <v>-30467868.04469618</v>
      </c>
      <c r="S53" s="60">
        <f t="shared" si="16"/>
        <v>-85899044.45552427</v>
      </c>
      <c r="T53" s="60">
        <f t="shared" si="17"/>
        <v>-81114695.56381841</v>
      </c>
      <c r="U53" s="60">
        <f t="shared" si="18"/>
        <v>-95340310.62522247</v>
      </c>
      <c r="V53" s="60">
        <f t="shared" si="19"/>
        <v>-19354903.398103345</v>
      </c>
      <c r="W53" s="60">
        <f t="shared" si="20"/>
        <v>-24946828.138923537</v>
      </c>
      <c r="X53" s="60">
        <f t="shared" si="21"/>
        <v>-8136268.184413808</v>
      </c>
      <c r="Y53" s="60">
        <f t="shared" si="22"/>
        <v>-778623.7213522234</v>
      </c>
      <c r="Z53" s="60">
        <f t="shared" si="23"/>
        <v>-192540.25997944953</v>
      </c>
      <c r="AA53" s="60">
        <f t="shared" si="24"/>
        <v>-25050.619381982848</v>
      </c>
      <c r="AB53" s="60">
        <f t="shared" si="25"/>
        <v>-22444885574.991997</v>
      </c>
    </row>
    <row r="54" spans="1:28" ht="12.75">
      <c r="A54" s="12" t="s">
        <v>62</v>
      </c>
      <c r="B54" s="1">
        <f>'DATOS MENSUALES'!F438</f>
        <v>210.9959024025301</v>
      </c>
      <c r="C54" s="1">
        <f>'DATOS MENSUALES'!F439</f>
        <v>378.1482546195164</v>
      </c>
      <c r="D54" s="1">
        <f>'DATOS MENSUALES'!F440</f>
        <v>517.7597719600419</v>
      </c>
      <c r="E54" s="1">
        <f>'DATOS MENSUALES'!F441</f>
        <v>1138.3114823991873</v>
      </c>
      <c r="F54" s="1">
        <f>'DATOS MENSUALES'!F442</f>
        <v>1482.1898331541943</v>
      </c>
      <c r="G54" s="1">
        <f>'DATOS MENSUALES'!F443</f>
        <v>738.4418003126502</v>
      </c>
      <c r="H54" s="1">
        <f>'DATOS MENSUALES'!F444</f>
        <v>510.2405259037765</v>
      </c>
      <c r="I54" s="1">
        <f>'DATOS MENSUALES'!F445</f>
        <v>639.6896580751917</v>
      </c>
      <c r="J54" s="1">
        <f>'DATOS MENSUALES'!F446</f>
        <v>632.4936273011732</v>
      </c>
      <c r="K54" s="1">
        <f>'DATOS MENSUALES'!F447</f>
        <v>364.3315611000001</v>
      </c>
      <c r="L54" s="1">
        <f>'DATOS MENSUALES'!F448</f>
        <v>251.52463054163985</v>
      </c>
      <c r="M54" s="1">
        <f>'DATOS MENSUALES'!F449</f>
        <v>169.55521347722015</v>
      </c>
      <c r="N54" s="1">
        <f t="shared" si="12"/>
        <v>7033.682261247122</v>
      </c>
      <c r="O54" s="10"/>
      <c r="P54" s="60">
        <f t="shared" si="13"/>
        <v>-29488.072327344165</v>
      </c>
      <c r="Q54" s="60">
        <f t="shared" si="14"/>
        <v>12870.273672909956</v>
      </c>
      <c r="R54" s="60">
        <f t="shared" si="15"/>
        <v>36802.510543061544</v>
      </c>
      <c r="S54" s="60">
        <f t="shared" si="16"/>
        <v>164008667.90373576</v>
      </c>
      <c r="T54" s="60">
        <f t="shared" si="17"/>
        <v>646465622.4171259</v>
      </c>
      <c r="U54" s="60">
        <f t="shared" si="18"/>
        <v>507019.91358413076</v>
      </c>
      <c r="V54" s="60">
        <f t="shared" si="19"/>
        <v>-459876.3248713176</v>
      </c>
      <c r="W54" s="60">
        <f t="shared" si="20"/>
        <v>1013590.2109247223</v>
      </c>
      <c r="X54" s="60">
        <f t="shared" si="21"/>
        <v>22928806.36784788</v>
      </c>
      <c r="Y54" s="60">
        <f t="shared" si="22"/>
        <v>2631203.7963778963</v>
      </c>
      <c r="Z54" s="60">
        <f t="shared" si="23"/>
        <v>433728.43303117616</v>
      </c>
      <c r="AA54" s="60">
        <f t="shared" si="24"/>
        <v>68.69189481404537</v>
      </c>
      <c r="AB54" s="60">
        <f t="shared" si="25"/>
        <v>8524565937.662474</v>
      </c>
    </row>
    <row r="55" spans="1:28" ht="12.75">
      <c r="A55" s="12" t="s">
        <v>63</v>
      </c>
      <c r="B55" s="1">
        <f>'DATOS MENSUALES'!F450</f>
        <v>311.9342995700002</v>
      </c>
      <c r="C55" s="1">
        <f>'DATOS MENSUALES'!F451</f>
        <v>181.18400192948403</v>
      </c>
      <c r="D55" s="1">
        <f>'DATOS MENSUALES'!F452</f>
        <v>690.8194592038769</v>
      </c>
      <c r="E55" s="1">
        <f>'DATOS MENSUALES'!F453</f>
        <v>651.9350060090096</v>
      </c>
      <c r="F55" s="1">
        <f>'DATOS MENSUALES'!F454</f>
        <v>1763.2947817037423</v>
      </c>
      <c r="G55" s="1">
        <f>'DATOS MENSUALES'!F455</f>
        <v>964.9989888237956</v>
      </c>
      <c r="H55" s="1">
        <f>'DATOS MENSUALES'!F456</f>
        <v>898.1985772887983</v>
      </c>
      <c r="I55" s="1">
        <f>'DATOS MENSUALES'!F457</f>
        <v>785.0768207300752</v>
      </c>
      <c r="J55" s="1">
        <f>'DATOS MENSUALES'!F458</f>
        <v>498.8028094586435</v>
      </c>
      <c r="K55" s="1">
        <f>'DATOS MENSUALES'!F459</f>
        <v>300.0964675445342</v>
      </c>
      <c r="L55" s="1">
        <f>'DATOS MENSUALES'!F460</f>
        <v>211.05537062441957</v>
      </c>
      <c r="M55" s="1">
        <f>'DATOS MENSUALES'!F461</f>
        <v>163.6771212770923</v>
      </c>
      <c r="N55" s="1">
        <f t="shared" si="12"/>
        <v>7421.073704163473</v>
      </c>
      <c r="O55" s="10"/>
      <c r="P55" s="60">
        <f t="shared" si="13"/>
        <v>343644.6913504813</v>
      </c>
      <c r="Q55" s="60">
        <f t="shared" si="14"/>
        <v>-5225394.059135575</v>
      </c>
      <c r="R55" s="60">
        <f t="shared" si="15"/>
        <v>8782938.87584849</v>
      </c>
      <c r="S55" s="60">
        <f t="shared" si="16"/>
        <v>227020.45591698744</v>
      </c>
      <c r="T55" s="60">
        <f t="shared" si="17"/>
        <v>1504158619.5679493</v>
      </c>
      <c r="U55" s="60">
        <f t="shared" si="18"/>
        <v>28736116.3950654</v>
      </c>
      <c r="V55" s="60">
        <f t="shared" si="19"/>
        <v>30013700.42552271</v>
      </c>
      <c r="W55" s="60">
        <f t="shared" si="20"/>
        <v>14857568.681440925</v>
      </c>
      <c r="X55" s="60">
        <f t="shared" si="21"/>
        <v>3402217.8989270134</v>
      </c>
      <c r="Y55" s="60">
        <f t="shared" si="22"/>
        <v>402269.26764876954</v>
      </c>
      <c r="Z55" s="60">
        <f t="shared" si="23"/>
        <v>43713.48520309015</v>
      </c>
      <c r="AA55" s="60">
        <f t="shared" si="24"/>
        <v>-5.664885604963334</v>
      </c>
      <c r="AB55" s="60">
        <f t="shared" si="25"/>
        <v>14352152136.65734</v>
      </c>
    </row>
    <row r="56" spans="1:28" ht="12.75">
      <c r="A56" s="12" t="s">
        <v>64</v>
      </c>
      <c r="B56" s="1">
        <f>'DATOS MENSUALES'!F462</f>
        <v>145.68727818789463</v>
      </c>
      <c r="C56" s="1">
        <f>'DATOS MENSUALES'!F463</f>
        <v>143.75877438959174</v>
      </c>
      <c r="D56" s="1">
        <f>'DATOS MENSUALES'!F464</f>
        <v>972.5439393195151</v>
      </c>
      <c r="E56" s="1">
        <f>'DATOS MENSUALES'!F465</f>
        <v>1170.264092842625</v>
      </c>
      <c r="F56" s="1">
        <f>'DATOS MENSUALES'!F466</f>
        <v>2230.1738976090705</v>
      </c>
      <c r="G56" s="1">
        <f>'DATOS MENSUALES'!F467</f>
        <v>1633.019690317728</v>
      </c>
      <c r="H56" s="1">
        <f>'DATOS MENSUALES'!F468</f>
        <v>1104.5702745999997</v>
      </c>
      <c r="I56" s="1">
        <f>'DATOS MENSUALES'!F469</f>
        <v>772.03589890369</v>
      </c>
      <c r="J56" s="1">
        <f>'DATOS MENSUALES'!F470</f>
        <v>511.5088010287605</v>
      </c>
      <c r="K56" s="1">
        <f>'DATOS MENSUALES'!F471</f>
        <v>356.90109902929925</v>
      </c>
      <c r="L56" s="1">
        <f>'DATOS MENSUALES'!F472</f>
        <v>275.538677012019</v>
      </c>
      <c r="M56" s="1">
        <f>'DATOS MENSUALES'!F473</f>
        <v>232.0478828530121</v>
      </c>
      <c r="N56" s="1">
        <f t="shared" si="12"/>
        <v>9548.050306093206</v>
      </c>
      <c r="O56" s="10"/>
      <c r="P56" s="60">
        <f t="shared" si="13"/>
        <v>-890365.7591239542</v>
      </c>
      <c r="Q56" s="60">
        <f t="shared" si="14"/>
        <v>-9387869.584301235</v>
      </c>
      <c r="R56" s="60">
        <f t="shared" si="15"/>
        <v>116247849.04539394</v>
      </c>
      <c r="S56" s="60">
        <f t="shared" si="16"/>
        <v>194439255.95897448</v>
      </c>
      <c r="T56" s="60">
        <f t="shared" si="17"/>
        <v>4193924128.8525887</v>
      </c>
      <c r="U56" s="60">
        <f t="shared" si="18"/>
        <v>924914802.2609019</v>
      </c>
      <c r="V56" s="60">
        <f t="shared" si="19"/>
        <v>138302502.87646326</v>
      </c>
      <c r="W56" s="60">
        <f t="shared" si="20"/>
        <v>12616338.110696688</v>
      </c>
      <c r="X56" s="60">
        <f t="shared" si="21"/>
        <v>4339372.28103024</v>
      </c>
      <c r="Y56" s="60">
        <f t="shared" si="22"/>
        <v>2228805.946294399</v>
      </c>
      <c r="Z56" s="60">
        <f t="shared" si="23"/>
        <v>991325.0339837947</v>
      </c>
      <c r="AA56" s="60">
        <f t="shared" si="24"/>
        <v>295250.25811652176</v>
      </c>
      <c r="AB56" s="60">
        <f t="shared" si="25"/>
        <v>94641750951.1279</v>
      </c>
    </row>
    <row r="57" spans="1:28" ht="12.75">
      <c r="A57" s="12" t="s">
        <v>65</v>
      </c>
      <c r="B57" s="1">
        <f>'DATOS MENSUALES'!F474</f>
        <v>448.2836714498932</v>
      </c>
      <c r="C57" s="1">
        <f>'DATOS MENSUALES'!F475</f>
        <v>430.6546327839192</v>
      </c>
      <c r="D57" s="1">
        <f>'DATOS MENSUALES'!F476</f>
        <v>429.19347494774263</v>
      </c>
      <c r="E57" s="1">
        <f>'DATOS MENSUALES'!F477</f>
        <v>475.59226435544366</v>
      </c>
      <c r="F57" s="1">
        <f>'DATOS MENSUALES'!F478</f>
        <v>443.48687248331703</v>
      </c>
      <c r="G57" s="1">
        <f>'DATOS MENSUALES'!F479</f>
        <v>693.296174821734</v>
      </c>
      <c r="H57" s="1">
        <f>'DATOS MENSUALES'!F480</f>
        <v>597.7247909400005</v>
      </c>
      <c r="I57" s="1">
        <f>'DATOS MENSUALES'!F481</f>
        <v>805.4826145099997</v>
      </c>
      <c r="J57" s="1">
        <f>'DATOS MENSUALES'!F482</f>
        <v>467.8571005606814</v>
      </c>
      <c r="K57" s="1">
        <f>'DATOS MENSUALES'!F483</f>
        <v>273.5026546402898</v>
      </c>
      <c r="L57" s="1">
        <f>'DATOS MENSUALES'!F484</f>
        <v>200.58227551150864</v>
      </c>
      <c r="M57" s="1">
        <f>'DATOS MENSUALES'!F485</f>
        <v>158.23030775564956</v>
      </c>
      <c r="N57" s="1">
        <f t="shared" si="12"/>
        <v>5423.886834760179</v>
      </c>
      <c r="O57" s="10"/>
      <c r="P57" s="60">
        <f t="shared" si="13"/>
        <v>8791969.2390398</v>
      </c>
      <c r="Q57" s="60">
        <f t="shared" si="14"/>
        <v>437958.7772256076</v>
      </c>
      <c r="R57" s="60">
        <f t="shared" si="15"/>
        <v>-169144.2197614394</v>
      </c>
      <c r="S57" s="60">
        <f t="shared" si="16"/>
        <v>-1534372.7861859498</v>
      </c>
      <c r="T57" s="60">
        <f t="shared" si="17"/>
        <v>-5271364.380362182</v>
      </c>
      <c r="U57" s="60">
        <f t="shared" si="18"/>
        <v>41400.72746475086</v>
      </c>
      <c r="V57" s="60">
        <f t="shared" si="19"/>
        <v>1091.6953346287482</v>
      </c>
      <c r="W57" s="60">
        <f t="shared" si="20"/>
        <v>18872921.321426313</v>
      </c>
      <c r="X57" s="60">
        <f t="shared" si="21"/>
        <v>1704624.4168835848</v>
      </c>
      <c r="Y57" s="60">
        <f t="shared" si="22"/>
        <v>105327.17011018386</v>
      </c>
      <c r="Z57" s="60">
        <f t="shared" si="23"/>
        <v>15167.525176500134</v>
      </c>
      <c r="AA57" s="60">
        <f t="shared" si="24"/>
        <v>-377.8474188549524</v>
      </c>
      <c r="AB57" s="60">
        <f t="shared" si="25"/>
        <v>81180659.0973711</v>
      </c>
    </row>
    <row r="58" spans="1:28" ht="12.75">
      <c r="A58" s="12" t="s">
        <v>66</v>
      </c>
      <c r="B58" s="1">
        <f>'DATOS MENSUALES'!F486</f>
        <v>176.12139637160118</v>
      </c>
      <c r="C58" s="1">
        <f>'DATOS MENSUALES'!F487</f>
        <v>236.44736281528145</v>
      </c>
      <c r="D58" s="1">
        <f>'DATOS MENSUALES'!F488</f>
        <v>210.07290648655</v>
      </c>
      <c r="E58" s="1">
        <f>'DATOS MENSUALES'!F489</f>
        <v>191.91066199043155</v>
      </c>
      <c r="F58" s="1">
        <f>'DATOS MENSUALES'!F490</f>
        <v>187.45954827709755</v>
      </c>
      <c r="G58" s="1">
        <f>'DATOS MENSUALES'!F491</f>
        <v>323.8897856094321</v>
      </c>
      <c r="H58" s="1">
        <f>'DATOS MENSUALES'!F492</f>
        <v>374.42524549048073</v>
      </c>
      <c r="I58" s="1">
        <f>'DATOS MENSUALES'!F493</f>
        <v>382.67692026908765</v>
      </c>
      <c r="J58" s="1">
        <f>'DATOS MENSUALES'!F494</f>
        <v>194.3188873419067</v>
      </c>
      <c r="K58" s="1">
        <f>'DATOS MENSUALES'!F495</f>
        <v>132.30725510112114</v>
      </c>
      <c r="L58" s="1">
        <f>'DATOS MENSUALES'!F496</f>
        <v>100.99618687525555</v>
      </c>
      <c r="M58" s="1">
        <f>'DATOS MENSUALES'!F497</f>
        <v>105.50436556143953</v>
      </c>
      <c r="N58" s="1">
        <f t="shared" si="12"/>
        <v>2616.130522189685</v>
      </c>
      <c r="O58" s="10"/>
      <c r="P58" s="60">
        <f t="shared" si="13"/>
        <v>-284488.8066262816</v>
      </c>
      <c r="Q58" s="60">
        <f t="shared" si="14"/>
        <v>-1654169.2309420514</v>
      </c>
      <c r="R58" s="60">
        <f t="shared" si="15"/>
        <v>-20666477.362358704</v>
      </c>
      <c r="S58" s="60">
        <f t="shared" si="16"/>
        <v>-63531138.292111054</v>
      </c>
      <c r="T58" s="60">
        <f t="shared" si="17"/>
        <v>-79542557.92225337</v>
      </c>
      <c r="U58" s="60">
        <f t="shared" si="18"/>
        <v>-37532196.24128672</v>
      </c>
      <c r="V58" s="60">
        <f t="shared" si="19"/>
        <v>-9663976.464300254</v>
      </c>
      <c r="W58" s="60">
        <f t="shared" si="20"/>
        <v>-3837577.3970785076</v>
      </c>
      <c r="X58" s="60">
        <f t="shared" si="21"/>
        <v>-3658085.0828726604</v>
      </c>
      <c r="Y58" s="60">
        <f t="shared" si="22"/>
        <v>-829776.0572427559</v>
      </c>
      <c r="Z58" s="60">
        <f t="shared" si="23"/>
        <v>-419054.67642677267</v>
      </c>
      <c r="AA58" s="60">
        <f t="shared" si="24"/>
        <v>-215518.63474521614</v>
      </c>
      <c r="AB58" s="60">
        <f t="shared" si="25"/>
        <v>-13392423651.579784</v>
      </c>
    </row>
    <row r="59" spans="1:28" ht="12.75">
      <c r="A59" s="12" t="s">
        <v>67</v>
      </c>
      <c r="B59" s="1">
        <f>'DATOS MENSUALES'!F498</f>
        <v>138.17556618519947</v>
      </c>
      <c r="C59" s="1">
        <f>'DATOS MENSUALES'!F499</f>
        <v>80.42323058065573</v>
      </c>
      <c r="D59" s="1">
        <f>'DATOS MENSUALES'!F500</f>
        <v>812.8885517262958</v>
      </c>
      <c r="E59" s="1">
        <f>'DATOS MENSUALES'!F501</f>
        <v>454.45595615321497</v>
      </c>
      <c r="F59" s="1">
        <f>'DATOS MENSUALES'!F502</f>
        <v>315.03001954657395</v>
      </c>
      <c r="G59" s="1">
        <f>'DATOS MENSUALES'!F503</f>
        <v>256.4948069367577</v>
      </c>
      <c r="H59" s="1">
        <f>'DATOS MENSUALES'!F504</f>
        <v>196.45175204654447</v>
      </c>
      <c r="I59" s="1">
        <f>'DATOS MENSUALES'!F505</f>
        <v>201.36253603971588</v>
      </c>
      <c r="J59" s="1">
        <f>'DATOS MENSUALES'!F506</f>
        <v>177.46233228454741</v>
      </c>
      <c r="K59" s="1">
        <f>'DATOS MENSUALES'!F507</f>
        <v>116.72586287202091</v>
      </c>
      <c r="L59" s="1">
        <f>'DATOS MENSUALES'!F508</f>
        <v>100.23243568315998</v>
      </c>
      <c r="M59" s="1">
        <f>'DATOS MENSUALES'!F509</f>
        <v>124.17717024647703</v>
      </c>
      <c r="N59" s="1">
        <f t="shared" si="12"/>
        <v>2973.8802203011633</v>
      </c>
      <c r="O59" s="10"/>
      <c r="P59" s="60">
        <f t="shared" si="13"/>
        <v>-1115638.550091822</v>
      </c>
      <c r="Q59" s="60">
        <f t="shared" si="14"/>
        <v>-20636243.49103193</v>
      </c>
      <c r="R59" s="60">
        <f t="shared" si="15"/>
        <v>35414094.62000921</v>
      </c>
      <c r="S59" s="60">
        <f t="shared" si="16"/>
        <v>-2541933.7684171386</v>
      </c>
      <c r="T59" s="60">
        <f t="shared" si="17"/>
        <v>-27678889.823953874</v>
      </c>
      <c r="U59" s="60">
        <f t="shared" si="18"/>
        <v>-65065321.77168459</v>
      </c>
      <c r="V59" s="60">
        <f t="shared" si="19"/>
        <v>-59765593.28664619</v>
      </c>
      <c r="W59" s="60">
        <f t="shared" si="20"/>
        <v>-38572040.81107714</v>
      </c>
      <c r="X59" s="60">
        <f t="shared" si="21"/>
        <v>-4994802.912465385</v>
      </c>
      <c r="Y59" s="60">
        <f t="shared" si="22"/>
        <v>-1314764.2503081185</v>
      </c>
      <c r="Z59" s="60">
        <f t="shared" si="23"/>
        <v>-432016.8713807536</v>
      </c>
      <c r="AA59" s="60">
        <f t="shared" si="24"/>
        <v>-70355.95304671214</v>
      </c>
      <c r="AB59" s="60">
        <f t="shared" si="25"/>
        <v>-8205864730.64364</v>
      </c>
    </row>
    <row r="60" spans="1:28" ht="12.75">
      <c r="A60" s="12" t="s">
        <v>68</v>
      </c>
      <c r="B60" s="1">
        <f>'DATOS MENSUALES'!F510</f>
        <v>154.12388356348524</v>
      </c>
      <c r="C60" s="1">
        <f>'DATOS MENSUALES'!F511</f>
        <v>381.7841792373683</v>
      </c>
      <c r="D60" s="1">
        <f>'DATOS MENSUALES'!F512</f>
        <v>442.4674385262195</v>
      </c>
      <c r="E60" s="1">
        <f>'DATOS MENSUALES'!F513</f>
        <v>205.53920870047315</v>
      </c>
      <c r="F60" s="1">
        <f>'DATOS MENSUALES'!F514</f>
        <v>273.41380382945573</v>
      </c>
      <c r="G60" s="1">
        <f>'DATOS MENSUALES'!F515</f>
        <v>238.48722123818817</v>
      </c>
      <c r="H60" s="1">
        <f>'DATOS MENSUALES'!F516</f>
        <v>706.8715054703767</v>
      </c>
      <c r="I60" s="1">
        <f>'DATOS MENSUALES'!F517</f>
        <v>518.5165862142276</v>
      </c>
      <c r="J60" s="1">
        <f>'DATOS MENSUALES'!F518</f>
        <v>251.38921728182987</v>
      </c>
      <c r="K60" s="1">
        <f>'DATOS MENSUALES'!F519</f>
        <v>176.18140069115603</v>
      </c>
      <c r="L60" s="1">
        <f>'DATOS MENSUALES'!F520</f>
        <v>229.50401492397387</v>
      </c>
      <c r="M60" s="1">
        <f>'DATOS MENSUALES'!F521</f>
        <v>144.58606915183827</v>
      </c>
      <c r="N60" s="1">
        <f t="shared" si="12"/>
        <v>3722.8645288285925</v>
      </c>
      <c r="O60" s="10"/>
      <c r="P60" s="60">
        <f t="shared" si="13"/>
        <v>-676063.7173181132</v>
      </c>
      <c r="Q60" s="60">
        <f t="shared" si="14"/>
        <v>19838.239512403503</v>
      </c>
      <c r="R60" s="60">
        <f t="shared" si="15"/>
        <v>-74244.26120014099</v>
      </c>
      <c r="S60" s="60">
        <f t="shared" si="16"/>
        <v>-57241232.32425365</v>
      </c>
      <c r="T60" s="60">
        <f t="shared" si="17"/>
        <v>-40746589.775147244</v>
      </c>
      <c r="U60" s="60">
        <f t="shared" si="18"/>
        <v>-74201732.48812735</v>
      </c>
      <c r="V60" s="60">
        <f t="shared" si="19"/>
        <v>1704069.319794831</v>
      </c>
      <c r="W60" s="60">
        <f t="shared" si="20"/>
        <v>-8898.184326343346</v>
      </c>
      <c r="X60" s="60">
        <f t="shared" si="21"/>
        <v>-912996.044379311</v>
      </c>
      <c r="Y60" s="60">
        <f t="shared" si="22"/>
        <v>-125716.60492763779</v>
      </c>
      <c r="Z60" s="60">
        <f t="shared" si="23"/>
        <v>154640.8477844333</v>
      </c>
      <c r="AA60" s="60">
        <f t="shared" si="24"/>
        <v>-9094.898110522274</v>
      </c>
      <c r="AB60" s="60">
        <f t="shared" si="25"/>
        <v>-2038846245.947921</v>
      </c>
    </row>
    <row r="61" spans="1:28" ht="12.75">
      <c r="A61" s="12" t="s">
        <v>69</v>
      </c>
      <c r="B61" s="1">
        <f>'DATOS MENSUALES'!F522</f>
        <v>94.73180417579697</v>
      </c>
      <c r="C61" s="1">
        <f>'DATOS MENSUALES'!F523</f>
        <v>161.825330542338</v>
      </c>
      <c r="D61" s="1">
        <f>'DATOS MENSUALES'!F524</f>
        <v>337.34075068369907</v>
      </c>
      <c r="E61" s="1">
        <f>'DATOS MENSUALES'!F525</f>
        <v>383.6718732129</v>
      </c>
      <c r="F61" s="1">
        <f>'DATOS MENSUALES'!F526</f>
        <v>329.01592294988103</v>
      </c>
      <c r="G61" s="1">
        <f>'DATOS MENSUALES'!F527</f>
        <v>478.17046981642153</v>
      </c>
      <c r="H61" s="1">
        <f>'DATOS MENSUALES'!F528</f>
        <v>495.74648408720475</v>
      </c>
      <c r="I61" s="1">
        <f>'DATOS MENSUALES'!F529</f>
        <v>723.2050901806282</v>
      </c>
      <c r="J61" s="1">
        <f>'DATOS MENSUALES'!F530</f>
        <v>529.4773646046344</v>
      </c>
      <c r="K61" s="1">
        <f>'DATOS MENSUALES'!F531</f>
        <v>246.2900404200009</v>
      </c>
      <c r="L61" s="1">
        <f>'DATOS MENSUALES'!F532</f>
        <v>169.49109214355533</v>
      </c>
      <c r="M61" s="1">
        <f>'DATOS MENSUALES'!F533</f>
        <v>131.64760699643608</v>
      </c>
      <c r="N61" s="1">
        <f t="shared" si="12"/>
        <v>4080.6138298134965</v>
      </c>
      <c r="O61" s="10"/>
      <c r="P61" s="60">
        <f t="shared" si="13"/>
        <v>-3186819.9656304806</v>
      </c>
      <c r="Q61" s="60">
        <f t="shared" si="14"/>
        <v>-7176554.361078939</v>
      </c>
      <c r="R61" s="60">
        <f t="shared" si="15"/>
        <v>-3186659.411101608</v>
      </c>
      <c r="S61" s="60">
        <f t="shared" si="16"/>
        <v>-8903155.472648641</v>
      </c>
      <c r="T61" s="60">
        <f t="shared" si="17"/>
        <v>-24014431.52384796</v>
      </c>
      <c r="U61" s="60">
        <f t="shared" si="18"/>
        <v>-5883819.926640901</v>
      </c>
      <c r="V61" s="60">
        <f t="shared" si="19"/>
        <v>-770629.8582359988</v>
      </c>
      <c r="W61" s="60">
        <f t="shared" si="20"/>
        <v>6226092.175683425</v>
      </c>
      <c r="X61" s="60">
        <f t="shared" si="21"/>
        <v>5937282.909760045</v>
      </c>
      <c r="Y61" s="60">
        <f t="shared" si="22"/>
        <v>8015.939868949112</v>
      </c>
      <c r="Z61" s="60">
        <f t="shared" si="23"/>
        <v>-254.54967530003213</v>
      </c>
      <c r="AA61" s="60">
        <f t="shared" si="24"/>
        <v>-38656.14454054716</v>
      </c>
      <c r="AB61" s="60">
        <f t="shared" si="25"/>
        <v>-754258612.9687263</v>
      </c>
    </row>
    <row r="62" spans="1:28" ht="12.75">
      <c r="A62" s="12" t="s">
        <v>70</v>
      </c>
      <c r="B62" s="1">
        <f>'DATOS MENSUALES'!F534</f>
        <v>216.70602919051217</v>
      </c>
      <c r="C62" s="1">
        <f>'DATOS MENSUALES'!F535</f>
        <v>1061.4680070400002</v>
      </c>
      <c r="D62" s="1">
        <f>'DATOS MENSUALES'!F536</f>
        <v>462.60752558335446</v>
      </c>
      <c r="E62" s="1">
        <f>'DATOS MENSUALES'!F537</f>
        <v>465.15460033407237</v>
      </c>
      <c r="F62" s="1">
        <f>'DATOS MENSUALES'!F538</f>
        <v>1167.5305107384377</v>
      </c>
      <c r="G62" s="1">
        <f>'DATOS MENSUALES'!F539</f>
        <v>714.6072407424477</v>
      </c>
      <c r="H62" s="1">
        <f>'DATOS MENSUALES'!F540</f>
        <v>1000.8645633656458</v>
      </c>
      <c r="I62" s="1">
        <f>'DATOS MENSUALES'!F541</f>
        <v>694.1216255494282</v>
      </c>
      <c r="J62" s="1">
        <f>'DATOS MENSUALES'!F542</f>
        <v>424.4938099119191</v>
      </c>
      <c r="K62" s="1">
        <f>'DATOS MENSUALES'!F543</f>
        <v>301.5884594961996</v>
      </c>
      <c r="L62" s="1">
        <f>'DATOS MENSUALES'!F544</f>
        <v>229.5892879337449</v>
      </c>
      <c r="M62" s="1">
        <f>'DATOS MENSUALES'!F545</f>
        <v>183.64258374461</v>
      </c>
      <c r="N62" s="1">
        <f t="shared" si="12"/>
        <v>6922.374243630373</v>
      </c>
      <c r="O62" s="10"/>
      <c r="P62" s="60">
        <f t="shared" si="13"/>
        <v>-15973.385055963716</v>
      </c>
      <c r="Q62" s="60">
        <f t="shared" si="14"/>
        <v>353025419.13541156</v>
      </c>
      <c r="R62" s="60">
        <f t="shared" si="15"/>
        <v>-10488.24356530478</v>
      </c>
      <c r="S62" s="60">
        <f t="shared" si="16"/>
        <v>-1989767.6369688045</v>
      </c>
      <c r="T62" s="60">
        <f t="shared" si="17"/>
        <v>166381233.72855285</v>
      </c>
      <c r="U62" s="60">
        <f t="shared" si="18"/>
        <v>174725.77480758517</v>
      </c>
      <c r="V62" s="60">
        <f t="shared" si="19"/>
        <v>70668608.60409562</v>
      </c>
      <c r="W62" s="60">
        <f t="shared" si="20"/>
        <v>3715444.105747301</v>
      </c>
      <c r="X62" s="60">
        <f t="shared" si="21"/>
        <v>440592.0730216535</v>
      </c>
      <c r="Y62" s="60">
        <f t="shared" si="22"/>
        <v>427156.7172766055</v>
      </c>
      <c r="Z62" s="60">
        <f t="shared" si="23"/>
        <v>155379.0444870394</v>
      </c>
      <c r="AA62" s="60">
        <f t="shared" si="24"/>
        <v>6011.514173289352</v>
      </c>
      <c r="AB62" s="60">
        <f t="shared" si="25"/>
        <v>7205649814.660948</v>
      </c>
    </row>
    <row r="63" spans="1:28" ht="12.75">
      <c r="A63" s="12" t="s">
        <v>71</v>
      </c>
      <c r="B63" s="1">
        <f>'DATOS MENSUALES'!F546</f>
        <v>138.34954758513402</v>
      </c>
      <c r="C63" s="1">
        <f>'DATOS MENSUALES'!F547</f>
        <v>199.38156351295805</v>
      </c>
      <c r="D63" s="1">
        <f>'DATOS MENSUALES'!F548</f>
        <v>321.77846355836436</v>
      </c>
      <c r="E63" s="1">
        <f>'DATOS MENSUALES'!F549</f>
        <v>320.35918096872</v>
      </c>
      <c r="F63" s="1">
        <f>'DATOS MENSUALES'!F550</f>
        <v>722.0870083277603</v>
      </c>
      <c r="G63" s="1">
        <f>'DATOS MENSUALES'!F551</f>
        <v>552.1421166444419</v>
      </c>
      <c r="H63" s="1">
        <f>'DATOS MENSUALES'!F552</f>
        <v>527.0135374849197</v>
      </c>
      <c r="I63" s="1">
        <f>'DATOS MENSUALES'!F553</f>
        <v>445.6447081665903</v>
      </c>
      <c r="J63" s="1">
        <f>'DATOS MENSUALES'!F554</f>
        <v>238.88780300834628</v>
      </c>
      <c r="K63" s="1">
        <f>'DATOS MENSUALES'!F555</f>
        <v>177.79296300840812</v>
      </c>
      <c r="L63" s="1">
        <f>'DATOS MENSUALES'!F556</f>
        <v>149.98971241805714</v>
      </c>
      <c r="M63" s="1">
        <f>'DATOS MENSUALES'!F557</f>
        <v>190.775019012755</v>
      </c>
      <c r="N63" s="1">
        <f t="shared" si="12"/>
        <v>3984.201623696455</v>
      </c>
      <c r="O63" s="10"/>
      <c r="P63" s="60">
        <f t="shared" si="13"/>
        <v>-1110033.5233845385</v>
      </c>
      <c r="Q63" s="60">
        <f t="shared" si="14"/>
        <v>-3747842.0650496883</v>
      </c>
      <c r="R63" s="60">
        <f t="shared" si="15"/>
        <v>-4308346.780724419</v>
      </c>
      <c r="S63" s="60">
        <f t="shared" si="16"/>
        <v>-19808425.45613204</v>
      </c>
      <c r="T63" s="60">
        <f t="shared" si="17"/>
        <v>1143243.3222498181</v>
      </c>
      <c r="U63" s="60">
        <f t="shared" si="18"/>
        <v>-1209989.2707748383</v>
      </c>
      <c r="V63" s="60">
        <f t="shared" si="19"/>
        <v>-220507.5527605642</v>
      </c>
      <c r="W63" s="60">
        <f t="shared" si="20"/>
        <v>-819867.6347362689</v>
      </c>
      <c r="X63" s="60">
        <f t="shared" si="21"/>
        <v>-1313394.9210819136</v>
      </c>
      <c r="Y63" s="60">
        <f t="shared" si="22"/>
        <v>-113969.86498630146</v>
      </c>
      <c r="Z63" s="60">
        <f t="shared" si="23"/>
        <v>-17251.450273355887</v>
      </c>
      <c r="AA63" s="60">
        <f t="shared" si="24"/>
        <v>16223.593112433558</v>
      </c>
      <c r="AB63" s="60">
        <f t="shared" si="25"/>
        <v>-1020201239.7194216</v>
      </c>
    </row>
    <row r="64" spans="1:28" ht="12.75">
      <c r="A64" s="12" t="s">
        <v>72</v>
      </c>
      <c r="B64" s="1">
        <f>'DATOS MENSUALES'!F558</f>
        <v>161.97739788029202</v>
      </c>
      <c r="C64" s="1">
        <f>'DATOS MENSUALES'!F559</f>
        <v>138.81295206313527</v>
      </c>
      <c r="D64" s="1">
        <f>'DATOS MENSUALES'!F560</f>
        <v>180.287240822105</v>
      </c>
      <c r="E64" s="1">
        <f>'DATOS MENSUALES'!F561</f>
        <v>268.61340159835515</v>
      </c>
      <c r="F64" s="1">
        <f>'DATOS MENSUALES'!F562</f>
        <v>605.6849487191755</v>
      </c>
      <c r="G64" s="1">
        <f>'DATOS MENSUALES'!F563</f>
        <v>434.9157545911956</v>
      </c>
      <c r="H64" s="1">
        <f>'DATOS MENSUALES'!F564</f>
        <v>504.76609875763205</v>
      </c>
      <c r="I64" s="1">
        <f>'DATOS MENSUALES'!F565</f>
        <v>273.99025119064214</v>
      </c>
      <c r="J64" s="1">
        <f>'DATOS MENSUALES'!F566</f>
        <v>194.96865043614682</v>
      </c>
      <c r="K64" s="1">
        <f>'DATOS MENSUALES'!F567</f>
        <v>226.96535830140198</v>
      </c>
      <c r="L64" s="1">
        <f>'DATOS MENSUALES'!F568</f>
        <v>155.6937235837335</v>
      </c>
      <c r="M64" s="1">
        <f>'DATOS MENSUALES'!F569</f>
        <v>136.14002528498506</v>
      </c>
      <c r="N64" s="1">
        <f t="shared" si="12"/>
        <v>3282.8158032287997</v>
      </c>
      <c r="O64" s="10"/>
      <c r="P64" s="60">
        <f t="shared" si="13"/>
        <v>-510332.8064804127</v>
      </c>
      <c r="Q64" s="60">
        <f t="shared" si="14"/>
        <v>-10063765.82579618</v>
      </c>
      <c r="R64" s="60">
        <f t="shared" si="15"/>
        <v>-28152644.34756277</v>
      </c>
      <c r="S64" s="60">
        <f t="shared" si="16"/>
        <v>-33485282.098397214</v>
      </c>
      <c r="T64" s="60">
        <f t="shared" si="17"/>
        <v>-1659.2478896541927</v>
      </c>
      <c r="U64" s="60">
        <f t="shared" si="18"/>
        <v>-11207282.453474427</v>
      </c>
      <c r="V64" s="60">
        <f t="shared" si="19"/>
        <v>-564828.6231783979</v>
      </c>
      <c r="W64" s="60">
        <f t="shared" si="20"/>
        <v>-18662013.475094173</v>
      </c>
      <c r="X64" s="60">
        <f t="shared" si="21"/>
        <v>-3612001.512168692</v>
      </c>
      <c r="Y64" s="60">
        <f t="shared" si="22"/>
        <v>0.32650247140292266</v>
      </c>
      <c r="Z64" s="60">
        <f t="shared" si="23"/>
        <v>-8163.04631602334</v>
      </c>
      <c r="AA64" s="60">
        <f t="shared" si="24"/>
        <v>-25204.621415559974</v>
      </c>
      <c r="AB64" s="60">
        <f t="shared" si="25"/>
        <v>-4983340925.522796</v>
      </c>
    </row>
    <row r="65" spans="1:28" ht="12.75">
      <c r="A65" s="12" t="s">
        <v>73</v>
      </c>
      <c r="B65" s="1">
        <f>'DATOS MENSUALES'!F570</f>
        <v>353.0926137825554</v>
      </c>
      <c r="C65" s="1">
        <f>'DATOS MENSUALES'!F571</f>
        <v>264.6265555625776</v>
      </c>
      <c r="D65" s="1">
        <f>'DATOS MENSUALES'!F572</f>
        <v>584.9401674753683</v>
      </c>
      <c r="E65" s="1">
        <f>'DATOS MENSUALES'!F573</f>
        <v>1004.8584488369909</v>
      </c>
      <c r="F65" s="1">
        <f>'DATOS MENSUALES'!F574</f>
        <v>626.1399292329196</v>
      </c>
      <c r="G65" s="1">
        <f>'DATOS MENSUALES'!F575</f>
        <v>374.95753294152604</v>
      </c>
      <c r="H65" s="1">
        <f>'DATOS MENSUALES'!F576</f>
        <v>1259.1526946380172</v>
      </c>
      <c r="I65" s="1">
        <f>'DATOS MENSUALES'!F577</f>
        <v>853.0000435444854</v>
      </c>
      <c r="J65" s="1">
        <f>'DATOS MENSUALES'!F578</f>
        <v>763.1543289297731</v>
      </c>
      <c r="K65" s="1">
        <f>'DATOS MENSUALES'!F579</f>
        <v>447.7522364981345</v>
      </c>
      <c r="L65" s="1">
        <f>'DATOS MENSUALES'!F580</f>
        <v>281.9060361558818</v>
      </c>
      <c r="M65" s="1">
        <f>'DATOS MENSUALES'!F581</f>
        <v>209.2367003071511</v>
      </c>
      <c r="N65" s="1">
        <f t="shared" si="12"/>
        <v>7022.817287905381</v>
      </c>
      <c r="O65" s="10"/>
      <c r="P65" s="60">
        <f t="shared" si="13"/>
        <v>1375116.4387636802</v>
      </c>
      <c r="Q65" s="60">
        <f t="shared" si="14"/>
        <v>-731111.9229173342</v>
      </c>
      <c r="R65" s="60">
        <f t="shared" si="15"/>
        <v>1013355.6768141943</v>
      </c>
      <c r="S65" s="60">
        <f t="shared" si="16"/>
        <v>70920403.14891522</v>
      </c>
      <c r="T65" s="60">
        <f t="shared" si="17"/>
        <v>639.6767260322425</v>
      </c>
      <c r="U65" s="60">
        <f t="shared" si="18"/>
        <v>-22844534.946693055</v>
      </c>
      <c r="V65" s="60">
        <f t="shared" si="19"/>
        <v>303091585.0234685</v>
      </c>
      <c r="W65" s="60">
        <f t="shared" si="20"/>
        <v>30888609.514559556</v>
      </c>
      <c r="X65" s="60">
        <f t="shared" si="21"/>
        <v>71346177.19311357</v>
      </c>
      <c r="Y65" s="60">
        <f t="shared" si="22"/>
        <v>10863678.35592861</v>
      </c>
      <c r="Z65" s="60">
        <f t="shared" si="23"/>
        <v>1193625.3312883882</v>
      </c>
      <c r="AA65" s="60">
        <f t="shared" si="24"/>
        <v>83895.01701319756</v>
      </c>
      <c r="AB65" s="60">
        <f t="shared" si="25"/>
        <v>8389269557.274935</v>
      </c>
    </row>
    <row r="66" spans="1:28" ht="12.75">
      <c r="A66" s="12" t="s">
        <v>74</v>
      </c>
      <c r="B66" s="1">
        <f>'DATOS MENSUALES'!F582</f>
        <v>222.13068273527907</v>
      </c>
      <c r="C66" s="1">
        <f>'DATOS MENSUALES'!F583</f>
        <v>174.24365708806823</v>
      </c>
      <c r="D66" s="1">
        <f>'DATOS MENSUALES'!F584</f>
        <v>140.91739630911488</v>
      </c>
      <c r="E66" s="1">
        <f>'DATOS MENSUALES'!F585</f>
        <v>119.29334543993245</v>
      </c>
      <c r="F66" s="1">
        <f>'DATOS MENSUALES'!F586</f>
        <v>173.38539365843897</v>
      </c>
      <c r="G66" s="1">
        <f>'DATOS MENSUALES'!F587</f>
        <v>177.18489631035223</v>
      </c>
      <c r="H66" s="1">
        <f>'DATOS MENSUALES'!F588</f>
        <v>348.73282618126217</v>
      </c>
      <c r="I66" s="1">
        <f>'DATOS MENSUALES'!F589</f>
        <v>331.12644954587694</v>
      </c>
      <c r="J66" s="1">
        <f>'DATOS MENSUALES'!F590</f>
        <v>190.3181449585458</v>
      </c>
      <c r="K66" s="1">
        <f>'DATOS MENSUALES'!F591</f>
        <v>116.79848609670005</v>
      </c>
      <c r="L66" s="1">
        <f>'DATOS MENSUALES'!F592</f>
        <v>96.17745785999998</v>
      </c>
      <c r="M66" s="1">
        <f>'DATOS MENSUALES'!F593</f>
        <v>99.95234678887591</v>
      </c>
      <c r="N66" s="1">
        <f t="shared" si="12"/>
        <v>2190.2610829724467</v>
      </c>
      <c r="O66" s="10"/>
      <c r="P66" s="60">
        <f t="shared" si="13"/>
        <v>-7715.193529862885</v>
      </c>
      <c r="Q66" s="60">
        <f t="shared" si="14"/>
        <v>-5877776.528940903</v>
      </c>
      <c r="R66" s="60">
        <f t="shared" si="15"/>
        <v>-40558502.998451926</v>
      </c>
      <c r="S66" s="60">
        <f t="shared" si="16"/>
        <v>-104912374.33532552</v>
      </c>
      <c r="T66" s="60">
        <f t="shared" si="17"/>
        <v>-87610170.45938106</v>
      </c>
      <c r="U66" s="60">
        <f t="shared" si="18"/>
        <v>-111643957.51044488</v>
      </c>
      <c r="V66" s="60">
        <f t="shared" si="19"/>
        <v>-13599755.38133102</v>
      </c>
      <c r="W66" s="60">
        <f t="shared" si="20"/>
        <v>-9013487.495281545</v>
      </c>
      <c r="X66" s="60">
        <f t="shared" si="21"/>
        <v>-3950494.9780279156</v>
      </c>
      <c r="Y66" s="60">
        <f t="shared" si="22"/>
        <v>-1312151.2420947733</v>
      </c>
      <c r="Z66" s="60">
        <f t="shared" si="23"/>
        <v>-505332.6703494689</v>
      </c>
      <c r="AA66" s="60">
        <f t="shared" si="24"/>
        <v>-281106.81939333264</v>
      </c>
      <c r="AB66" s="60">
        <f t="shared" si="25"/>
        <v>-21966807900.27088</v>
      </c>
    </row>
    <row r="67" spans="1:28" ht="12.75">
      <c r="A67" s="12" t="s">
        <v>75</v>
      </c>
      <c r="B67" s="1">
        <f>'DATOS MENSUALES'!F594</f>
        <v>81.94371973637799</v>
      </c>
      <c r="C67" s="1">
        <f>'DATOS MENSUALES'!F595</f>
        <v>377.7443913762499</v>
      </c>
      <c r="D67" s="1">
        <f>'DATOS MENSUALES'!F596</f>
        <v>1493.4220828583354</v>
      </c>
      <c r="E67" s="1">
        <f>'DATOS MENSUALES'!F597</f>
        <v>669.5580868695253</v>
      </c>
      <c r="F67" s="1">
        <f>'DATOS MENSUALES'!F598</f>
        <v>473.29441097999984</v>
      </c>
      <c r="G67" s="1">
        <f>'DATOS MENSUALES'!F599</f>
        <v>298.1167247898796</v>
      </c>
      <c r="H67" s="1">
        <f>'DATOS MENSUALES'!F600</f>
        <v>373.67447326645566</v>
      </c>
      <c r="I67" s="1">
        <f>'DATOS MENSUALES'!F601</f>
        <v>307.4201422523098</v>
      </c>
      <c r="J67" s="1">
        <f>'DATOS MENSUALES'!F602</f>
        <v>241.87631573538286</v>
      </c>
      <c r="K67" s="1">
        <f>'DATOS MENSUALES'!F603</f>
        <v>163.33904943910665</v>
      </c>
      <c r="L67" s="1">
        <f>'DATOS MENSUALES'!F604</f>
        <v>137.96007739035</v>
      </c>
      <c r="M67" s="1">
        <f>'DATOS MENSUALES'!F605</f>
        <v>131.86853088370898</v>
      </c>
      <c r="N67" s="1">
        <f t="shared" si="12"/>
        <v>4750.2180055776835</v>
      </c>
      <c r="O67" s="10"/>
      <c r="P67" s="60">
        <f t="shared" si="13"/>
        <v>-4091911.816762814</v>
      </c>
      <c r="Q67" s="60">
        <f t="shared" si="14"/>
        <v>12216.277974783852</v>
      </c>
      <c r="R67" s="60">
        <f t="shared" si="15"/>
        <v>1027015096.9388071</v>
      </c>
      <c r="S67" s="60">
        <f t="shared" si="16"/>
        <v>486081.10564184183</v>
      </c>
      <c r="T67" s="60">
        <f t="shared" si="17"/>
        <v>-3000266.69697514</v>
      </c>
      <c r="U67" s="60">
        <f t="shared" si="18"/>
        <v>-46883935.04472638</v>
      </c>
      <c r="V67" s="60">
        <f t="shared" si="19"/>
        <v>-9766525.100365011</v>
      </c>
      <c r="W67" s="60">
        <f t="shared" si="20"/>
        <v>-12457891.10394412</v>
      </c>
      <c r="X67" s="60">
        <f t="shared" si="21"/>
        <v>-1208778.1858463048</v>
      </c>
      <c r="Y67" s="60">
        <f t="shared" si="22"/>
        <v>-249306.12412175184</v>
      </c>
      <c r="Z67" s="60">
        <f t="shared" si="23"/>
        <v>-54304.764378325715</v>
      </c>
      <c r="AA67" s="60">
        <f t="shared" si="24"/>
        <v>-37903.363083919365</v>
      </c>
      <c r="AB67" s="60">
        <f t="shared" si="25"/>
        <v>-13940538.008732848</v>
      </c>
    </row>
    <row r="68" spans="1:28" ht="12.75">
      <c r="A68" s="12" t="s">
        <v>76</v>
      </c>
      <c r="B68" s="1">
        <f>'DATOS MENSUALES'!F606</f>
        <v>222.13551115700596</v>
      </c>
      <c r="C68" s="1">
        <f>'DATOS MENSUALES'!F607</f>
        <v>246.57846871026277</v>
      </c>
      <c r="D68" s="1">
        <f>'DATOS MENSUALES'!F608</f>
        <v>241.70689746598174</v>
      </c>
      <c r="E68" s="1">
        <f>'DATOS MENSUALES'!F609</f>
        <v>310.30505960048754</v>
      </c>
      <c r="F68" s="1">
        <f>'DATOS MENSUALES'!F610</f>
        <v>327.6799327434954</v>
      </c>
      <c r="G68" s="1">
        <f>'DATOS MENSUALES'!F611</f>
        <v>994.0648799673994</v>
      </c>
      <c r="H68" s="1">
        <f>'DATOS MENSUALES'!F612</f>
        <v>741.7818036152503</v>
      </c>
      <c r="I68" s="1">
        <f>'DATOS MENSUALES'!F613</f>
        <v>439.7074186509209</v>
      </c>
      <c r="J68" s="1">
        <f>'DATOS MENSUALES'!F614</f>
        <v>238.94040354073877</v>
      </c>
      <c r="K68" s="1">
        <f>'DATOS MENSUALES'!F615</f>
        <v>150.94069337952223</v>
      </c>
      <c r="L68" s="1">
        <f>'DATOS MENSUALES'!F616</f>
        <v>113.1504341079521</v>
      </c>
      <c r="M68" s="1">
        <f>'DATOS MENSUALES'!F617</f>
        <v>150.2229803889833</v>
      </c>
      <c r="N68" s="1">
        <f t="shared" si="12"/>
        <v>4177.214483328</v>
      </c>
      <c r="O68" s="10"/>
      <c r="P68" s="60">
        <f t="shared" si="13"/>
        <v>-7709.539151406877</v>
      </c>
      <c r="Q68" s="60">
        <f t="shared" si="14"/>
        <v>-1264438.7918736057</v>
      </c>
      <c r="R68" s="60">
        <f t="shared" si="15"/>
        <v>-14311746.782904655</v>
      </c>
      <c r="S68" s="60">
        <f t="shared" si="16"/>
        <v>-22099661.9780308</v>
      </c>
      <c r="T68" s="60">
        <f t="shared" si="17"/>
        <v>-24349589.017770264</v>
      </c>
      <c r="U68" s="60">
        <f t="shared" si="18"/>
        <v>37717671.444802575</v>
      </c>
      <c r="V68" s="60">
        <f t="shared" si="19"/>
        <v>3677491.9056045366</v>
      </c>
      <c r="W68" s="60">
        <f t="shared" si="20"/>
        <v>-986003.8853510659</v>
      </c>
      <c r="X68" s="60">
        <f t="shared" si="21"/>
        <v>-1311503.3049810207</v>
      </c>
      <c r="Y68" s="60">
        <f t="shared" si="22"/>
        <v>-427571.676151388</v>
      </c>
      <c r="Z68" s="60">
        <f t="shared" si="23"/>
        <v>-246235.43948741103</v>
      </c>
      <c r="AA68" s="60">
        <f t="shared" si="24"/>
        <v>-3537.3635010776165</v>
      </c>
      <c r="AB68" s="60">
        <f t="shared" si="25"/>
        <v>-538709447.8336805</v>
      </c>
    </row>
    <row r="69" spans="1:28" ht="12.75">
      <c r="A69" s="12" t="s">
        <v>77</v>
      </c>
      <c r="B69" s="1">
        <f>'DATOS MENSUALES'!F618</f>
        <v>171.06365251533174</v>
      </c>
      <c r="C69" s="1">
        <f>'DATOS MENSUALES'!F619</f>
        <v>256.8083190041605</v>
      </c>
      <c r="D69" s="1">
        <f>'DATOS MENSUALES'!F620</f>
        <v>160.38170100202993</v>
      </c>
      <c r="E69" s="1">
        <f>'DATOS MENSUALES'!F621</f>
        <v>129.60158894517076</v>
      </c>
      <c r="F69" s="1">
        <f>'DATOS MENSUALES'!F622</f>
        <v>115.5377600491432</v>
      </c>
      <c r="G69" s="1">
        <f>'DATOS MENSUALES'!F623</f>
        <v>194.0779397903044</v>
      </c>
      <c r="H69" s="1">
        <f>'DATOS MENSUALES'!F624</f>
        <v>295.80594541895</v>
      </c>
      <c r="I69" s="1">
        <f>'DATOS MENSUALES'!F625</f>
        <v>224.44806249003955</v>
      </c>
      <c r="J69" s="1">
        <f>'DATOS MENSUALES'!F626</f>
        <v>338.4702487483911</v>
      </c>
      <c r="K69" s="1">
        <f>'DATOS MENSUALES'!F627</f>
        <v>153.70103306505817</v>
      </c>
      <c r="L69" s="1">
        <f>'DATOS MENSUALES'!F628</f>
        <v>118.42243420250541</v>
      </c>
      <c r="M69" s="1">
        <f>'DATOS MENSUALES'!F629</f>
        <v>98.23347382931487</v>
      </c>
      <c r="N69" s="1">
        <f t="shared" si="12"/>
        <v>2256.5521590603994</v>
      </c>
      <c r="O69" s="10"/>
      <c r="P69" s="60">
        <f t="shared" si="13"/>
        <v>-355298.3509444354</v>
      </c>
      <c r="Q69" s="60">
        <f t="shared" si="14"/>
        <v>-938459.3291495716</v>
      </c>
      <c r="R69" s="60">
        <f t="shared" si="15"/>
        <v>-34048530.66385617</v>
      </c>
      <c r="S69" s="60">
        <f t="shared" si="16"/>
        <v>-98182652.56843491</v>
      </c>
      <c r="T69" s="60">
        <f t="shared" si="17"/>
        <v>-126495334.66021408</v>
      </c>
      <c r="U69" s="60">
        <f t="shared" si="18"/>
        <v>-100300975.78299293</v>
      </c>
      <c r="V69" s="60">
        <f t="shared" si="19"/>
        <v>-24800546.192996908</v>
      </c>
      <c r="W69" s="60">
        <f t="shared" si="20"/>
        <v>-31193590.819448765</v>
      </c>
      <c r="X69" s="60">
        <f t="shared" si="21"/>
        <v>-979.2684490659983</v>
      </c>
      <c r="Y69" s="60">
        <f t="shared" si="22"/>
        <v>-382273.58675013797</v>
      </c>
      <c r="Z69" s="60">
        <f t="shared" si="23"/>
        <v>-189180.9932773875</v>
      </c>
      <c r="AA69" s="60">
        <f t="shared" si="24"/>
        <v>-303820.720810112</v>
      </c>
      <c r="AB69" s="60">
        <f t="shared" si="25"/>
        <v>-20443571542.619812</v>
      </c>
    </row>
    <row r="70" spans="1:28" ht="12.75">
      <c r="A70" s="12" t="s">
        <v>78</v>
      </c>
      <c r="B70" s="1">
        <f>'DATOS MENSUALES'!F630</f>
        <v>340.0723020314112</v>
      </c>
      <c r="C70" s="1">
        <f>'DATOS MENSUALES'!F631</f>
        <v>207.7878022074422</v>
      </c>
      <c r="D70" s="1">
        <f>'DATOS MENSUALES'!F632</f>
        <v>391.462695781588</v>
      </c>
      <c r="E70" s="1">
        <f>'DATOS MENSUALES'!F633</f>
        <v>177.63780576970117</v>
      </c>
      <c r="F70" s="1">
        <f>'DATOS MENSUALES'!F634</f>
        <v>150.98167119997143</v>
      </c>
      <c r="G70" s="1">
        <f>'DATOS MENSUALES'!F635</f>
        <v>213.95171429974997</v>
      </c>
      <c r="H70" s="1">
        <f>'DATOS MENSUALES'!F636</f>
        <v>248.93812374374843</v>
      </c>
      <c r="I70" s="1">
        <f>'DATOS MENSUALES'!F637</f>
        <v>568.0021563452602</v>
      </c>
      <c r="J70" s="1">
        <f>'DATOS MENSUALES'!F638</f>
        <v>330.535102885257</v>
      </c>
      <c r="K70" s="1">
        <f>'DATOS MENSUALES'!F639</f>
        <v>170.31338451928704</v>
      </c>
      <c r="L70" s="1">
        <f>'DATOS MENSUALES'!F640</f>
        <v>120.65448510343185</v>
      </c>
      <c r="M70" s="1">
        <f>'DATOS MENSUALES'!F641</f>
        <v>125.751211799418</v>
      </c>
      <c r="N70" s="1">
        <f t="shared" si="12"/>
        <v>3046.0884556862666</v>
      </c>
      <c r="O70" s="10"/>
      <c r="P70" s="60">
        <f t="shared" si="13"/>
        <v>946440.6575715967</v>
      </c>
      <c r="Q70" s="60">
        <f t="shared" si="14"/>
        <v>-3171701.0147886653</v>
      </c>
      <c r="R70" s="60">
        <f t="shared" si="15"/>
        <v>-805246.0075354353</v>
      </c>
      <c r="S70" s="60">
        <f t="shared" si="16"/>
        <v>-70595374.78207745</v>
      </c>
      <c r="T70" s="60">
        <f t="shared" si="17"/>
        <v>-101548183.23548551</v>
      </c>
      <c r="U70" s="60">
        <f t="shared" si="18"/>
        <v>-87972874.25702325</v>
      </c>
      <c r="V70" s="60">
        <f t="shared" si="19"/>
        <v>-38782623.21898917</v>
      </c>
      <c r="W70" s="60">
        <f t="shared" si="20"/>
        <v>23797.085199790665</v>
      </c>
      <c r="X70" s="60">
        <f t="shared" si="21"/>
        <v>-5702.295559205859</v>
      </c>
      <c r="Y70" s="60">
        <f t="shared" si="22"/>
        <v>-175271.71827355554</v>
      </c>
      <c r="Z70" s="60">
        <f t="shared" si="23"/>
        <v>-167960.85597233922</v>
      </c>
      <c r="AA70" s="60">
        <f t="shared" si="24"/>
        <v>-62611.2072552379</v>
      </c>
      <c r="AB70" s="60">
        <f t="shared" si="25"/>
        <v>-7355737569.424242</v>
      </c>
    </row>
    <row r="71" spans="1:28" ht="12.75">
      <c r="A71" s="12" t="s">
        <v>79</v>
      </c>
      <c r="B71" s="1">
        <f>'DATOS MENSUALES'!F642</f>
        <v>563.8083273578663</v>
      </c>
      <c r="C71" s="1">
        <f>'DATOS MENSUALES'!F643</f>
        <v>377.74465672505374</v>
      </c>
      <c r="D71" s="1">
        <f>'DATOS MENSUALES'!F644</f>
        <v>295.56032093920265</v>
      </c>
      <c r="E71" s="1">
        <f>'DATOS MENSUALES'!F645</f>
        <v>640.0691652798588</v>
      </c>
      <c r="F71" s="1">
        <f>'DATOS MENSUALES'!F646</f>
        <v>592.06733472828</v>
      </c>
      <c r="G71" s="1">
        <f>'DATOS MENSUALES'!F647</f>
        <v>393.390696650473</v>
      </c>
      <c r="H71" s="1">
        <f>'DATOS MENSUALES'!F648</f>
        <v>245.65536814049722</v>
      </c>
      <c r="I71" s="1">
        <f>'DATOS MENSUALES'!F649</f>
        <v>501.2297858189399</v>
      </c>
      <c r="J71" s="1">
        <f>'DATOS MENSUALES'!F650</f>
        <v>242.35264596930537</v>
      </c>
      <c r="K71" s="1">
        <f>'DATOS MENSUALES'!F651</f>
        <v>152.95145970105543</v>
      </c>
      <c r="L71" s="1">
        <f>'DATOS MENSUALES'!F652</f>
        <v>133.7321539830539</v>
      </c>
      <c r="M71" s="1">
        <f>'DATOS MENSUALES'!F653</f>
        <v>131.12645428261496</v>
      </c>
      <c r="N71" s="1">
        <f t="shared" si="12"/>
        <v>4269.688369576201</v>
      </c>
      <c r="O71" s="10"/>
      <c r="P71" s="60">
        <f t="shared" si="13"/>
        <v>33360703.740073398</v>
      </c>
      <c r="Q71" s="60">
        <f t="shared" si="14"/>
        <v>12216.700224464857</v>
      </c>
      <c r="R71" s="60">
        <f t="shared" si="15"/>
        <v>-6744479.786314034</v>
      </c>
      <c r="S71" s="60">
        <f t="shared" si="16"/>
        <v>118643.59660659598</v>
      </c>
      <c r="T71" s="60">
        <f t="shared" si="17"/>
        <v>-16496.286789949096</v>
      </c>
      <c r="U71" s="60">
        <f t="shared" si="18"/>
        <v>-18675291.261693127</v>
      </c>
      <c r="V71" s="60">
        <f t="shared" si="19"/>
        <v>-39921971.08501037</v>
      </c>
      <c r="W71" s="60">
        <f t="shared" si="20"/>
        <v>-54910.572603241126</v>
      </c>
      <c r="X71" s="60">
        <f t="shared" si="21"/>
        <v>-1192635.2052977302</v>
      </c>
      <c r="Y71" s="60">
        <f t="shared" si="22"/>
        <v>-394240.88185800216</v>
      </c>
      <c r="Z71" s="60">
        <f t="shared" si="23"/>
        <v>-74600.00526367665</v>
      </c>
      <c r="AA71" s="60">
        <f t="shared" si="24"/>
        <v>-40471.27820708331</v>
      </c>
      <c r="AB71" s="60">
        <f t="shared" si="25"/>
        <v>-375120721.76755905</v>
      </c>
    </row>
    <row r="72" spans="1:28" ht="12.75">
      <c r="A72" s="12" t="s">
        <v>80</v>
      </c>
      <c r="B72" s="1">
        <f>'DATOS MENSUALES'!F654</f>
        <v>234.80335912928956</v>
      </c>
      <c r="C72" s="1">
        <f>'DATOS MENSUALES'!F655</f>
        <v>287.9603944611283</v>
      </c>
      <c r="D72" s="1">
        <f>'DATOS MENSUALES'!F656</f>
        <v>278.98794301936056</v>
      </c>
      <c r="E72" s="1">
        <f>'DATOS MENSUALES'!F657</f>
        <v>360.1821482126795</v>
      </c>
      <c r="F72" s="1">
        <f>'DATOS MENSUALES'!F658</f>
        <v>458.5799613246899</v>
      </c>
      <c r="G72" s="1">
        <f>'DATOS MENSUALES'!F659</f>
        <v>307.73901610552343</v>
      </c>
      <c r="H72" s="1">
        <f>'DATOS MENSUALES'!F660</f>
        <v>170.96506417731757</v>
      </c>
      <c r="I72" s="1">
        <f>'DATOS MENSUALES'!F661</f>
        <v>187.254344283276</v>
      </c>
      <c r="J72" s="1">
        <f>'DATOS MENSUALES'!F662</f>
        <v>136.14252706628835</v>
      </c>
      <c r="K72" s="1">
        <f>'DATOS MENSUALES'!F663</f>
        <v>97.62830350780808</v>
      </c>
      <c r="L72" s="1">
        <f>'DATOS MENSUALES'!F664</f>
        <v>96.77723004134002</v>
      </c>
      <c r="M72" s="1">
        <f>'DATOS MENSUALES'!F665</f>
        <v>91.08686521401431</v>
      </c>
      <c r="N72" s="1">
        <f t="shared" si="12"/>
        <v>2708.107156542716</v>
      </c>
      <c r="O72" s="10"/>
      <c r="P72" s="60">
        <f t="shared" si="13"/>
        <v>-355.96538331335233</v>
      </c>
      <c r="Q72" s="60">
        <f t="shared" si="14"/>
        <v>-297448.73454881425</v>
      </c>
      <c r="R72" s="60">
        <f t="shared" si="15"/>
        <v>-8679456.969517594</v>
      </c>
      <c r="S72" s="60">
        <f t="shared" si="16"/>
        <v>-12286305.481300645</v>
      </c>
      <c r="T72" s="60">
        <f t="shared" si="17"/>
        <v>-4015409.0636628917</v>
      </c>
      <c r="U72" s="60">
        <f t="shared" si="18"/>
        <v>-43229880.54994102</v>
      </c>
      <c r="V72" s="60">
        <f t="shared" si="19"/>
        <v>-72231922.42196597</v>
      </c>
      <c r="W72" s="60">
        <f t="shared" si="20"/>
        <v>-43608388.572141625</v>
      </c>
      <c r="X72" s="60">
        <f t="shared" si="21"/>
        <v>-9562975.03591176</v>
      </c>
      <c r="Y72" s="60">
        <f t="shared" si="22"/>
        <v>-2129186.9748942875</v>
      </c>
      <c r="Z72" s="60">
        <f t="shared" si="23"/>
        <v>-494002.9769344955</v>
      </c>
      <c r="AA72" s="60">
        <f t="shared" si="24"/>
        <v>-411380.86239997135</v>
      </c>
      <c r="AB72" s="60">
        <f t="shared" si="25"/>
        <v>-11895812263.198412</v>
      </c>
    </row>
    <row r="73" spans="1:28" ht="12.75">
      <c r="A73" s="12" t="s">
        <v>81</v>
      </c>
      <c r="B73" s="1">
        <f>'DATOS MENSUALES'!F666</f>
        <v>69.81286343312834</v>
      </c>
      <c r="C73" s="1">
        <f>'DATOS MENSUALES'!F667</f>
        <v>280.56541711324826</v>
      </c>
      <c r="D73" s="1">
        <f>'DATOS MENSUALES'!F668</f>
        <v>1122.5424627710981</v>
      </c>
      <c r="E73" s="1">
        <f>'DATOS MENSUALES'!F669</f>
        <v>1776.1294926237083</v>
      </c>
      <c r="F73" s="1">
        <f>'DATOS MENSUALES'!F670</f>
        <v>944.5763029858758</v>
      </c>
      <c r="G73" s="1">
        <f>'DATOS MENSUALES'!F671</f>
        <v>868.5041569211049</v>
      </c>
      <c r="H73" s="1">
        <f>'DATOS MENSUALES'!F672</f>
        <v>778.7688480275816</v>
      </c>
      <c r="I73" s="1">
        <f>'DATOS MENSUALES'!F673</f>
        <v>685.1655614161604</v>
      </c>
      <c r="J73" s="1">
        <f>'DATOS MENSUALES'!F674</f>
        <v>369.8955340033499</v>
      </c>
      <c r="K73" s="1">
        <f>'DATOS MENSUALES'!F675</f>
        <v>253.4356986796769</v>
      </c>
      <c r="L73" s="1">
        <f>'DATOS MENSUALES'!F676</f>
        <v>223.9572407292053</v>
      </c>
      <c r="M73" s="1">
        <f>'DATOS MENSUALES'!F677</f>
        <v>185.87248582315013</v>
      </c>
      <c r="N73" s="1">
        <f t="shared" si="12"/>
        <v>7559.226064527288</v>
      </c>
      <c r="O73" s="10"/>
      <c r="P73" s="60">
        <f t="shared" si="13"/>
        <v>-5095338.887462146</v>
      </c>
      <c r="Q73" s="60">
        <f t="shared" si="14"/>
        <v>-407659.633726336</v>
      </c>
      <c r="R73" s="60">
        <f t="shared" si="15"/>
        <v>259749658.4314456</v>
      </c>
      <c r="S73" s="60">
        <f t="shared" si="16"/>
        <v>1664840962.254901</v>
      </c>
      <c r="T73" s="60">
        <f t="shared" si="17"/>
        <v>34982678.77598331</v>
      </c>
      <c r="U73" s="60">
        <f t="shared" si="18"/>
        <v>9234846.663613016</v>
      </c>
      <c r="V73" s="60">
        <f t="shared" si="19"/>
        <v>7005237.367162141</v>
      </c>
      <c r="W73" s="60">
        <f t="shared" si="20"/>
        <v>3107462.053055335</v>
      </c>
      <c r="X73" s="60">
        <f t="shared" si="21"/>
        <v>9931.26759680248</v>
      </c>
      <c r="Y73" s="60">
        <f t="shared" si="22"/>
        <v>20032.635793934693</v>
      </c>
      <c r="Z73" s="60">
        <f t="shared" si="23"/>
        <v>111482.97467420448</v>
      </c>
      <c r="AA73" s="60">
        <f t="shared" si="24"/>
        <v>8505.559906184524</v>
      </c>
      <c r="AB73" s="60">
        <f t="shared" si="25"/>
        <v>16941633490.170134</v>
      </c>
    </row>
    <row r="74" spans="1:28" s="24" customFormat="1" ht="12.75">
      <c r="A74" s="21" t="s">
        <v>82</v>
      </c>
      <c r="B74" s="22">
        <f>'DATOS MENSUALES'!F678</f>
        <v>152.33796063719763</v>
      </c>
      <c r="C74" s="22">
        <f>'DATOS MENSUALES'!F679</f>
        <v>270.4551560312451</v>
      </c>
      <c r="D74" s="22">
        <f>'DATOS MENSUALES'!F680</f>
        <v>785.2563437007909</v>
      </c>
      <c r="E74" s="22">
        <f>'DATOS MENSUALES'!F681</f>
        <v>946.9495955748614</v>
      </c>
      <c r="F74" s="22">
        <f>'DATOS MENSUALES'!F682</f>
        <v>509.96636829527426</v>
      </c>
      <c r="G74" s="22">
        <f>'DATOS MENSUALES'!F683</f>
        <v>304.17476539000006</v>
      </c>
      <c r="H74" s="22">
        <f>'DATOS MENSUALES'!F684</f>
        <v>249.78355907474813</v>
      </c>
      <c r="I74" s="22">
        <f>'DATOS MENSUALES'!F685</f>
        <v>521.0760725455597</v>
      </c>
      <c r="J74" s="22">
        <f>'DATOS MENSUALES'!F686</f>
        <v>359.01113409168414</v>
      </c>
      <c r="K74" s="22">
        <f>'DATOS MENSUALES'!F687</f>
        <v>276.3840196520182</v>
      </c>
      <c r="L74" s="22">
        <f>'DATOS MENSUALES'!F688</f>
        <v>231.19538706895435</v>
      </c>
      <c r="M74" s="22">
        <f>'DATOS MENSUALES'!F689</f>
        <v>165.54961353326343</v>
      </c>
      <c r="N74" s="22">
        <f t="shared" si="12"/>
        <v>4772.139975595597</v>
      </c>
      <c r="O74" s="23"/>
      <c r="P74" s="60">
        <f t="shared" si="13"/>
        <v>-718179.9659952918</v>
      </c>
      <c r="Q74" s="60">
        <f t="shared" si="14"/>
        <v>-598186.9518539694</v>
      </c>
      <c r="R74" s="60">
        <f t="shared" si="15"/>
        <v>27205556.940236446</v>
      </c>
      <c r="S74" s="60">
        <f t="shared" si="16"/>
        <v>45124907.19778348</v>
      </c>
      <c r="T74" s="60">
        <f t="shared" si="17"/>
        <v>-1244283.5304806395</v>
      </c>
      <c r="U74" s="60">
        <f t="shared" si="18"/>
        <v>-44560381.71671481</v>
      </c>
      <c r="V74" s="60">
        <f t="shared" si="19"/>
        <v>-38492750.11098852</v>
      </c>
      <c r="W74" s="60">
        <f t="shared" si="20"/>
        <v>-5991.494331015028</v>
      </c>
      <c r="X74" s="60">
        <f t="shared" si="21"/>
        <v>1194.5499450817827</v>
      </c>
      <c r="Y74" s="60">
        <f t="shared" si="22"/>
        <v>125806.12906307871</v>
      </c>
      <c r="Z74" s="60">
        <f t="shared" si="23"/>
        <v>169725.078746026</v>
      </c>
      <c r="AA74" s="60">
        <f t="shared" si="24"/>
        <v>0.000725409005996581</v>
      </c>
      <c r="AB74" s="60">
        <f t="shared" si="25"/>
        <v>-10467608.749133226</v>
      </c>
    </row>
    <row r="75" spans="1:28" s="24" customFormat="1" ht="12.75">
      <c r="A75" s="21" t="s">
        <v>83</v>
      </c>
      <c r="B75" s="22">
        <f>'DATOS MENSUALES'!F690</f>
        <v>207.28725816934931</v>
      </c>
      <c r="C75" s="22">
        <f>'DATOS MENSUALES'!F691</f>
        <v>981.4893606739463</v>
      </c>
      <c r="D75" s="22">
        <f>'DATOS MENSUALES'!F692</f>
        <v>1524.7507105680277</v>
      </c>
      <c r="E75" s="22">
        <f>'DATOS MENSUALES'!F693</f>
        <v>892.2869761251385</v>
      </c>
      <c r="F75" s="22">
        <f>'DATOS MENSUALES'!F694</f>
        <v>568.115757877576</v>
      </c>
      <c r="G75" s="22">
        <f>'DATOS MENSUALES'!F695</f>
        <v>399.6524631905195</v>
      </c>
      <c r="H75" s="22">
        <f>'DATOS MENSUALES'!F696</f>
        <v>720.4430634149448</v>
      </c>
      <c r="I75" s="22">
        <f>'DATOS MENSUALES'!F697</f>
        <v>728.9676791682202</v>
      </c>
      <c r="J75" s="22">
        <f>'DATOS MENSUALES'!F698</f>
        <v>486.72051790986046</v>
      </c>
      <c r="K75" s="22">
        <f>'DATOS MENSUALES'!F699</f>
        <v>286.1225704453808</v>
      </c>
      <c r="L75" s="22">
        <f>'DATOS MENSUALES'!F700</f>
        <v>215.9809285566255</v>
      </c>
      <c r="M75" s="22">
        <f>'DATOS MENSUALES'!F701</f>
        <v>249.39976171211003</v>
      </c>
      <c r="N75" s="22">
        <f t="shared" si="12"/>
        <v>7261.2170478117</v>
      </c>
      <c r="O75" s="23"/>
      <c r="P75" s="60">
        <f t="shared" si="13"/>
        <v>-41433.27396310301</v>
      </c>
      <c r="Q75" s="60">
        <f t="shared" si="14"/>
        <v>246227769.33758444</v>
      </c>
      <c r="R75" s="60">
        <f t="shared" si="15"/>
        <v>1125687617.4801755</v>
      </c>
      <c r="S75" s="60">
        <f t="shared" si="16"/>
        <v>27367642.341808196</v>
      </c>
      <c r="T75" s="60">
        <f t="shared" si="17"/>
        <v>-120611.511320061</v>
      </c>
      <c r="U75" s="60">
        <f t="shared" si="18"/>
        <v>-17383954.948246077</v>
      </c>
      <c r="V75" s="60">
        <f t="shared" si="19"/>
        <v>2353434.685861518</v>
      </c>
      <c r="W75" s="60">
        <f t="shared" si="20"/>
        <v>6829691.6046604905</v>
      </c>
      <c r="X75" s="60">
        <f t="shared" si="21"/>
        <v>2646388.4850340025</v>
      </c>
      <c r="Y75" s="60">
        <f t="shared" si="22"/>
        <v>214338.96398288844</v>
      </c>
      <c r="Z75" s="60">
        <f t="shared" si="23"/>
        <v>64733.564776345505</v>
      </c>
      <c r="AA75" s="60">
        <f t="shared" si="24"/>
        <v>591434.8303238255</v>
      </c>
      <c r="AB75" s="60">
        <f t="shared" si="25"/>
        <v>11702131281.544357</v>
      </c>
    </row>
    <row r="76" spans="1:28" s="24" customFormat="1" ht="12.75">
      <c r="A76" s="21" t="s">
        <v>84</v>
      </c>
      <c r="B76" s="22">
        <f>'DATOS MENSUALES'!F702</f>
        <v>173.20600735578665</v>
      </c>
      <c r="C76" s="22">
        <f>'DATOS MENSUALES'!F703</f>
        <v>148.90130919184352</v>
      </c>
      <c r="D76" s="22">
        <f>'DATOS MENSUALES'!F704</f>
        <v>156.81365392771644</v>
      </c>
      <c r="E76" s="22">
        <f>'DATOS MENSUALES'!F705</f>
        <v>200.461191630449</v>
      </c>
      <c r="F76" s="22">
        <f>'DATOS MENSUALES'!F706</f>
        <v>179.6871099479265</v>
      </c>
      <c r="G76" s="22">
        <f>'DATOS MENSUALES'!F707</f>
        <v>226.3217721742984</v>
      </c>
      <c r="H76" s="22">
        <f>'DATOS MENSUALES'!F708</f>
        <v>251.49044312448848</v>
      </c>
      <c r="I76" s="22">
        <f>'DATOS MENSUALES'!F709</f>
        <v>276.1898439014646</v>
      </c>
      <c r="J76" s="22">
        <f>'DATOS MENSUALES'!F710</f>
        <v>151.15735496124793</v>
      </c>
      <c r="K76" s="22">
        <f>'DATOS MENSUALES'!F711</f>
        <v>139.58006202943625</v>
      </c>
      <c r="L76" s="22">
        <f>'DATOS MENSUALES'!F712</f>
        <v>105.96903772983407</v>
      </c>
      <c r="M76" s="22">
        <f>'DATOS MENSUALES'!F713</f>
        <v>158.79940160277</v>
      </c>
      <c r="N76" s="22">
        <f t="shared" si="12"/>
        <v>2168.5771875772616</v>
      </c>
      <c r="O76" s="23"/>
      <c r="P76" s="60">
        <f t="shared" si="13"/>
        <v>-324022.7648093019</v>
      </c>
      <c r="Q76" s="60">
        <f t="shared" si="14"/>
        <v>-8717913.20680115</v>
      </c>
      <c r="R76" s="60">
        <f t="shared" si="15"/>
        <v>-35185432.42352678</v>
      </c>
      <c r="S76" s="60">
        <f t="shared" si="16"/>
        <v>-59533847.655139595</v>
      </c>
      <c r="T76" s="60">
        <f t="shared" si="17"/>
        <v>-83933625.9015672</v>
      </c>
      <c r="U76" s="60">
        <f t="shared" si="18"/>
        <v>-80834648.55793197</v>
      </c>
      <c r="V76" s="60">
        <f t="shared" si="19"/>
        <v>-37911922.51438746</v>
      </c>
      <c r="W76" s="60">
        <f t="shared" si="20"/>
        <v>-18201584.34224661</v>
      </c>
      <c r="X76" s="60">
        <f t="shared" si="21"/>
        <v>-7673735.328153989</v>
      </c>
      <c r="Y76" s="60">
        <f t="shared" si="22"/>
        <v>-651640.03834126</v>
      </c>
      <c r="Z76" s="60">
        <f t="shared" si="23"/>
        <v>-340940.91616874177</v>
      </c>
      <c r="AA76" s="60">
        <f t="shared" si="24"/>
        <v>-295.45619616136656</v>
      </c>
      <c r="AB76" s="60">
        <f t="shared" si="25"/>
        <v>-22481003136.846302</v>
      </c>
    </row>
    <row r="77" spans="1:28" s="24" customFormat="1" ht="12.75">
      <c r="A77" s="21" t="s">
        <v>85</v>
      </c>
      <c r="B77" s="22">
        <f>'DATOS MENSUALES'!F714</f>
        <v>420.1456297899998</v>
      </c>
      <c r="C77" s="22">
        <f>'DATOS MENSUALES'!F715</f>
        <v>254.35131360542525</v>
      </c>
      <c r="D77" s="22">
        <f>'DATOS MENSUALES'!F716</f>
        <v>358.5906653689666</v>
      </c>
      <c r="E77" s="22">
        <f>'DATOS MENSUALES'!F717</f>
        <v>179.52921216654136</v>
      </c>
      <c r="F77" s="22">
        <f>'DATOS MENSUALES'!F718</f>
        <v>171.89151328493801</v>
      </c>
      <c r="G77" s="22">
        <f>'DATOS MENSUALES'!F719</f>
        <v>162.02241362373</v>
      </c>
      <c r="H77" s="22">
        <f>'DATOS MENSUALES'!F720</f>
        <v>778.8867056499954</v>
      </c>
      <c r="I77" s="22">
        <f>'DATOS MENSUALES'!F721</f>
        <v>459.3905037734014</v>
      </c>
      <c r="J77" s="22">
        <f>'DATOS MENSUALES'!F722</f>
        <v>219.13361840882501</v>
      </c>
      <c r="K77" s="22">
        <f>'DATOS MENSUALES'!F723</f>
        <v>145.8912474034551</v>
      </c>
      <c r="L77" s="22">
        <f>'DATOS MENSUALES'!F724</f>
        <v>120.26488569648002</v>
      </c>
      <c r="M77" s="22">
        <f>'DATOS MENSUALES'!F725</f>
        <v>103.94579149169381</v>
      </c>
      <c r="N77" s="22">
        <f t="shared" si="12"/>
        <v>3374.0435002634517</v>
      </c>
      <c r="O77" s="23"/>
      <c r="P77" s="60">
        <f t="shared" si="13"/>
        <v>5664040.187622271</v>
      </c>
      <c r="Q77" s="60">
        <f t="shared" si="14"/>
        <v>-1010901.432756729</v>
      </c>
      <c r="R77" s="60">
        <f t="shared" si="15"/>
        <v>-1995915.6344660919</v>
      </c>
      <c r="S77" s="60">
        <f t="shared" si="16"/>
        <v>-69630580.82179675</v>
      </c>
      <c r="T77" s="60">
        <f t="shared" si="17"/>
        <v>-88497190.38962723</v>
      </c>
      <c r="U77" s="60">
        <f t="shared" si="18"/>
        <v>-122526209.6616729</v>
      </c>
      <c r="V77" s="60">
        <f t="shared" si="19"/>
        <v>7018190.107116773</v>
      </c>
      <c r="W77" s="60">
        <f t="shared" si="20"/>
        <v>-509090.6621767871</v>
      </c>
      <c r="X77" s="60">
        <f t="shared" si="21"/>
        <v>-2160048.156333639</v>
      </c>
      <c r="Y77" s="60">
        <f t="shared" si="22"/>
        <v>-519437.68441379874</v>
      </c>
      <c r="Z77" s="60">
        <f t="shared" si="23"/>
        <v>-171544.08569816416</v>
      </c>
      <c r="AA77" s="60">
        <f t="shared" si="24"/>
        <v>-232766.92581592454</v>
      </c>
      <c r="AB77" s="60">
        <f t="shared" si="25"/>
        <v>-4226752310.1225514</v>
      </c>
    </row>
    <row r="78" spans="1:28" s="24" customFormat="1" ht="12.75">
      <c r="A78" s="21" t="s">
        <v>86</v>
      </c>
      <c r="B78" s="22">
        <f>'DATOS MENSUALES'!F726</f>
        <v>148.40634723092586</v>
      </c>
      <c r="C78" s="22">
        <f>'DATOS MENSUALES'!F727</f>
        <v>623.3031750494496</v>
      </c>
      <c r="D78" s="22">
        <f>'DATOS MENSUALES'!F728</f>
        <v>1173.4193548606975</v>
      </c>
      <c r="E78" s="22">
        <f>'DATOS MENSUALES'!F729</f>
        <v>2428.6725297238763</v>
      </c>
      <c r="F78" s="22">
        <f>'DATOS MENSUALES'!F730</f>
        <v>1170.8923499259224</v>
      </c>
      <c r="G78" s="22">
        <f>'DATOS MENSUALES'!F731</f>
        <v>2206.7055188021627</v>
      </c>
      <c r="H78" s="22">
        <f>'DATOS MENSUALES'!F732</f>
        <v>782.0488212490375</v>
      </c>
      <c r="I78" s="22">
        <f>'DATOS MENSUALES'!F733</f>
        <v>573.5668295697467</v>
      </c>
      <c r="J78" s="22">
        <f>'DATOS MENSUALES'!F734</f>
        <v>370.06738932301676</v>
      </c>
      <c r="K78" s="22">
        <f>'DATOS MENSUALES'!F735</f>
        <v>280.2822936025627</v>
      </c>
      <c r="L78" s="22">
        <f>'DATOS MENSUALES'!F736</f>
        <v>226.59845030418208</v>
      </c>
      <c r="M78" s="22">
        <f>'DATOS MENSUALES'!F737</f>
        <v>192.6868745749539</v>
      </c>
      <c r="N78" s="22">
        <f t="shared" si="12"/>
        <v>10176.649934216533</v>
      </c>
      <c r="O78" s="23"/>
      <c r="P78" s="60">
        <f t="shared" si="13"/>
        <v>-816984.0497050176</v>
      </c>
      <c r="Q78" s="60">
        <f t="shared" si="14"/>
        <v>19376195.730549585</v>
      </c>
      <c r="R78" s="60">
        <f t="shared" si="15"/>
        <v>326972279.5738344</v>
      </c>
      <c r="S78" s="60">
        <f t="shared" si="16"/>
        <v>6206588534.296643</v>
      </c>
      <c r="T78" s="60">
        <f t="shared" si="17"/>
        <v>169450865.46401325</v>
      </c>
      <c r="U78" s="60">
        <f t="shared" si="18"/>
        <v>3709503706.1113153</v>
      </c>
      <c r="V78" s="60">
        <f t="shared" si="19"/>
        <v>7371700.438980967</v>
      </c>
      <c r="W78" s="60">
        <f t="shared" si="20"/>
        <v>40453.013894729025</v>
      </c>
      <c r="X78" s="60">
        <f t="shared" si="21"/>
        <v>10171.383905592005</v>
      </c>
      <c r="Y78" s="60">
        <f t="shared" si="22"/>
        <v>157512.3603443463</v>
      </c>
      <c r="Z78" s="60">
        <f t="shared" si="23"/>
        <v>130862.59396348536</v>
      </c>
      <c r="AA78" s="60">
        <f t="shared" si="24"/>
        <v>20183.885897418022</v>
      </c>
      <c r="AB78" s="60">
        <f t="shared" si="25"/>
        <v>139455963653.42834</v>
      </c>
    </row>
    <row r="79" spans="1:28" s="24" customFormat="1" ht="12.75">
      <c r="A79" s="21" t="s">
        <v>87</v>
      </c>
      <c r="B79" s="22">
        <f>'DATOS MENSUALES'!F738</f>
        <v>240.7116037293294</v>
      </c>
      <c r="C79" s="22">
        <f>'DATOS MENSUALES'!F739</f>
        <v>192.50321438790067</v>
      </c>
      <c r="D79" s="22">
        <f>'DATOS MENSUALES'!F740</f>
        <v>145.4596259146123</v>
      </c>
      <c r="E79" s="22">
        <f>'DATOS MENSUALES'!F741</f>
        <v>195.26634451738047</v>
      </c>
      <c r="F79" s="22">
        <f>'DATOS MENSUALES'!F742</f>
        <v>165.49288538128022</v>
      </c>
      <c r="G79" s="22">
        <f>'DATOS MENSUALES'!F743</f>
        <v>266.32035379780973</v>
      </c>
      <c r="H79" s="22">
        <f>'DATOS MENSUALES'!F744</f>
        <v>217.69538041971904</v>
      </c>
      <c r="I79" s="22">
        <f>'DATOS MENSUALES'!F745</f>
        <v>217.59653327800993</v>
      </c>
      <c r="J79" s="22">
        <f>'DATOS MENSUALES'!F746</f>
        <v>151.17899414568768</v>
      </c>
      <c r="K79" s="22">
        <f>'DATOS MENSUALES'!F747</f>
        <v>108.088854487396</v>
      </c>
      <c r="L79" s="22">
        <f>'DATOS MENSUALES'!F748</f>
        <v>118.290438304906</v>
      </c>
      <c r="M79" s="22">
        <f>'DATOS MENSUALES'!F749</f>
        <v>89.39176445759497</v>
      </c>
      <c r="N79" s="22">
        <f t="shared" si="12"/>
        <v>2107.9959928216267</v>
      </c>
      <c r="O79" s="23"/>
      <c r="P79" s="60">
        <f t="shared" si="13"/>
        <v>-1.6383026689780384</v>
      </c>
      <c r="Q79" s="60">
        <f t="shared" si="14"/>
        <v>-4268096.4066465255</v>
      </c>
      <c r="R79" s="60">
        <f t="shared" si="15"/>
        <v>-38971086.865517855</v>
      </c>
      <c r="S79" s="60">
        <f t="shared" si="16"/>
        <v>-61941728.93147269</v>
      </c>
      <c r="T79" s="60">
        <f t="shared" si="17"/>
        <v>-92364260.20069467</v>
      </c>
      <c r="U79" s="60">
        <f t="shared" si="18"/>
        <v>-60412406.90364956</v>
      </c>
      <c r="V79" s="60">
        <f t="shared" si="19"/>
        <v>-50543279.9125767</v>
      </c>
      <c r="W79" s="60">
        <f t="shared" si="20"/>
        <v>-33275063.115485847</v>
      </c>
      <c r="X79" s="60">
        <f t="shared" si="21"/>
        <v>-7671209.992904208</v>
      </c>
      <c r="Y79" s="60">
        <f t="shared" si="22"/>
        <v>-1650893.9466894418</v>
      </c>
      <c r="Z79" s="60">
        <f t="shared" si="23"/>
        <v>-190488.96461211363</v>
      </c>
      <c r="AA79" s="60">
        <f t="shared" si="24"/>
        <v>-440155.30818472797</v>
      </c>
      <c r="AB79" s="60">
        <f t="shared" si="25"/>
        <v>-23959969737.174835</v>
      </c>
    </row>
    <row r="80" spans="1:28" s="24" customFormat="1" ht="12.75">
      <c r="A80" s="21" t="s">
        <v>88</v>
      </c>
      <c r="B80" s="22">
        <f>'DATOS MENSUALES'!F750</f>
        <v>240.33608958896386</v>
      </c>
      <c r="C80" s="22">
        <f>'DATOS MENSUALES'!F751</f>
        <v>384.95421781212826</v>
      </c>
      <c r="D80" s="22">
        <f>'DATOS MENSUALES'!F752</f>
        <v>916.3110564583734</v>
      </c>
      <c r="E80" s="22">
        <f>'DATOS MENSUALES'!F753</f>
        <v>1419.2738078703583</v>
      </c>
      <c r="F80" s="22">
        <f>'DATOS MENSUALES'!F754</f>
        <v>1052.3891923048723</v>
      </c>
      <c r="G80" s="22">
        <f>'DATOS MENSUALES'!F755</f>
        <v>832.5868252507603</v>
      </c>
      <c r="H80" s="22">
        <f>'DATOS MENSUALES'!F756</f>
        <v>821.0574422632117</v>
      </c>
      <c r="I80" s="22">
        <f>'DATOS MENSUALES'!F757</f>
        <v>574.9253045815933</v>
      </c>
      <c r="J80" s="22">
        <f>'DATOS MENSUALES'!F758</f>
        <v>308.00295830176015</v>
      </c>
      <c r="K80" s="22">
        <f>'DATOS MENSUALES'!F759</f>
        <v>221.4168725698027</v>
      </c>
      <c r="L80" s="22">
        <f>'DATOS MENSUALES'!F760</f>
        <v>186.54594631439997</v>
      </c>
      <c r="M80" s="22">
        <f>'DATOS MENSUALES'!F761</f>
        <v>173.94269716540802</v>
      </c>
      <c r="N80" s="22">
        <f t="shared" si="12"/>
        <v>7131.742410481633</v>
      </c>
      <c r="O80" s="23"/>
      <c r="P80" s="60">
        <f t="shared" si="13"/>
        <v>-3.7555394839731133</v>
      </c>
      <c r="Q80" s="60">
        <f t="shared" si="14"/>
        <v>27655.49034154203</v>
      </c>
      <c r="R80" s="60">
        <f t="shared" si="15"/>
        <v>80517538.64727102</v>
      </c>
      <c r="S80" s="60">
        <f t="shared" si="16"/>
        <v>568367943.7789361</v>
      </c>
      <c r="T80" s="60">
        <f t="shared" si="17"/>
        <v>82236575.02615353</v>
      </c>
      <c r="U80" s="60">
        <f t="shared" si="18"/>
        <v>5257567.5305253435</v>
      </c>
      <c r="V80" s="60">
        <f t="shared" si="19"/>
        <v>12752124.088959413</v>
      </c>
      <c r="W80" s="60">
        <f t="shared" si="20"/>
        <v>45448.14168174499</v>
      </c>
      <c r="X80" s="60">
        <f t="shared" si="21"/>
        <v>-65928.01324860666</v>
      </c>
      <c r="Y80" s="60">
        <f t="shared" si="22"/>
        <v>-114.7837053472047</v>
      </c>
      <c r="Z80" s="60">
        <f t="shared" si="23"/>
        <v>1230.9820827933704</v>
      </c>
      <c r="AA80" s="60">
        <f t="shared" si="24"/>
        <v>610.4337142111167</v>
      </c>
      <c r="AB80" s="60">
        <f t="shared" si="25"/>
        <v>9812052488.134033</v>
      </c>
    </row>
    <row r="81" spans="1:28" s="24" customFormat="1" ht="12.75">
      <c r="A81" s="21" t="s">
        <v>89</v>
      </c>
      <c r="B81" s="22">
        <f>'DATOS MENSUALES'!F762</f>
        <v>483.23540962012834</v>
      </c>
      <c r="C81" s="22">
        <f>'DATOS MENSUALES'!F763</f>
        <v>490.14591338420763</v>
      </c>
      <c r="D81" s="22">
        <f>'DATOS MENSUALES'!F764</f>
        <v>512.0300254526759</v>
      </c>
      <c r="E81" s="22">
        <f>'DATOS MENSUALES'!F765</f>
        <v>529.8357061758529</v>
      </c>
      <c r="F81" s="22">
        <f>'DATOS MENSUALES'!F766</f>
        <v>399.8352212011758</v>
      </c>
      <c r="G81" s="22">
        <f>'DATOS MENSUALES'!F767</f>
        <v>571.4806995221537</v>
      </c>
      <c r="H81" s="22">
        <f>'DATOS MENSUALES'!F768</f>
        <v>538.7376547232375</v>
      </c>
      <c r="I81" s="22">
        <f>'DATOS MENSUALES'!F769</f>
        <v>483.21482678865914</v>
      </c>
      <c r="J81" s="22">
        <f>'DATOS MENSUALES'!F770</f>
        <v>271.57440339909346</v>
      </c>
      <c r="K81" s="22">
        <f>'DATOS MENSUALES'!F771</f>
        <v>174.98312952081616</v>
      </c>
      <c r="L81" s="22">
        <f>'DATOS MENSUALES'!F772</f>
        <v>153.46641009283803</v>
      </c>
      <c r="M81" s="22">
        <f>'DATOS MENSUALES'!F773</f>
        <v>117.365138594495</v>
      </c>
      <c r="N81" s="22">
        <f t="shared" si="12"/>
        <v>4725.904538475333</v>
      </c>
      <c r="O81" s="23"/>
      <c r="P81" s="60">
        <f t="shared" si="13"/>
        <v>14057710.299148515</v>
      </c>
      <c r="Q81" s="60">
        <f t="shared" si="14"/>
        <v>2484099.4932977012</v>
      </c>
      <c r="R81" s="60">
        <f t="shared" si="15"/>
        <v>20872.01521436992</v>
      </c>
      <c r="S81" s="60">
        <f t="shared" si="16"/>
        <v>-228051.7095838644</v>
      </c>
      <c r="T81" s="60">
        <f t="shared" si="17"/>
        <v>-10315872.948861027</v>
      </c>
      <c r="U81" s="60">
        <f t="shared" si="18"/>
        <v>-663541.4417394924</v>
      </c>
      <c r="V81" s="60">
        <f t="shared" si="19"/>
        <v>-115432.86041389144</v>
      </c>
      <c r="W81" s="60">
        <f t="shared" si="20"/>
        <v>-175840.58046417366</v>
      </c>
      <c r="X81" s="60">
        <f t="shared" si="21"/>
        <v>-453449.6020049924</v>
      </c>
      <c r="Y81" s="60">
        <f t="shared" si="22"/>
        <v>-134955.4628552592</v>
      </c>
      <c r="Z81" s="60">
        <f t="shared" si="23"/>
        <v>-11182.729405336528</v>
      </c>
      <c r="AA81" s="60">
        <f t="shared" si="24"/>
        <v>-111247.32404869332</v>
      </c>
      <c r="AB81" s="60">
        <f t="shared" si="25"/>
        <v>-18606673.721934907</v>
      </c>
    </row>
    <row r="82" spans="1:28" s="24" customFormat="1" ht="12.75">
      <c r="A82" s="21" t="s">
        <v>90</v>
      </c>
      <c r="B82" s="22">
        <f>'DATOS MENSUALES'!F774</f>
        <v>238.12607770376914</v>
      </c>
      <c r="C82" s="22">
        <f>'DATOS MENSUALES'!F775</f>
        <v>188.17092626456554</v>
      </c>
      <c r="D82" s="22">
        <f>'DATOS MENSUALES'!F776</f>
        <v>195.16886207349248</v>
      </c>
      <c r="E82" s="22">
        <f>'DATOS MENSUALES'!F777</f>
        <v>158.86073948845385</v>
      </c>
      <c r="F82" s="22">
        <f>'DATOS MENSUALES'!F778</f>
        <v>112.46976575924802</v>
      </c>
      <c r="G82" s="22">
        <f>'DATOS MENSUALES'!F779</f>
        <v>256.8629102514368</v>
      </c>
      <c r="H82" s="22">
        <f>'DATOS MENSUALES'!F780</f>
        <v>260.4122188648976</v>
      </c>
      <c r="I82" s="22">
        <f>'DATOS MENSUALES'!F781</f>
        <v>170.73897784577008</v>
      </c>
      <c r="J82" s="22">
        <f>'DATOS MENSUALES'!F782</f>
        <v>108.5725350795731</v>
      </c>
      <c r="K82" s="22">
        <f>'DATOS MENSUALES'!F783</f>
        <v>87.7415645472385</v>
      </c>
      <c r="L82" s="22">
        <f>'DATOS MENSUALES'!F784</f>
        <v>79.25153779734161</v>
      </c>
      <c r="M82" s="22">
        <f>'DATOS MENSUALES'!F785</f>
        <v>63.88558505704687</v>
      </c>
      <c r="N82" s="22">
        <f t="shared" si="12"/>
        <v>1920.2617007328336</v>
      </c>
      <c r="O82" s="23"/>
      <c r="P82" s="60">
        <f t="shared" si="13"/>
        <v>-53.3439030084199</v>
      </c>
      <c r="Q82" s="60">
        <f t="shared" si="14"/>
        <v>-4619286.445819122</v>
      </c>
      <c r="R82" s="60">
        <f t="shared" si="15"/>
        <v>-24219867.95250851</v>
      </c>
      <c r="S82" s="60">
        <f t="shared" si="16"/>
        <v>-80661175.46204323</v>
      </c>
      <c r="T82" s="60">
        <f t="shared" si="17"/>
        <v>-128828848.53441083</v>
      </c>
      <c r="U82" s="60">
        <f t="shared" si="18"/>
        <v>-64886840.28546186</v>
      </c>
      <c r="V82" s="60">
        <f t="shared" si="19"/>
        <v>-34970856.35519287</v>
      </c>
      <c r="W82" s="60">
        <f t="shared" si="20"/>
        <v>-50039325.984731406</v>
      </c>
      <c r="X82" s="60">
        <f t="shared" si="21"/>
        <v>-13794321.328155415</v>
      </c>
      <c r="Y82" s="60">
        <f t="shared" si="22"/>
        <v>-2658767.869588324</v>
      </c>
      <c r="Z82" s="60">
        <f t="shared" si="23"/>
        <v>-900789.0280840655</v>
      </c>
      <c r="AA82" s="60">
        <f t="shared" si="24"/>
        <v>-1047972.6052641551</v>
      </c>
      <c r="AB82" s="60">
        <f t="shared" si="25"/>
        <v>-28952226574.34624</v>
      </c>
    </row>
    <row r="83" spans="1:28" s="24" customFormat="1" ht="12.75">
      <c r="A83" s="21" t="s">
        <v>91</v>
      </c>
      <c r="B83" s="22">
        <f>'DATOS MENSUALES'!F786</f>
        <v>333.3333505097737</v>
      </c>
      <c r="C83" s="22">
        <f>'DATOS MENSUALES'!F787</f>
        <v>319.2360794738796</v>
      </c>
      <c r="D83" s="22">
        <f>'DATOS MENSUALES'!F788</f>
        <v>310.612470951368</v>
      </c>
      <c r="E83" s="22">
        <f>'DATOS MENSUALES'!F789</f>
        <v>213.8333067746538</v>
      </c>
      <c r="F83" s="22">
        <f>'DATOS MENSUALES'!F790</f>
        <v>300.46530694242716</v>
      </c>
      <c r="G83" s="22">
        <f>'DATOS MENSUALES'!F791</f>
        <v>656.5304678828711</v>
      </c>
      <c r="H83" s="22">
        <f>'DATOS MENSUALES'!F792</f>
        <v>448.3735371898915</v>
      </c>
      <c r="I83" s="22">
        <f>'DATOS MENSUALES'!F793</f>
        <v>271.59319358889</v>
      </c>
      <c r="J83" s="22">
        <f>'DATOS MENSUALES'!F794</f>
        <v>225.74297137102278</v>
      </c>
      <c r="K83" s="22">
        <f>'DATOS MENSUALES'!F795</f>
        <v>168.29414900093198</v>
      </c>
      <c r="L83" s="22">
        <f>'DATOS MENSUALES'!F796</f>
        <v>133.77376820316815</v>
      </c>
      <c r="M83" s="22">
        <f>'DATOS MENSUALES'!F797</f>
        <v>111.66470630678045</v>
      </c>
      <c r="N83" s="22">
        <f>SUM(B83:M83)</f>
        <v>3493.453308195658</v>
      </c>
      <c r="O83" s="23"/>
      <c r="P83" s="60">
        <f aca="true" t="shared" si="26" ref="P83:AB83">(B83-B$6)^3</f>
        <v>764627.1028116215</v>
      </c>
      <c r="Q83" s="60">
        <f t="shared" si="26"/>
        <v>-44653.11705462318</v>
      </c>
      <c r="R83" s="60">
        <f t="shared" si="26"/>
        <v>-5257538.029126556</v>
      </c>
      <c r="S83" s="60">
        <f t="shared" si="26"/>
        <v>-53624500.14235167</v>
      </c>
      <c r="T83" s="60">
        <f t="shared" si="26"/>
        <v>-31872602.2413186</v>
      </c>
      <c r="U83" s="60">
        <f t="shared" si="26"/>
        <v>-10.240330794964818</v>
      </c>
      <c r="V83" s="60">
        <f t="shared" si="26"/>
        <v>-2688779.0046830825</v>
      </c>
      <c r="W83" s="60">
        <f t="shared" si="26"/>
        <v>-19172546.93553858</v>
      </c>
      <c r="X83" s="60">
        <f t="shared" si="26"/>
        <v>-1845373.732286892</v>
      </c>
      <c r="Y83" s="60">
        <f t="shared" si="26"/>
        <v>-194936.62341067652</v>
      </c>
      <c r="Z83" s="60">
        <f t="shared" si="26"/>
        <v>-74378.98800020636</v>
      </c>
      <c r="AA83" s="60">
        <f t="shared" si="26"/>
        <v>-155677.9390764208</v>
      </c>
      <c r="AB83" s="60">
        <f t="shared" si="26"/>
        <v>-3357730779.2519326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1421674882.4509244</v>
      </c>
      <c r="Q84" s="61">
        <f t="shared" si="27"/>
        <v>1851625445.3684123</v>
      </c>
      <c r="R84" s="61">
        <f t="shared" si="27"/>
        <v>4767761969.819543</v>
      </c>
      <c r="S84" s="61">
        <f t="shared" si="27"/>
        <v>13770501897.80635</v>
      </c>
      <c r="T84" s="61">
        <f t="shared" si="27"/>
        <v>18276764780.10789</v>
      </c>
      <c r="U84" s="61">
        <f t="shared" si="27"/>
        <v>12948076124.607025</v>
      </c>
      <c r="V84" s="61">
        <f t="shared" si="27"/>
        <v>1909119318.0982335</v>
      </c>
      <c r="W84" s="61">
        <f t="shared" si="27"/>
        <v>4369021416.230738</v>
      </c>
      <c r="X84" s="61">
        <f t="shared" si="27"/>
        <v>399843453.3199907</v>
      </c>
      <c r="Y84" s="61">
        <f t="shared" si="27"/>
        <v>58592847.5876436</v>
      </c>
      <c r="Z84" s="61">
        <f t="shared" si="27"/>
        <v>10523187.961943747</v>
      </c>
      <c r="AA84" s="61">
        <f t="shared" si="27"/>
        <v>6940695.443394324</v>
      </c>
      <c r="AB84" s="61">
        <f t="shared" si="27"/>
        <v>765626071543.3098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397 - Río Duero desde confluencia con el arroyo de Algodre hasta confluencia con arroyo de Valderrey en Zamora.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69.81286343312834</v>
      </c>
      <c r="C4" s="1">
        <f t="shared" si="0"/>
        <v>80.42323058065573</v>
      </c>
      <c r="D4" s="1">
        <f t="shared" si="0"/>
        <v>140.91739630911488</v>
      </c>
      <c r="E4" s="1">
        <f t="shared" si="0"/>
        <v>119.29334543993245</v>
      </c>
      <c r="F4" s="1">
        <f t="shared" si="0"/>
        <v>112.46976575924802</v>
      </c>
      <c r="G4" s="1">
        <f t="shared" si="0"/>
        <v>162.02241362373</v>
      </c>
      <c r="H4" s="1">
        <f t="shared" si="0"/>
        <v>170.96506417731757</v>
      </c>
      <c r="I4" s="1">
        <f t="shared" si="0"/>
        <v>170.73897784577008</v>
      </c>
      <c r="J4" s="1">
        <f t="shared" si="0"/>
        <v>108.5725350795731</v>
      </c>
      <c r="K4" s="1">
        <f t="shared" si="0"/>
        <v>87.7415645472385</v>
      </c>
      <c r="L4" s="1">
        <f t="shared" si="0"/>
        <v>79.25153779734161</v>
      </c>
      <c r="M4" s="1">
        <f t="shared" si="0"/>
        <v>63.88558505704687</v>
      </c>
      <c r="N4" s="1">
        <f>MIN(N18:N43)</f>
        <v>1920.2617007328336</v>
      </c>
    </row>
    <row r="5" spans="1:14" ht="12.75">
      <c r="A5" s="13" t="s">
        <v>92</v>
      </c>
      <c r="B5" s="1">
        <f aca="true" t="shared" si="1" ref="B5:M5">MAX(B18:B43)</f>
        <v>563.8083273578663</v>
      </c>
      <c r="C5" s="1">
        <f t="shared" si="1"/>
        <v>1061.4680070400002</v>
      </c>
      <c r="D5" s="1">
        <f t="shared" si="1"/>
        <v>1524.7507105680277</v>
      </c>
      <c r="E5" s="1">
        <f t="shared" si="1"/>
        <v>2428.6725297238763</v>
      </c>
      <c r="F5" s="1">
        <f t="shared" si="1"/>
        <v>1170.8923499259224</v>
      </c>
      <c r="G5" s="1">
        <f t="shared" si="1"/>
        <v>2206.7055188021627</v>
      </c>
      <c r="H5" s="1">
        <f t="shared" si="1"/>
        <v>1259.1526946380172</v>
      </c>
      <c r="I5" s="1">
        <f t="shared" si="1"/>
        <v>853.0000435444854</v>
      </c>
      <c r="J5" s="1">
        <f t="shared" si="1"/>
        <v>763.1543289297731</v>
      </c>
      <c r="K5" s="1">
        <f t="shared" si="1"/>
        <v>447.7522364981345</v>
      </c>
      <c r="L5" s="1">
        <f t="shared" si="1"/>
        <v>281.9060361558818</v>
      </c>
      <c r="M5" s="1">
        <f t="shared" si="1"/>
        <v>249.39976171211003</v>
      </c>
      <c r="N5" s="1">
        <f>MAX(N18:N43)</f>
        <v>10176.649934216533</v>
      </c>
    </row>
    <row r="6" spans="1:14" ht="12.75">
      <c r="A6" s="13" t="s">
        <v>14</v>
      </c>
      <c r="B6" s="1">
        <f aca="true" t="shared" si="2" ref="B6:M6">AVERAGE(B18:B43)</f>
        <v>229.85286119867266</v>
      </c>
      <c r="C6" s="1">
        <f t="shared" si="2"/>
        <v>330.29665207363536</v>
      </c>
      <c r="D6" s="1">
        <f t="shared" si="2"/>
        <v>521.3760505494381</v>
      </c>
      <c r="E6" s="1">
        <f t="shared" si="2"/>
        <v>563.1657474839917</v>
      </c>
      <c r="F6" s="1">
        <f t="shared" si="2"/>
        <v>465.14115116199366</v>
      </c>
      <c r="G6" s="1">
        <f t="shared" si="2"/>
        <v>488.590505509267</v>
      </c>
      <c r="H6" s="1">
        <f t="shared" si="2"/>
        <v>513.0208907648483</v>
      </c>
      <c r="I6" s="1">
        <f t="shared" si="2"/>
        <v>446.6973633461117</v>
      </c>
      <c r="J6" s="1">
        <f t="shared" si="2"/>
        <v>288.9940459114666</v>
      </c>
      <c r="K6" s="1">
        <f t="shared" si="2"/>
        <v>191.28832492444982</v>
      </c>
      <c r="L6" s="1">
        <f t="shared" si="2"/>
        <v>154.983492046305</v>
      </c>
      <c r="M6" s="1">
        <f t="shared" si="2"/>
        <v>141.01750860814957</v>
      </c>
      <c r="N6" s="1">
        <f>SUM(B6:M6)</f>
        <v>4334.42459357833</v>
      </c>
    </row>
    <row r="7" spans="1:14" ht="12.75">
      <c r="A7" s="13" t="s">
        <v>15</v>
      </c>
      <c r="B7" s="1">
        <f aca="true" t="shared" si="3" ref="B7:N7">PERCENTILE(B18:B43,0.1)</f>
        <v>116.45368518049821</v>
      </c>
      <c r="C7" s="1">
        <f t="shared" si="3"/>
        <v>155.36331986709075</v>
      </c>
      <c r="D7" s="1">
        <f t="shared" si="3"/>
        <v>158.5976774648732</v>
      </c>
      <c r="E7" s="1">
        <f t="shared" si="3"/>
        <v>168.2492726290775</v>
      </c>
      <c r="F7" s="1">
        <f t="shared" si="3"/>
        <v>158.23727829062582</v>
      </c>
      <c r="G7" s="1">
        <f t="shared" si="3"/>
        <v>204.01482704502718</v>
      </c>
      <c r="H7" s="1">
        <f t="shared" si="3"/>
        <v>231.67537428010814</v>
      </c>
      <c r="I7" s="1">
        <f t="shared" si="3"/>
        <v>209.47953465886292</v>
      </c>
      <c r="J7" s="1">
        <f t="shared" si="3"/>
        <v>151.1681745534678</v>
      </c>
      <c r="K7" s="1">
        <f t="shared" si="3"/>
        <v>112.40735867970847</v>
      </c>
      <c r="L7" s="1">
        <f t="shared" si="3"/>
        <v>98.50483286225</v>
      </c>
      <c r="M7" s="1">
        <f t="shared" si="3"/>
        <v>94.66016952166459</v>
      </c>
      <c r="N7" s="1">
        <f t="shared" si="3"/>
        <v>2179.419135274854</v>
      </c>
    </row>
    <row r="8" spans="1:14" ht="12.75">
      <c r="A8" s="13" t="s">
        <v>16</v>
      </c>
      <c r="B8" s="1">
        <f aca="true" t="shared" si="4" ref="B8:N8">PERCENTILE(B18:B43,0.25)</f>
        <v>152.78444136876954</v>
      </c>
      <c r="C8" s="1">
        <f t="shared" si="4"/>
        <v>194.22280166916502</v>
      </c>
      <c r="D8" s="1">
        <f t="shared" si="4"/>
        <v>217.98140423140794</v>
      </c>
      <c r="E8" s="1">
        <f t="shared" si="4"/>
        <v>196.5650562956476</v>
      </c>
      <c r="F8" s="1">
        <f t="shared" si="4"/>
        <v>181.63021953021928</v>
      </c>
      <c r="G8" s="1">
        <f t="shared" si="4"/>
        <v>256.58683276542746</v>
      </c>
      <c r="H8" s="1">
        <f t="shared" si="4"/>
        <v>253.72088705959078</v>
      </c>
      <c r="I8" s="1">
        <f t="shared" si="4"/>
        <v>274.5401493683478</v>
      </c>
      <c r="J8" s="1">
        <f t="shared" si="4"/>
        <v>194.48132811546674</v>
      </c>
      <c r="K8" s="1">
        <f t="shared" si="4"/>
        <v>141.15785837294095</v>
      </c>
      <c r="L8" s="1">
        <f t="shared" si="4"/>
        <v>114.43543515719057</v>
      </c>
      <c r="M8" s="1">
        <f t="shared" si="4"/>
        <v>107.04445074777476</v>
      </c>
      <c r="N8" s="1">
        <f t="shared" si="4"/>
        <v>2774.550422482328</v>
      </c>
    </row>
    <row r="9" spans="1:14" ht="12.75">
      <c r="A9" s="13" t="s">
        <v>17</v>
      </c>
      <c r="B9" s="1">
        <f aca="true" t="shared" si="5" ref="B9:N9">PERCENTILE(B18:B43,0.5)</f>
        <v>211.99664367993074</v>
      </c>
      <c r="C9" s="1">
        <f t="shared" si="5"/>
        <v>260.71743728336907</v>
      </c>
      <c r="D9" s="1">
        <f t="shared" si="5"/>
        <v>347.96570802633283</v>
      </c>
      <c r="E9" s="1">
        <f t="shared" si="5"/>
        <v>340.27066459069977</v>
      </c>
      <c r="F9" s="1">
        <f t="shared" si="5"/>
        <v>364.4255720755284</v>
      </c>
      <c r="G9" s="1">
        <f t="shared" si="5"/>
        <v>349.42365927547905</v>
      </c>
      <c r="H9" s="1">
        <f t="shared" si="5"/>
        <v>472.06001063854814</v>
      </c>
      <c r="I9" s="1">
        <f t="shared" si="5"/>
        <v>452.5176059699959</v>
      </c>
      <c r="J9" s="1">
        <f t="shared" si="5"/>
        <v>242.11448085234412</v>
      </c>
      <c r="K9" s="1">
        <f t="shared" si="5"/>
        <v>169.3037667601095</v>
      </c>
      <c r="L9" s="1">
        <f t="shared" si="5"/>
        <v>135.86692279675907</v>
      </c>
      <c r="M9" s="1">
        <f t="shared" si="5"/>
        <v>131.75806894007252</v>
      </c>
      <c r="N9" s="1">
        <f t="shared" si="5"/>
        <v>3853.5330762625235</v>
      </c>
    </row>
    <row r="10" spans="1:14" ht="12.75">
      <c r="A10" s="13" t="s">
        <v>18</v>
      </c>
      <c r="B10" s="1">
        <f aca="true" t="shared" si="6" ref="B10:N10">PERCENTILE(B18:B43,0.75)</f>
        <v>240.617725194238</v>
      </c>
      <c r="C10" s="1">
        <f t="shared" si="6"/>
        <v>377.7445903878528</v>
      </c>
      <c r="D10" s="1">
        <f t="shared" si="6"/>
        <v>735.1772996444353</v>
      </c>
      <c r="E10" s="1">
        <f t="shared" si="6"/>
        <v>662.1858564721086</v>
      </c>
      <c r="F10" s="1">
        <f t="shared" si="6"/>
        <v>602.2805452214516</v>
      </c>
      <c r="G10" s="1">
        <f t="shared" si="6"/>
        <v>566.6460538027258</v>
      </c>
      <c r="H10" s="1">
        <f t="shared" si="6"/>
        <v>736.4471185651739</v>
      </c>
      <c r="I10" s="1">
        <f t="shared" si="6"/>
        <v>572.1756612636251</v>
      </c>
      <c r="J10" s="1">
        <f t="shared" si="6"/>
        <v>353.8759127558609</v>
      </c>
      <c r="K10" s="1">
        <f t="shared" si="6"/>
        <v>241.45886989035117</v>
      </c>
      <c r="L10" s="1">
        <f t="shared" si="6"/>
        <v>208.6221829960691</v>
      </c>
      <c r="M10" s="1">
        <f t="shared" si="6"/>
        <v>171.84442625737188</v>
      </c>
      <c r="N10" s="1">
        <f t="shared" si="6"/>
        <v>4766.659483091119</v>
      </c>
    </row>
    <row r="11" spans="1:14" ht="12.75">
      <c r="A11" s="13" t="s">
        <v>19</v>
      </c>
      <c r="B11" s="1">
        <f aca="true" t="shared" si="7" ref="B11:N11">PERCENTILE(B18:B43,0.9)</f>
        <v>386.6191217862776</v>
      </c>
      <c r="C11" s="1">
        <f t="shared" si="7"/>
        <v>556.7245442168286</v>
      </c>
      <c r="D11" s="1">
        <f t="shared" si="7"/>
        <v>1147.9809088158977</v>
      </c>
      <c r="E11" s="1">
        <f t="shared" si="7"/>
        <v>1212.0661283536747</v>
      </c>
      <c r="F11" s="1">
        <f t="shared" si="7"/>
        <v>998.482747645374</v>
      </c>
      <c r="G11" s="1">
        <f t="shared" si="7"/>
        <v>850.5454910859326</v>
      </c>
      <c r="H11" s="1">
        <f t="shared" si="7"/>
        <v>801.5531317561246</v>
      </c>
      <c r="I11" s="1">
        <f t="shared" si="7"/>
        <v>708.6633578650283</v>
      </c>
      <c r="J11" s="1">
        <f t="shared" si="7"/>
        <v>455.60716391088977</v>
      </c>
      <c r="K11" s="1">
        <f t="shared" si="7"/>
        <v>283.2024320239717</v>
      </c>
      <c r="L11" s="1">
        <f t="shared" si="7"/>
        <v>229.54665142885938</v>
      </c>
      <c r="M11" s="1">
        <f t="shared" si="7"/>
        <v>191.73094679385446</v>
      </c>
      <c r="N11" s="1">
        <f t="shared" si="7"/>
        <v>7196.479729146666</v>
      </c>
    </row>
    <row r="12" spans="1:14" ht="12.75">
      <c r="A12" s="13" t="s">
        <v>23</v>
      </c>
      <c r="B12" s="1">
        <f aca="true" t="shared" si="8" ref="B12:N12">STDEV(B18:B43)</f>
        <v>121.02367302688386</v>
      </c>
      <c r="C12" s="1">
        <f t="shared" si="8"/>
        <v>234.56779734979293</v>
      </c>
      <c r="D12" s="1">
        <f t="shared" si="8"/>
        <v>413.8116650750927</v>
      </c>
      <c r="E12" s="1">
        <f t="shared" si="8"/>
        <v>564.1560417898154</v>
      </c>
      <c r="F12" s="1">
        <f t="shared" si="8"/>
        <v>322.46396555131093</v>
      </c>
      <c r="G12" s="1">
        <f t="shared" si="8"/>
        <v>418.44365567396284</v>
      </c>
      <c r="H12" s="1">
        <f t="shared" si="8"/>
        <v>282.95381245495804</v>
      </c>
      <c r="I12" s="1">
        <f t="shared" si="8"/>
        <v>193.2576243023902</v>
      </c>
      <c r="J12" s="1">
        <f t="shared" si="8"/>
        <v>143.7455367320389</v>
      </c>
      <c r="K12" s="1">
        <f t="shared" si="8"/>
        <v>80.9536021842856</v>
      </c>
      <c r="L12" s="1">
        <f t="shared" si="8"/>
        <v>55.41930591060239</v>
      </c>
      <c r="M12" s="1">
        <f t="shared" si="8"/>
        <v>43.34294424826768</v>
      </c>
      <c r="N12" s="1">
        <f t="shared" si="8"/>
        <v>2118.3912431335784</v>
      </c>
    </row>
    <row r="13" spans="1:14" ht="12.75">
      <c r="A13" s="13" t="s">
        <v>125</v>
      </c>
      <c r="B13" s="1">
        <f aca="true" t="shared" si="9" ref="B13:L13">ROUND(B12/B6,2)</f>
        <v>0.53</v>
      </c>
      <c r="C13" s="1">
        <f t="shared" si="9"/>
        <v>0.71</v>
      </c>
      <c r="D13" s="1">
        <f t="shared" si="9"/>
        <v>0.79</v>
      </c>
      <c r="E13" s="1">
        <f t="shared" si="9"/>
        <v>1</v>
      </c>
      <c r="F13" s="1">
        <f t="shared" si="9"/>
        <v>0.69</v>
      </c>
      <c r="G13" s="1">
        <f t="shared" si="9"/>
        <v>0.86</v>
      </c>
      <c r="H13" s="1">
        <f t="shared" si="9"/>
        <v>0.55</v>
      </c>
      <c r="I13" s="1">
        <f t="shared" si="9"/>
        <v>0.43</v>
      </c>
      <c r="J13" s="1">
        <f t="shared" si="9"/>
        <v>0.5</v>
      </c>
      <c r="K13" s="1">
        <f t="shared" si="9"/>
        <v>0.42</v>
      </c>
      <c r="L13" s="1">
        <f t="shared" si="9"/>
        <v>0.36</v>
      </c>
      <c r="M13" s="1">
        <f>ROUND(M12/M6,2)</f>
        <v>0.31</v>
      </c>
      <c r="N13" s="1">
        <f>ROUND(N12/N6,2)</f>
        <v>0.49</v>
      </c>
    </row>
    <row r="14" spans="1:14" ht="12.75">
      <c r="A14" s="13" t="s">
        <v>124</v>
      </c>
      <c r="B14" s="53">
        <f>26*P44/(25*24*B12^3)</f>
        <v>1.248686759405425</v>
      </c>
      <c r="C14" s="53">
        <f aca="true" t="shared" si="10" ref="C14:N14">26*Q44/(25*24*C12^3)</f>
        <v>2.1726329482719775</v>
      </c>
      <c r="D14" s="53">
        <f t="shared" si="10"/>
        <v>1.3095656111641683</v>
      </c>
      <c r="E14" s="53">
        <f t="shared" si="10"/>
        <v>2.0334964799736386</v>
      </c>
      <c r="F14" s="53">
        <f t="shared" si="10"/>
        <v>1.0059429272168061</v>
      </c>
      <c r="G14" s="53">
        <f t="shared" si="10"/>
        <v>3.0198278217641588</v>
      </c>
      <c r="H14" s="53">
        <f t="shared" si="10"/>
        <v>0.838458309383895</v>
      </c>
      <c r="I14" s="53">
        <f t="shared" si="10"/>
        <v>0.30083647910509864</v>
      </c>
      <c r="J14" s="53">
        <f t="shared" si="10"/>
        <v>1.6415654306781247</v>
      </c>
      <c r="K14" s="53">
        <f t="shared" si="10"/>
        <v>1.3773164602326728</v>
      </c>
      <c r="L14" s="53">
        <f t="shared" si="10"/>
        <v>0.6927695768999634</v>
      </c>
      <c r="M14" s="53">
        <f t="shared" si="10"/>
        <v>0.5654842255286007</v>
      </c>
      <c r="N14" s="53">
        <f t="shared" si="10"/>
        <v>1.1205075360198715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-0.3061323914572035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176.12139637160118</v>
      </c>
      <c r="C18" s="1">
        <f>'DATOS MENSUALES'!F487</f>
        <v>236.44736281528145</v>
      </c>
      <c r="D18" s="1">
        <f>'DATOS MENSUALES'!F488</f>
        <v>210.07290648655</v>
      </c>
      <c r="E18" s="1">
        <f>'DATOS MENSUALES'!F489</f>
        <v>191.91066199043155</v>
      </c>
      <c r="F18" s="1">
        <f>'DATOS MENSUALES'!F490</f>
        <v>187.45954827709755</v>
      </c>
      <c r="G18" s="1">
        <f>'DATOS MENSUALES'!F491</f>
        <v>323.8897856094321</v>
      </c>
      <c r="H18" s="1">
        <f>'DATOS MENSUALES'!F492</f>
        <v>374.42524549048073</v>
      </c>
      <c r="I18" s="1">
        <f>'DATOS MENSUALES'!F493</f>
        <v>382.67692026908765</v>
      </c>
      <c r="J18" s="1">
        <f>'DATOS MENSUALES'!F494</f>
        <v>194.3188873419067</v>
      </c>
      <c r="K18" s="1">
        <f>'DATOS MENSUALES'!F495</f>
        <v>132.30725510112114</v>
      </c>
      <c r="L18" s="1">
        <f>'DATOS MENSUALES'!F496</f>
        <v>100.99618687525555</v>
      </c>
      <c r="M18" s="1">
        <f>'DATOS MENSUALES'!F497</f>
        <v>105.50436556143953</v>
      </c>
      <c r="N18" s="1">
        <f aca="true" t="shared" si="11" ref="N18:N41">SUM(B18:M18)</f>
        <v>2616.130522189685</v>
      </c>
      <c r="O18" s="10"/>
      <c r="P18" s="60">
        <f>(B18-B$6)^3</f>
        <v>-155126.51694737823</v>
      </c>
      <c r="Q18" s="60">
        <f aca="true" t="shared" si="12" ref="Q18:AB18">(C18-C$6)^3</f>
        <v>-826595.3615084393</v>
      </c>
      <c r="R18" s="60">
        <f t="shared" si="12"/>
        <v>-30168277.957846865</v>
      </c>
      <c r="S18" s="60">
        <f t="shared" si="12"/>
        <v>-51170214.10521725</v>
      </c>
      <c r="T18" s="60">
        <f t="shared" si="12"/>
        <v>-21411215.50797778</v>
      </c>
      <c r="U18" s="60">
        <f t="shared" si="12"/>
        <v>-4467725.607459207</v>
      </c>
      <c r="V18" s="60">
        <f t="shared" si="12"/>
        <v>-2662249.501569369</v>
      </c>
      <c r="W18" s="60">
        <f t="shared" si="12"/>
        <v>-262395.2847795393</v>
      </c>
      <c r="X18" s="60">
        <f t="shared" si="12"/>
        <v>-848609.9577500874</v>
      </c>
      <c r="Y18" s="60">
        <f t="shared" si="12"/>
        <v>-205181.375586469</v>
      </c>
      <c r="Z18" s="60">
        <f t="shared" si="12"/>
        <v>-157352.97174200127</v>
      </c>
      <c r="AA18" s="60">
        <f t="shared" si="12"/>
        <v>-44788.5839728949</v>
      </c>
      <c r="AB18" s="60">
        <f t="shared" si="12"/>
        <v>-5073322554.016846</v>
      </c>
    </row>
    <row r="19" spans="1:28" ht="12.75">
      <c r="A19" s="12" t="s">
        <v>67</v>
      </c>
      <c r="B19" s="1">
        <f>'DATOS MENSUALES'!F498</f>
        <v>138.17556618519947</v>
      </c>
      <c r="C19" s="1">
        <f>'DATOS MENSUALES'!F499</f>
        <v>80.42323058065573</v>
      </c>
      <c r="D19" s="1">
        <f>'DATOS MENSUALES'!F500</f>
        <v>812.8885517262958</v>
      </c>
      <c r="E19" s="1">
        <f>'DATOS MENSUALES'!F501</f>
        <v>454.45595615321497</v>
      </c>
      <c r="F19" s="1">
        <f>'DATOS MENSUALES'!F502</f>
        <v>315.03001954657395</v>
      </c>
      <c r="G19" s="1">
        <f>'DATOS MENSUALES'!F503</f>
        <v>256.4948069367577</v>
      </c>
      <c r="H19" s="1">
        <f>'DATOS MENSUALES'!F504</f>
        <v>196.45175204654447</v>
      </c>
      <c r="I19" s="1">
        <f>'DATOS MENSUALES'!F505</f>
        <v>201.36253603971588</v>
      </c>
      <c r="J19" s="1">
        <f>'DATOS MENSUALES'!F506</f>
        <v>177.46233228454741</v>
      </c>
      <c r="K19" s="1">
        <f>'DATOS MENSUALES'!F507</f>
        <v>116.72586287202091</v>
      </c>
      <c r="L19" s="1">
        <f>'DATOS MENSUALES'!F508</f>
        <v>100.23243568315998</v>
      </c>
      <c r="M19" s="1">
        <f>'DATOS MENSUALES'!F509</f>
        <v>124.17717024647703</v>
      </c>
      <c r="N19" s="1">
        <f t="shared" si="11"/>
        <v>2973.8802203011633</v>
      </c>
      <c r="O19" s="10"/>
      <c r="P19" s="60">
        <f aca="true" t="shared" si="13" ref="P19:P43">(B19-B$6)^3</f>
        <v>-770522.5836043941</v>
      </c>
      <c r="Q19" s="60">
        <f aca="true" t="shared" si="14" ref="Q19:Q43">(C19-C$6)^3</f>
        <v>-15601278.544494452</v>
      </c>
      <c r="R19" s="60">
        <f aca="true" t="shared" si="15" ref="R19:R43">(D19-D$6)^3</f>
        <v>24772597.771044035</v>
      </c>
      <c r="S19" s="60">
        <f aca="true" t="shared" si="16" ref="S19:S43">(E19-E$6)^3</f>
        <v>-1284712.6082516336</v>
      </c>
      <c r="T19" s="60">
        <f aca="true" t="shared" si="17" ref="T19:T43">(F19-F$6)^3</f>
        <v>-3382506.943019508</v>
      </c>
      <c r="U19" s="60">
        <f aca="true" t="shared" si="18" ref="U19:U43">(G19-G$6)^3</f>
        <v>-12502627.014895532</v>
      </c>
      <c r="V19" s="60">
        <f aca="true" t="shared" si="19" ref="V19:V43">(H19-H$6)^3</f>
        <v>-31725299.007018503</v>
      </c>
      <c r="W19" s="60">
        <f aca="true" t="shared" si="20" ref="W19:W43">(I19-I$6)^3</f>
        <v>-14766501.46509044</v>
      </c>
      <c r="X19" s="60">
        <f aca="true" t="shared" si="21" ref="X19:X43">(J19-J$6)^3</f>
        <v>-1387379.0266714524</v>
      </c>
      <c r="Y19" s="60">
        <f aca="true" t="shared" si="22" ref="Y19:Y43">(K19-K$6)^3</f>
        <v>-414534.5372502135</v>
      </c>
      <c r="Z19" s="60">
        <f aca="true" t="shared" si="23" ref="Z19:Z43">(L19-L$6)^3</f>
        <v>-164126.046601938</v>
      </c>
      <c r="AA19" s="60">
        <f aca="true" t="shared" si="24" ref="AA19:AA43">(M19-M$6)^3</f>
        <v>-4775.869373277774</v>
      </c>
      <c r="AB19" s="60">
        <f aca="true" t="shared" si="25" ref="AB19:AB43">(N19-N$6)^3</f>
        <v>-2518477827.6781054</v>
      </c>
    </row>
    <row r="20" spans="1:28" ht="12.75">
      <c r="A20" s="12" t="s">
        <v>68</v>
      </c>
      <c r="B20" s="1">
        <f>'DATOS MENSUALES'!F510</f>
        <v>154.12388356348524</v>
      </c>
      <c r="C20" s="1">
        <f>'DATOS MENSUALES'!F511</f>
        <v>381.7841792373683</v>
      </c>
      <c r="D20" s="1">
        <f>'DATOS MENSUALES'!F512</f>
        <v>442.4674385262195</v>
      </c>
      <c r="E20" s="1">
        <f>'DATOS MENSUALES'!F513</f>
        <v>205.53920870047315</v>
      </c>
      <c r="F20" s="1">
        <f>'DATOS MENSUALES'!F514</f>
        <v>273.41380382945573</v>
      </c>
      <c r="G20" s="1">
        <f>'DATOS MENSUALES'!F515</f>
        <v>238.48722123818817</v>
      </c>
      <c r="H20" s="1">
        <f>'DATOS MENSUALES'!F516</f>
        <v>706.8715054703767</v>
      </c>
      <c r="I20" s="1">
        <f>'DATOS MENSUALES'!F517</f>
        <v>518.5165862142276</v>
      </c>
      <c r="J20" s="1">
        <f>'DATOS MENSUALES'!F518</f>
        <v>251.38921728182987</v>
      </c>
      <c r="K20" s="1">
        <f>'DATOS MENSUALES'!F519</f>
        <v>176.18140069115603</v>
      </c>
      <c r="L20" s="1">
        <f>'DATOS MENSUALES'!F520</f>
        <v>229.50401492397387</v>
      </c>
      <c r="M20" s="1">
        <f>'DATOS MENSUALES'!F521</f>
        <v>144.58606915183827</v>
      </c>
      <c r="N20" s="1">
        <f t="shared" si="11"/>
        <v>3722.8645288285925</v>
      </c>
      <c r="O20" s="10"/>
      <c r="P20" s="60">
        <f t="shared" si="13"/>
        <v>-434296.45186695684</v>
      </c>
      <c r="Q20" s="60">
        <f t="shared" si="14"/>
        <v>136491.65579391058</v>
      </c>
      <c r="R20" s="60">
        <f t="shared" si="15"/>
        <v>-491329.92151513655</v>
      </c>
      <c r="S20" s="60">
        <f t="shared" si="16"/>
        <v>-45739268.8921677</v>
      </c>
      <c r="T20" s="60">
        <f t="shared" si="17"/>
        <v>-7047777.595469973</v>
      </c>
      <c r="U20" s="60">
        <f t="shared" si="18"/>
        <v>-15644373.802659573</v>
      </c>
      <c r="V20" s="60">
        <f t="shared" si="19"/>
        <v>7284530.189730456</v>
      </c>
      <c r="W20" s="60">
        <f t="shared" si="20"/>
        <v>370443.6070972997</v>
      </c>
      <c r="X20" s="60">
        <f t="shared" si="21"/>
        <v>-53177.85820042528</v>
      </c>
      <c r="Y20" s="60">
        <f t="shared" si="22"/>
        <v>-3447.689555540742</v>
      </c>
      <c r="Z20" s="60">
        <f t="shared" si="23"/>
        <v>413835.44044962036</v>
      </c>
      <c r="AA20" s="60">
        <f t="shared" si="24"/>
        <v>45.4442780082811</v>
      </c>
      <c r="AB20" s="60">
        <f t="shared" si="25"/>
        <v>-228726957.93472368</v>
      </c>
    </row>
    <row r="21" spans="1:28" ht="12.75">
      <c r="A21" s="12" t="s">
        <v>69</v>
      </c>
      <c r="B21" s="1">
        <f>'DATOS MENSUALES'!F522</f>
        <v>94.73180417579697</v>
      </c>
      <c r="C21" s="1">
        <f>'DATOS MENSUALES'!F523</f>
        <v>161.825330542338</v>
      </c>
      <c r="D21" s="1">
        <f>'DATOS MENSUALES'!F524</f>
        <v>337.34075068369907</v>
      </c>
      <c r="E21" s="1">
        <f>'DATOS MENSUALES'!F525</f>
        <v>383.6718732129</v>
      </c>
      <c r="F21" s="1">
        <f>'DATOS MENSUALES'!F526</f>
        <v>329.01592294988103</v>
      </c>
      <c r="G21" s="1">
        <f>'DATOS MENSUALES'!F527</f>
        <v>478.17046981642153</v>
      </c>
      <c r="H21" s="1">
        <f>'DATOS MENSUALES'!F528</f>
        <v>495.74648408720475</v>
      </c>
      <c r="I21" s="1">
        <f>'DATOS MENSUALES'!F529</f>
        <v>723.2050901806282</v>
      </c>
      <c r="J21" s="1">
        <f>'DATOS MENSUALES'!F530</f>
        <v>529.4773646046344</v>
      </c>
      <c r="K21" s="1">
        <f>'DATOS MENSUALES'!F531</f>
        <v>246.2900404200009</v>
      </c>
      <c r="L21" s="1">
        <f>'DATOS MENSUALES'!F532</f>
        <v>169.49109214355533</v>
      </c>
      <c r="M21" s="1">
        <f>'DATOS MENSUALES'!F533</f>
        <v>131.64760699643608</v>
      </c>
      <c r="N21" s="1">
        <f t="shared" si="11"/>
        <v>4080.6138298134965</v>
      </c>
      <c r="O21" s="10"/>
      <c r="P21" s="60">
        <f t="shared" si="13"/>
        <v>-2466999.7296949234</v>
      </c>
      <c r="Q21" s="60">
        <f t="shared" si="14"/>
        <v>-4781651.801968128</v>
      </c>
      <c r="R21" s="60">
        <f t="shared" si="15"/>
        <v>-6233090.024643817</v>
      </c>
      <c r="S21" s="60">
        <f t="shared" si="16"/>
        <v>-5782942.777656172</v>
      </c>
      <c r="T21" s="60">
        <f t="shared" si="17"/>
        <v>-2522411.063296432</v>
      </c>
      <c r="U21" s="60">
        <f t="shared" si="18"/>
        <v>-1131.3777142418312</v>
      </c>
      <c r="V21" s="60">
        <f t="shared" si="19"/>
        <v>-5154.771502333699</v>
      </c>
      <c r="W21" s="60">
        <f t="shared" si="20"/>
        <v>21140819.376177404</v>
      </c>
      <c r="X21" s="60">
        <f t="shared" si="21"/>
        <v>13907685.772891773</v>
      </c>
      <c r="Y21" s="60">
        <f t="shared" si="22"/>
        <v>166390.56860771374</v>
      </c>
      <c r="Z21" s="60">
        <f t="shared" si="23"/>
        <v>3053.4212744039423</v>
      </c>
      <c r="AA21" s="60">
        <f t="shared" si="24"/>
        <v>-822.6310387124546</v>
      </c>
      <c r="AB21" s="60">
        <f t="shared" si="25"/>
        <v>-16350464.985868158</v>
      </c>
    </row>
    <row r="22" spans="1:28" ht="12.75">
      <c r="A22" s="12" t="s">
        <v>70</v>
      </c>
      <c r="B22" s="1">
        <f>'DATOS MENSUALES'!F534</f>
        <v>216.70602919051217</v>
      </c>
      <c r="C22" s="1">
        <f>'DATOS MENSUALES'!F535</f>
        <v>1061.4680070400002</v>
      </c>
      <c r="D22" s="1">
        <f>'DATOS MENSUALES'!F536</f>
        <v>462.60752558335446</v>
      </c>
      <c r="E22" s="1">
        <f>'DATOS MENSUALES'!F537</f>
        <v>465.15460033407237</v>
      </c>
      <c r="F22" s="1">
        <f>'DATOS MENSUALES'!F538</f>
        <v>1167.5305107384377</v>
      </c>
      <c r="G22" s="1">
        <f>'DATOS MENSUALES'!F539</f>
        <v>714.6072407424477</v>
      </c>
      <c r="H22" s="1">
        <f>'DATOS MENSUALES'!F540</f>
        <v>1000.8645633656458</v>
      </c>
      <c r="I22" s="1">
        <f>'DATOS MENSUALES'!F541</f>
        <v>694.1216255494282</v>
      </c>
      <c r="J22" s="1">
        <f>'DATOS MENSUALES'!F542</f>
        <v>424.4938099119191</v>
      </c>
      <c r="K22" s="1">
        <f>'DATOS MENSUALES'!F543</f>
        <v>301.5884594961996</v>
      </c>
      <c r="L22" s="1">
        <f>'DATOS MENSUALES'!F544</f>
        <v>229.5892879337449</v>
      </c>
      <c r="M22" s="1">
        <f>'DATOS MENSUALES'!F545</f>
        <v>183.64258374461</v>
      </c>
      <c r="N22" s="1">
        <f t="shared" si="11"/>
        <v>6922.374243630373</v>
      </c>
      <c r="O22" s="10"/>
      <c r="P22" s="60">
        <f t="shared" si="13"/>
        <v>-2272.287819688598</v>
      </c>
      <c r="Q22" s="60">
        <f t="shared" si="14"/>
        <v>390892651.6305926</v>
      </c>
      <c r="R22" s="60">
        <f t="shared" si="15"/>
        <v>-202971.17760058396</v>
      </c>
      <c r="S22" s="60">
        <f t="shared" si="16"/>
        <v>-941513.2082169929</v>
      </c>
      <c r="T22" s="60">
        <f t="shared" si="17"/>
        <v>346524361.2006098</v>
      </c>
      <c r="U22" s="60">
        <f t="shared" si="18"/>
        <v>11545740.496200627</v>
      </c>
      <c r="V22" s="60">
        <f t="shared" si="19"/>
        <v>116102622.477319</v>
      </c>
      <c r="W22" s="60">
        <f t="shared" si="20"/>
        <v>15147007.893480066</v>
      </c>
      <c r="X22" s="60">
        <f t="shared" si="21"/>
        <v>2487800.875990561</v>
      </c>
      <c r="Y22" s="60">
        <f t="shared" si="22"/>
        <v>1341924.6386420508</v>
      </c>
      <c r="Z22" s="60">
        <f t="shared" si="23"/>
        <v>415257.70864098927</v>
      </c>
      <c r="AA22" s="60">
        <f t="shared" si="24"/>
        <v>77445.37243553853</v>
      </c>
      <c r="AB22" s="60">
        <f t="shared" si="25"/>
        <v>17332749798.49703</v>
      </c>
    </row>
    <row r="23" spans="1:28" ht="12.75">
      <c r="A23" s="12" t="s">
        <v>71</v>
      </c>
      <c r="B23" s="1">
        <f>'DATOS MENSUALES'!F546</f>
        <v>138.34954758513402</v>
      </c>
      <c r="C23" s="1">
        <f>'DATOS MENSUALES'!F547</f>
        <v>199.38156351295805</v>
      </c>
      <c r="D23" s="1">
        <f>'DATOS MENSUALES'!F548</f>
        <v>321.77846355836436</v>
      </c>
      <c r="E23" s="1">
        <f>'DATOS MENSUALES'!F549</f>
        <v>320.35918096872</v>
      </c>
      <c r="F23" s="1">
        <f>'DATOS MENSUALES'!F550</f>
        <v>722.0870083277603</v>
      </c>
      <c r="G23" s="1">
        <f>'DATOS MENSUALES'!F551</f>
        <v>552.1421166444419</v>
      </c>
      <c r="H23" s="1">
        <f>'DATOS MENSUALES'!F552</f>
        <v>527.0135374849197</v>
      </c>
      <c r="I23" s="1">
        <f>'DATOS MENSUALES'!F553</f>
        <v>445.6447081665903</v>
      </c>
      <c r="J23" s="1">
        <f>'DATOS MENSUALES'!F554</f>
        <v>238.88780300834628</v>
      </c>
      <c r="K23" s="1">
        <f>'DATOS MENSUALES'!F555</f>
        <v>177.79296300840812</v>
      </c>
      <c r="L23" s="1">
        <f>'DATOS MENSUALES'!F556</f>
        <v>149.98971241805714</v>
      </c>
      <c r="M23" s="1">
        <f>'DATOS MENSUALES'!F557</f>
        <v>190.775019012755</v>
      </c>
      <c r="N23" s="1">
        <f t="shared" si="11"/>
        <v>3984.201623696455</v>
      </c>
      <c r="O23" s="10"/>
      <c r="P23" s="60">
        <f t="shared" si="13"/>
        <v>-766144.1052169024</v>
      </c>
      <c r="Q23" s="60">
        <f t="shared" si="14"/>
        <v>-2243722.3372684857</v>
      </c>
      <c r="R23" s="60">
        <f t="shared" si="15"/>
        <v>-7951807.535501455</v>
      </c>
      <c r="S23" s="60">
        <f t="shared" si="16"/>
        <v>-14314668.107881216</v>
      </c>
      <c r="T23" s="60">
        <f t="shared" si="17"/>
        <v>16963867.019811686</v>
      </c>
      <c r="U23" s="60">
        <f t="shared" si="18"/>
        <v>256672.70957352052</v>
      </c>
      <c r="V23" s="60">
        <f t="shared" si="19"/>
        <v>2739.678541974819</v>
      </c>
      <c r="W23" s="60">
        <f t="shared" si="20"/>
        <v>-1.1664292324174927</v>
      </c>
      <c r="X23" s="60">
        <f t="shared" si="21"/>
        <v>-125798.51610579465</v>
      </c>
      <c r="Y23" s="60">
        <f t="shared" si="22"/>
        <v>-2457.8399987248504</v>
      </c>
      <c r="Z23" s="60">
        <f t="shared" si="23"/>
        <v>-124.53405227327585</v>
      </c>
      <c r="AA23" s="60">
        <f t="shared" si="24"/>
        <v>123190.13395644177</v>
      </c>
      <c r="AB23" s="60">
        <f t="shared" si="25"/>
        <v>-42956993.6440208</v>
      </c>
    </row>
    <row r="24" spans="1:28" ht="12.75">
      <c r="A24" s="12" t="s">
        <v>72</v>
      </c>
      <c r="B24" s="1">
        <f>'DATOS MENSUALES'!F558</f>
        <v>161.97739788029202</v>
      </c>
      <c r="C24" s="1">
        <f>'DATOS MENSUALES'!F559</f>
        <v>138.81295206313527</v>
      </c>
      <c r="D24" s="1">
        <f>'DATOS MENSUALES'!F560</f>
        <v>180.287240822105</v>
      </c>
      <c r="E24" s="1">
        <f>'DATOS MENSUALES'!F561</f>
        <v>268.61340159835515</v>
      </c>
      <c r="F24" s="1">
        <f>'DATOS MENSUALES'!F562</f>
        <v>605.6849487191755</v>
      </c>
      <c r="G24" s="1">
        <f>'DATOS MENSUALES'!F563</f>
        <v>434.9157545911956</v>
      </c>
      <c r="H24" s="1">
        <f>'DATOS MENSUALES'!F564</f>
        <v>504.76609875763205</v>
      </c>
      <c r="I24" s="1">
        <f>'DATOS MENSUALES'!F565</f>
        <v>273.99025119064214</v>
      </c>
      <c r="J24" s="1">
        <f>'DATOS MENSUALES'!F566</f>
        <v>194.96865043614682</v>
      </c>
      <c r="K24" s="1">
        <f>'DATOS MENSUALES'!F567</f>
        <v>226.96535830140198</v>
      </c>
      <c r="L24" s="1">
        <f>'DATOS MENSUALES'!F568</f>
        <v>155.6937235837335</v>
      </c>
      <c r="M24" s="1">
        <f>'DATOS MENSUALES'!F569</f>
        <v>136.14002528498506</v>
      </c>
      <c r="N24" s="1">
        <f t="shared" si="11"/>
        <v>3282.8158032287997</v>
      </c>
      <c r="O24" s="10"/>
      <c r="P24" s="60">
        <f t="shared" si="13"/>
        <v>-312707.5891356429</v>
      </c>
      <c r="Q24" s="60">
        <f t="shared" si="14"/>
        <v>-7020942.755764563</v>
      </c>
      <c r="R24" s="60">
        <f t="shared" si="15"/>
        <v>-39682809.72098505</v>
      </c>
      <c r="S24" s="60">
        <f t="shared" si="16"/>
        <v>-25555680.961257678</v>
      </c>
      <c r="T24" s="60">
        <f t="shared" si="17"/>
        <v>2776099.657800756</v>
      </c>
      <c r="U24" s="60">
        <f t="shared" si="18"/>
        <v>-154635.82411255332</v>
      </c>
      <c r="V24" s="60">
        <f t="shared" si="19"/>
        <v>-562.4946614260106</v>
      </c>
      <c r="W24" s="60">
        <f t="shared" si="20"/>
        <v>-5151463.975505497</v>
      </c>
      <c r="X24" s="60">
        <f t="shared" si="21"/>
        <v>-831257.3651464629</v>
      </c>
      <c r="Y24" s="60">
        <f t="shared" si="22"/>
        <v>45411.53728524556</v>
      </c>
      <c r="Z24" s="60">
        <f t="shared" si="23"/>
        <v>0.3582612682539164</v>
      </c>
      <c r="AA24" s="60">
        <f t="shared" si="24"/>
        <v>-116.03456526238305</v>
      </c>
      <c r="AB24" s="60">
        <f t="shared" si="25"/>
        <v>-1162954231.0950778</v>
      </c>
    </row>
    <row r="25" spans="1:28" ht="12.75">
      <c r="A25" s="12" t="s">
        <v>73</v>
      </c>
      <c r="B25" s="1">
        <f>'DATOS MENSUALES'!F570</f>
        <v>353.0926137825554</v>
      </c>
      <c r="C25" s="1">
        <f>'DATOS MENSUALES'!F571</f>
        <v>264.6265555625776</v>
      </c>
      <c r="D25" s="1">
        <f>'DATOS MENSUALES'!F572</f>
        <v>584.9401674753683</v>
      </c>
      <c r="E25" s="1">
        <f>'DATOS MENSUALES'!F573</f>
        <v>1004.8584488369909</v>
      </c>
      <c r="F25" s="1">
        <f>'DATOS MENSUALES'!F574</f>
        <v>626.1399292329196</v>
      </c>
      <c r="G25" s="1">
        <f>'DATOS MENSUALES'!F575</f>
        <v>374.95753294152604</v>
      </c>
      <c r="H25" s="1">
        <f>'DATOS MENSUALES'!F576</f>
        <v>1259.1526946380172</v>
      </c>
      <c r="I25" s="1">
        <f>'DATOS MENSUALES'!F577</f>
        <v>853.0000435444854</v>
      </c>
      <c r="J25" s="1">
        <f>'DATOS MENSUALES'!F578</f>
        <v>763.1543289297731</v>
      </c>
      <c r="K25" s="1">
        <f>'DATOS MENSUALES'!F579</f>
        <v>447.7522364981345</v>
      </c>
      <c r="L25" s="1">
        <f>'DATOS MENSUALES'!F580</f>
        <v>281.9060361558818</v>
      </c>
      <c r="M25" s="1">
        <f>'DATOS MENSUALES'!F581</f>
        <v>209.2367003071511</v>
      </c>
      <c r="N25" s="1">
        <f t="shared" si="11"/>
        <v>7022.817287905381</v>
      </c>
      <c r="O25" s="10"/>
      <c r="P25" s="60">
        <f t="shared" si="13"/>
        <v>1871769.874906223</v>
      </c>
      <c r="Q25" s="60">
        <f t="shared" si="14"/>
        <v>-283206.33489080286</v>
      </c>
      <c r="R25" s="60">
        <f t="shared" si="15"/>
        <v>256824.2648290558</v>
      </c>
      <c r="S25" s="60">
        <f t="shared" si="16"/>
        <v>86170907.90980291</v>
      </c>
      <c r="T25" s="60">
        <f t="shared" si="17"/>
        <v>4173185.9798505846</v>
      </c>
      <c r="U25" s="60">
        <f t="shared" si="18"/>
        <v>-1467280.3555536596</v>
      </c>
      <c r="V25" s="60">
        <f t="shared" si="19"/>
        <v>415381027.77425116</v>
      </c>
      <c r="W25" s="60">
        <f t="shared" si="20"/>
        <v>67073205.39470595</v>
      </c>
      <c r="X25" s="60">
        <f t="shared" si="21"/>
        <v>106604495.7784794</v>
      </c>
      <c r="Y25" s="60">
        <f t="shared" si="22"/>
        <v>16868590.110831447</v>
      </c>
      <c r="Z25" s="60">
        <f t="shared" si="23"/>
        <v>2044637.4271425023</v>
      </c>
      <c r="AA25" s="60">
        <f t="shared" si="24"/>
        <v>317482.43895980046</v>
      </c>
      <c r="AB25" s="60">
        <f t="shared" si="25"/>
        <v>19430237970.39997</v>
      </c>
    </row>
    <row r="26" spans="1:28" ht="12.75">
      <c r="A26" s="12" t="s">
        <v>74</v>
      </c>
      <c r="B26" s="1">
        <f>'DATOS MENSUALES'!F582</f>
        <v>222.13068273527907</v>
      </c>
      <c r="C26" s="1">
        <f>'DATOS MENSUALES'!F583</f>
        <v>174.24365708806823</v>
      </c>
      <c r="D26" s="1">
        <f>'DATOS MENSUALES'!F584</f>
        <v>140.91739630911488</v>
      </c>
      <c r="E26" s="1">
        <f>'DATOS MENSUALES'!F585</f>
        <v>119.29334543993245</v>
      </c>
      <c r="F26" s="1">
        <f>'DATOS MENSUALES'!F586</f>
        <v>173.38539365843897</v>
      </c>
      <c r="G26" s="1">
        <f>'DATOS MENSUALES'!F587</f>
        <v>177.18489631035223</v>
      </c>
      <c r="H26" s="1">
        <f>'DATOS MENSUALES'!F588</f>
        <v>348.73282618126217</v>
      </c>
      <c r="I26" s="1">
        <f>'DATOS MENSUALES'!F589</f>
        <v>331.12644954587694</v>
      </c>
      <c r="J26" s="1">
        <f>'DATOS MENSUALES'!F590</f>
        <v>190.3181449585458</v>
      </c>
      <c r="K26" s="1">
        <f>'DATOS MENSUALES'!F591</f>
        <v>116.79848609670005</v>
      </c>
      <c r="L26" s="1">
        <f>'DATOS MENSUALES'!F592</f>
        <v>96.17745785999998</v>
      </c>
      <c r="M26" s="1">
        <f>'DATOS MENSUALES'!F593</f>
        <v>99.95234678887591</v>
      </c>
      <c r="N26" s="1">
        <f t="shared" si="11"/>
        <v>2190.2610829724467</v>
      </c>
      <c r="O26" s="10"/>
      <c r="P26" s="60">
        <f t="shared" si="13"/>
        <v>-460.48925671896376</v>
      </c>
      <c r="Q26" s="60">
        <f t="shared" si="14"/>
        <v>-3800286.372418375</v>
      </c>
      <c r="R26" s="60">
        <f t="shared" si="15"/>
        <v>-55070928.92802408</v>
      </c>
      <c r="S26" s="60">
        <f t="shared" si="16"/>
        <v>-87452943.23260503</v>
      </c>
      <c r="T26" s="60">
        <f t="shared" si="17"/>
        <v>-24834664.966030963</v>
      </c>
      <c r="U26" s="60">
        <f t="shared" si="18"/>
        <v>-30198077.344776224</v>
      </c>
      <c r="V26" s="60">
        <f t="shared" si="19"/>
        <v>-4434228.20577687</v>
      </c>
      <c r="W26" s="60">
        <f t="shared" si="20"/>
        <v>-1543638.6412951408</v>
      </c>
      <c r="X26" s="60">
        <f t="shared" si="21"/>
        <v>-960800.6786124237</v>
      </c>
      <c r="Y26" s="60">
        <f t="shared" si="22"/>
        <v>-413324.45693635114</v>
      </c>
      <c r="Z26" s="60">
        <f t="shared" si="23"/>
        <v>-203360.0669344868</v>
      </c>
      <c r="AA26" s="60">
        <f t="shared" si="24"/>
        <v>-69250.13359698921</v>
      </c>
      <c r="AB26" s="60">
        <f t="shared" si="25"/>
        <v>-9857657001.233849</v>
      </c>
    </row>
    <row r="27" spans="1:28" ht="12.75">
      <c r="A27" s="12" t="s">
        <v>75</v>
      </c>
      <c r="B27" s="1">
        <f>'DATOS MENSUALES'!F594</f>
        <v>81.94371973637799</v>
      </c>
      <c r="C27" s="1">
        <f>'DATOS MENSUALES'!F595</f>
        <v>377.7443913762499</v>
      </c>
      <c r="D27" s="1">
        <f>'DATOS MENSUALES'!F596</f>
        <v>1493.4220828583354</v>
      </c>
      <c r="E27" s="1">
        <f>'DATOS MENSUALES'!F597</f>
        <v>669.5580868695253</v>
      </c>
      <c r="F27" s="1">
        <f>'DATOS MENSUALES'!F598</f>
        <v>473.29441097999984</v>
      </c>
      <c r="G27" s="1">
        <f>'DATOS MENSUALES'!F599</f>
        <v>298.1167247898796</v>
      </c>
      <c r="H27" s="1">
        <f>'DATOS MENSUALES'!F600</f>
        <v>373.67447326645566</v>
      </c>
      <c r="I27" s="1">
        <f>'DATOS MENSUALES'!F601</f>
        <v>307.4201422523098</v>
      </c>
      <c r="J27" s="1">
        <f>'DATOS MENSUALES'!F602</f>
        <v>241.87631573538286</v>
      </c>
      <c r="K27" s="1">
        <f>'DATOS MENSUALES'!F603</f>
        <v>163.33904943910665</v>
      </c>
      <c r="L27" s="1">
        <f>'DATOS MENSUALES'!F604</f>
        <v>137.96007739035</v>
      </c>
      <c r="M27" s="1">
        <f>'DATOS MENSUALES'!F605</f>
        <v>131.86853088370898</v>
      </c>
      <c r="N27" s="1">
        <f t="shared" si="11"/>
        <v>4750.2180055776835</v>
      </c>
      <c r="O27" s="10"/>
      <c r="P27" s="60">
        <f t="shared" si="13"/>
        <v>-3235825.168361844</v>
      </c>
      <c r="Q27" s="60">
        <f t="shared" si="14"/>
        <v>106818.52445505874</v>
      </c>
      <c r="R27" s="60">
        <f t="shared" si="15"/>
        <v>918460525.945812</v>
      </c>
      <c r="S27" s="60">
        <f t="shared" si="16"/>
        <v>1204289.9862019564</v>
      </c>
      <c r="T27" s="60">
        <f t="shared" si="17"/>
        <v>541.9932106349945</v>
      </c>
      <c r="U27" s="60">
        <f t="shared" si="18"/>
        <v>-6910438.505115286</v>
      </c>
      <c r="V27" s="60">
        <f t="shared" si="19"/>
        <v>-2705748.4811508865</v>
      </c>
      <c r="W27" s="60">
        <f t="shared" si="20"/>
        <v>-2701719.634654936</v>
      </c>
      <c r="X27" s="60">
        <f t="shared" si="21"/>
        <v>-104605.15382429864</v>
      </c>
      <c r="Y27" s="60">
        <f t="shared" si="22"/>
        <v>-21832.9119410307</v>
      </c>
      <c r="Z27" s="60">
        <f t="shared" si="23"/>
        <v>-4933.328480101774</v>
      </c>
      <c r="AA27" s="60">
        <f t="shared" si="24"/>
        <v>-765.8041412889111</v>
      </c>
      <c r="AB27" s="60">
        <f t="shared" si="25"/>
        <v>71884095.3749587</v>
      </c>
    </row>
    <row r="28" spans="1:28" ht="12.75">
      <c r="A28" s="12" t="s">
        <v>76</v>
      </c>
      <c r="B28" s="1">
        <f>'DATOS MENSUALES'!F606</f>
        <v>222.13551115700596</v>
      </c>
      <c r="C28" s="1">
        <f>'DATOS MENSUALES'!F607</f>
        <v>246.57846871026277</v>
      </c>
      <c r="D28" s="1">
        <f>'DATOS MENSUALES'!F608</f>
        <v>241.70689746598174</v>
      </c>
      <c r="E28" s="1">
        <f>'DATOS MENSUALES'!F609</f>
        <v>310.30505960048754</v>
      </c>
      <c r="F28" s="1">
        <f>'DATOS MENSUALES'!F610</f>
        <v>327.6799327434954</v>
      </c>
      <c r="G28" s="1">
        <f>'DATOS MENSUALES'!F611</f>
        <v>994.0648799673994</v>
      </c>
      <c r="H28" s="1">
        <f>'DATOS MENSUALES'!F612</f>
        <v>741.7818036152503</v>
      </c>
      <c r="I28" s="1">
        <f>'DATOS MENSUALES'!F613</f>
        <v>439.7074186509209</v>
      </c>
      <c r="J28" s="1">
        <f>'DATOS MENSUALES'!F614</f>
        <v>238.94040354073877</v>
      </c>
      <c r="K28" s="1">
        <f>'DATOS MENSUALES'!F615</f>
        <v>150.94069337952223</v>
      </c>
      <c r="L28" s="1">
        <f>'DATOS MENSUALES'!F616</f>
        <v>113.1504341079521</v>
      </c>
      <c r="M28" s="1">
        <f>'DATOS MENSUALES'!F617</f>
        <v>150.2229803889833</v>
      </c>
      <c r="N28" s="1">
        <f t="shared" si="11"/>
        <v>4177.214483328</v>
      </c>
      <c r="O28" s="10"/>
      <c r="P28" s="60">
        <f t="shared" si="13"/>
        <v>-459.62601078718114</v>
      </c>
      <c r="Q28" s="60">
        <f t="shared" si="14"/>
        <v>-586758.4970492232</v>
      </c>
      <c r="R28" s="60">
        <f t="shared" si="15"/>
        <v>-21874276.715147577</v>
      </c>
      <c r="S28" s="60">
        <f t="shared" si="16"/>
        <v>-16167540.040072048</v>
      </c>
      <c r="T28" s="60">
        <f t="shared" si="17"/>
        <v>-2597410.352520435</v>
      </c>
      <c r="U28" s="60">
        <f t="shared" si="18"/>
        <v>129150898.06746136</v>
      </c>
      <c r="V28" s="60">
        <f t="shared" si="19"/>
        <v>11971414.349447854</v>
      </c>
      <c r="W28" s="60">
        <f t="shared" si="20"/>
        <v>-341.52399246861313</v>
      </c>
      <c r="X28" s="60">
        <f t="shared" si="21"/>
        <v>-125402.74956040566</v>
      </c>
      <c r="Y28" s="60">
        <f t="shared" si="22"/>
        <v>-65683.17514904543</v>
      </c>
      <c r="Z28" s="60">
        <f t="shared" si="23"/>
        <v>-73208.04953329176</v>
      </c>
      <c r="AA28" s="60">
        <f t="shared" si="24"/>
        <v>780.0782211077683</v>
      </c>
      <c r="AB28" s="60">
        <f t="shared" si="25"/>
        <v>-3885450.824872208</v>
      </c>
    </row>
    <row r="29" spans="1:28" ht="12.75">
      <c r="A29" s="12" t="s">
        <v>77</v>
      </c>
      <c r="B29" s="1">
        <f>'DATOS MENSUALES'!F618</f>
        <v>171.06365251533174</v>
      </c>
      <c r="C29" s="1">
        <f>'DATOS MENSUALES'!F619</f>
        <v>256.8083190041605</v>
      </c>
      <c r="D29" s="1">
        <f>'DATOS MENSUALES'!F620</f>
        <v>160.38170100202993</v>
      </c>
      <c r="E29" s="1">
        <f>'DATOS MENSUALES'!F621</f>
        <v>129.60158894517076</v>
      </c>
      <c r="F29" s="1">
        <f>'DATOS MENSUALES'!F622</f>
        <v>115.5377600491432</v>
      </c>
      <c r="G29" s="1">
        <f>'DATOS MENSUALES'!F623</f>
        <v>194.0779397903044</v>
      </c>
      <c r="H29" s="1">
        <f>'DATOS MENSUALES'!F624</f>
        <v>295.80594541895</v>
      </c>
      <c r="I29" s="1">
        <f>'DATOS MENSUALES'!F625</f>
        <v>224.44806249003955</v>
      </c>
      <c r="J29" s="1">
        <f>'DATOS MENSUALES'!F626</f>
        <v>338.4702487483911</v>
      </c>
      <c r="K29" s="1">
        <f>'DATOS MENSUALES'!F627</f>
        <v>153.70103306505817</v>
      </c>
      <c r="L29" s="1">
        <f>'DATOS MENSUALES'!F628</f>
        <v>118.42243420250541</v>
      </c>
      <c r="M29" s="1">
        <f>'DATOS MENSUALES'!F629</f>
        <v>98.23347382931487</v>
      </c>
      <c r="N29" s="1">
        <f t="shared" si="11"/>
        <v>2256.5521590603994</v>
      </c>
      <c r="O29" s="10"/>
      <c r="P29" s="60">
        <f t="shared" si="13"/>
        <v>-203185.56155135765</v>
      </c>
      <c r="Q29" s="60">
        <f t="shared" si="14"/>
        <v>-396876.3219859807</v>
      </c>
      <c r="R29" s="60">
        <f t="shared" si="15"/>
        <v>-47043671.91668078</v>
      </c>
      <c r="S29" s="60">
        <f t="shared" si="16"/>
        <v>-81500471.17945163</v>
      </c>
      <c r="T29" s="60">
        <f t="shared" si="17"/>
        <v>-42729411.33512634</v>
      </c>
      <c r="U29" s="60">
        <f t="shared" si="18"/>
        <v>-25545328.248345412</v>
      </c>
      <c r="V29" s="60">
        <f t="shared" si="19"/>
        <v>-10248707.771287441</v>
      </c>
      <c r="W29" s="60">
        <f t="shared" si="20"/>
        <v>-10977949.038176866</v>
      </c>
      <c r="X29" s="60">
        <f t="shared" si="21"/>
        <v>121112.53208633422</v>
      </c>
      <c r="Y29" s="60">
        <f t="shared" si="22"/>
        <v>-53103.49543219161</v>
      </c>
      <c r="Z29" s="60">
        <f t="shared" si="23"/>
        <v>-48871.56638743502</v>
      </c>
      <c r="AA29" s="60">
        <f t="shared" si="24"/>
        <v>-78315.04753136833</v>
      </c>
      <c r="AB29" s="60">
        <f t="shared" si="25"/>
        <v>-8971326138.042282</v>
      </c>
    </row>
    <row r="30" spans="1:28" ht="12.75">
      <c r="A30" s="12" t="s">
        <v>78</v>
      </c>
      <c r="B30" s="1">
        <f>'DATOS MENSUALES'!F630</f>
        <v>340.0723020314112</v>
      </c>
      <c r="C30" s="1">
        <f>'DATOS MENSUALES'!F631</f>
        <v>207.7878022074422</v>
      </c>
      <c r="D30" s="1">
        <f>'DATOS MENSUALES'!F632</f>
        <v>391.462695781588</v>
      </c>
      <c r="E30" s="1">
        <f>'DATOS MENSUALES'!F633</f>
        <v>177.63780576970117</v>
      </c>
      <c r="F30" s="1">
        <f>'DATOS MENSUALES'!F634</f>
        <v>150.98167119997143</v>
      </c>
      <c r="G30" s="1">
        <f>'DATOS MENSUALES'!F635</f>
        <v>213.95171429974997</v>
      </c>
      <c r="H30" s="1">
        <f>'DATOS MENSUALES'!F636</f>
        <v>248.93812374374843</v>
      </c>
      <c r="I30" s="1">
        <f>'DATOS MENSUALES'!F637</f>
        <v>568.0021563452602</v>
      </c>
      <c r="J30" s="1">
        <f>'DATOS MENSUALES'!F638</f>
        <v>330.535102885257</v>
      </c>
      <c r="K30" s="1">
        <f>'DATOS MENSUALES'!F639</f>
        <v>170.31338451928704</v>
      </c>
      <c r="L30" s="1">
        <f>'DATOS MENSUALES'!F640</f>
        <v>120.65448510343185</v>
      </c>
      <c r="M30" s="1">
        <f>'DATOS MENSUALES'!F641</f>
        <v>125.751211799418</v>
      </c>
      <c r="N30" s="1">
        <f t="shared" si="11"/>
        <v>3046.0884556862666</v>
      </c>
      <c r="O30" s="10"/>
      <c r="P30" s="60">
        <f t="shared" si="13"/>
        <v>1338981.6037075182</v>
      </c>
      <c r="Q30" s="60">
        <f t="shared" si="14"/>
        <v>-1838664.0636970242</v>
      </c>
      <c r="R30" s="60">
        <f t="shared" si="15"/>
        <v>-2192610.0139640584</v>
      </c>
      <c r="S30" s="60">
        <f t="shared" si="16"/>
        <v>-57301709.55338537</v>
      </c>
      <c r="T30" s="60">
        <f t="shared" si="17"/>
        <v>-31006340.221757337</v>
      </c>
      <c r="U30" s="60">
        <f t="shared" si="18"/>
        <v>-20715033.347758643</v>
      </c>
      <c r="V30" s="60">
        <f t="shared" si="19"/>
        <v>-18417055.016975515</v>
      </c>
      <c r="W30" s="60">
        <f t="shared" si="20"/>
        <v>1784982.1734708536</v>
      </c>
      <c r="X30" s="60">
        <f t="shared" si="21"/>
        <v>71685.7160550897</v>
      </c>
      <c r="Y30" s="60">
        <f t="shared" si="22"/>
        <v>-9227.88570324084</v>
      </c>
      <c r="Z30" s="60">
        <f t="shared" si="23"/>
        <v>-40456.07273941043</v>
      </c>
      <c r="AA30" s="60">
        <f t="shared" si="24"/>
        <v>-3557.960359628458</v>
      </c>
      <c r="AB30" s="60">
        <f t="shared" si="25"/>
        <v>-2138393210.4438834</v>
      </c>
    </row>
    <row r="31" spans="1:28" ht="12.75">
      <c r="A31" s="12" t="s">
        <v>79</v>
      </c>
      <c r="B31" s="1">
        <f>'DATOS MENSUALES'!F642</f>
        <v>563.8083273578663</v>
      </c>
      <c r="C31" s="1">
        <f>'DATOS MENSUALES'!F643</f>
        <v>377.74465672505374</v>
      </c>
      <c r="D31" s="1">
        <f>'DATOS MENSUALES'!F644</f>
        <v>295.56032093920265</v>
      </c>
      <c r="E31" s="1">
        <f>'DATOS MENSUALES'!F645</f>
        <v>640.0691652798588</v>
      </c>
      <c r="F31" s="1">
        <f>'DATOS MENSUALES'!F646</f>
        <v>592.06733472828</v>
      </c>
      <c r="G31" s="1">
        <f>'DATOS MENSUALES'!F647</f>
        <v>393.390696650473</v>
      </c>
      <c r="H31" s="1">
        <f>'DATOS MENSUALES'!F648</f>
        <v>245.65536814049722</v>
      </c>
      <c r="I31" s="1">
        <f>'DATOS MENSUALES'!F649</f>
        <v>501.2297858189399</v>
      </c>
      <c r="J31" s="1">
        <f>'DATOS MENSUALES'!F650</f>
        <v>242.35264596930537</v>
      </c>
      <c r="K31" s="1">
        <f>'DATOS MENSUALES'!F651</f>
        <v>152.95145970105543</v>
      </c>
      <c r="L31" s="1">
        <f>'DATOS MENSUALES'!F652</f>
        <v>133.7321539830539</v>
      </c>
      <c r="M31" s="1">
        <f>'DATOS MENSUALES'!F653</f>
        <v>131.12645428261496</v>
      </c>
      <c r="N31" s="1">
        <f t="shared" si="11"/>
        <v>4269.688369576201</v>
      </c>
      <c r="O31" s="10"/>
      <c r="P31" s="60">
        <f t="shared" si="13"/>
        <v>37244801.93570621</v>
      </c>
      <c r="Q31" s="60">
        <f t="shared" si="14"/>
        <v>106820.316594787</v>
      </c>
      <c r="R31" s="60">
        <f t="shared" si="15"/>
        <v>-11514963.632341048</v>
      </c>
      <c r="S31" s="60">
        <f t="shared" si="16"/>
        <v>454817.2462303751</v>
      </c>
      <c r="T31" s="60">
        <f t="shared" si="17"/>
        <v>2044813.319837584</v>
      </c>
      <c r="U31" s="60">
        <f t="shared" si="18"/>
        <v>-862796.2110492482</v>
      </c>
      <c r="V31" s="60">
        <f t="shared" si="19"/>
        <v>-19112443.294976324</v>
      </c>
      <c r="W31" s="60">
        <f t="shared" si="20"/>
        <v>162167.70545777478</v>
      </c>
      <c r="X31" s="60">
        <f t="shared" si="21"/>
        <v>-101464.64305709525</v>
      </c>
      <c r="Y31" s="60">
        <f t="shared" si="22"/>
        <v>-56344.27488697207</v>
      </c>
      <c r="Z31" s="60">
        <f t="shared" si="23"/>
        <v>-9597.515896701712</v>
      </c>
      <c r="AA31" s="60">
        <f t="shared" si="24"/>
        <v>-967.671079366285</v>
      </c>
      <c r="AB31" s="60">
        <f t="shared" si="25"/>
        <v>-271295.1885405672</v>
      </c>
    </row>
    <row r="32" spans="1:28" ht="12.75">
      <c r="A32" s="12" t="s">
        <v>80</v>
      </c>
      <c r="B32" s="1">
        <f>'DATOS MENSUALES'!F654</f>
        <v>234.80335912928956</v>
      </c>
      <c r="C32" s="1">
        <f>'DATOS MENSUALES'!F655</f>
        <v>287.9603944611283</v>
      </c>
      <c r="D32" s="1">
        <f>'DATOS MENSUALES'!F656</f>
        <v>278.98794301936056</v>
      </c>
      <c r="E32" s="1">
        <f>'DATOS MENSUALES'!F657</f>
        <v>360.1821482126795</v>
      </c>
      <c r="F32" s="1">
        <f>'DATOS MENSUALES'!F658</f>
        <v>458.5799613246899</v>
      </c>
      <c r="G32" s="1">
        <f>'DATOS MENSUALES'!F659</f>
        <v>307.73901610552343</v>
      </c>
      <c r="H32" s="1">
        <f>'DATOS MENSUALES'!F660</f>
        <v>170.96506417731757</v>
      </c>
      <c r="I32" s="1">
        <f>'DATOS MENSUALES'!F661</f>
        <v>187.254344283276</v>
      </c>
      <c r="J32" s="1">
        <f>'DATOS MENSUALES'!F662</f>
        <v>136.14252706628835</v>
      </c>
      <c r="K32" s="1">
        <f>'DATOS MENSUALES'!F663</f>
        <v>97.62830350780808</v>
      </c>
      <c r="L32" s="1">
        <f>'DATOS MENSUALES'!F664</f>
        <v>96.77723004134002</v>
      </c>
      <c r="M32" s="1">
        <f>'DATOS MENSUALES'!F665</f>
        <v>91.08686521401431</v>
      </c>
      <c r="N32" s="1">
        <f t="shared" si="11"/>
        <v>2708.107156542716</v>
      </c>
      <c r="O32" s="10"/>
      <c r="P32" s="60">
        <f t="shared" si="13"/>
        <v>121.32398031677884</v>
      </c>
      <c r="Q32" s="60">
        <f t="shared" si="14"/>
        <v>-75881.76002268853</v>
      </c>
      <c r="R32" s="60">
        <f t="shared" si="15"/>
        <v>-14240784.802166292</v>
      </c>
      <c r="S32" s="60">
        <f t="shared" si="16"/>
        <v>-8363399.590921296</v>
      </c>
      <c r="T32" s="60">
        <f t="shared" si="17"/>
        <v>-282.45405281069566</v>
      </c>
      <c r="U32" s="60">
        <f t="shared" si="18"/>
        <v>-5915156.905873351</v>
      </c>
      <c r="V32" s="60">
        <f t="shared" si="19"/>
        <v>-40021280.30076551</v>
      </c>
      <c r="W32" s="60">
        <f t="shared" si="20"/>
        <v>-17463286.07080833</v>
      </c>
      <c r="X32" s="60">
        <f t="shared" si="21"/>
        <v>-3571159.7300807037</v>
      </c>
      <c r="Y32" s="60">
        <f t="shared" si="22"/>
        <v>-821604.4035090401</v>
      </c>
      <c r="Z32" s="60">
        <f t="shared" si="23"/>
        <v>-197201.0075878768</v>
      </c>
      <c r="AA32" s="60">
        <f t="shared" si="24"/>
        <v>-124480.54667320223</v>
      </c>
      <c r="AB32" s="60">
        <f t="shared" si="25"/>
        <v>-4301460660.049774</v>
      </c>
    </row>
    <row r="33" spans="1:28" ht="12.75">
      <c r="A33" s="12" t="s">
        <v>81</v>
      </c>
      <c r="B33" s="1">
        <f>'DATOS MENSUALES'!F666</f>
        <v>69.81286343312834</v>
      </c>
      <c r="C33" s="1">
        <f>'DATOS MENSUALES'!F667</f>
        <v>280.56541711324826</v>
      </c>
      <c r="D33" s="1">
        <f>'DATOS MENSUALES'!F668</f>
        <v>1122.5424627710981</v>
      </c>
      <c r="E33" s="1">
        <f>'DATOS MENSUALES'!F669</f>
        <v>1776.1294926237083</v>
      </c>
      <c r="F33" s="1">
        <f>'DATOS MENSUALES'!F670</f>
        <v>944.5763029858758</v>
      </c>
      <c r="G33" s="1">
        <f>'DATOS MENSUALES'!F671</f>
        <v>868.5041569211049</v>
      </c>
      <c r="H33" s="1">
        <f>'DATOS MENSUALES'!F672</f>
        <v>778.7688480275816</v>
      </c>
      <c r="I33" s="1">
        <f>'DATOS MENSUALES'!F673</f>
        <v>685.1655614161604</v>
      </c>
      <c r="J33" s="1">
        <f>'DATOS MENSUALES'!F674</f>
        <v>369.8955340033499</v>
      </c>
      <c r="K33" s="1">
        <f>'DATOS MENSUALES'!F675</f>
        <v>253.4356986796769</v>
      </c>
      <c r="L33" s="1">
        <f>'DATOS MENSUALES'!F676</f>
        <v>223.9572407292053</v>
      </c>
      <c r="M33" s="1">
        <f>'DATOS MENSUALES'!F677</f>
        <v>185.87248582315013</v>
      </c>
      <c r="N33" s="1">
        <f t="shared" si="11"/>
        <v>7559.226064527288</v>
      </c>
      <c r="O33" s="10"/>
      <c r="P33" s="60">
        <f t="shared" si="13"/>
        <v>-4099072.596371992</v>
      </c>
      <c r="Q33" s="60">
        <f t="shared" si="14"/>
        <v>-122995.07798573331</v>
      </c>
      <c r="R33" s="60">
        <f t="shared" si="15"/>
        <v>217262175.71776453</v>
      </c>
      <c r="S33" s="60">
        <f t="shared" si="16"/>
        <v>1784610568.9505472</v>
      </c>
      <c r="T33" s="60">
        <f t="shared" si="17"/>
        <v>110202036.19743596</v>
      </c>
      <c r="U33" s="60">
        <f t="shared" si="18"/>
        <v>54834602.290894054</v>
      </c>
      <c r="V33" s="60">
        <f t="shared" si="19"/>
        <v>18767646.069616757</v>
      </c>
      <c r="W33" s="60">
        <f t="shared" si="20"/>
        <v>13560990.452607963</v>
      </c>
      <c r="X33" s="60">
        <f t="shared" si="21"/>
        <v>529504.347373358</v>
      </c>
      <c r="Y33" s="60">
        <f t="shared" si="22"/>
        <v>240031.5570845065</v>
      </c>
      <c r="Z33" s="60">
        <f t="shared" si="23"/>
        <v>328134.1950700257</v>
      </c>
      <c r="AA33" s="60">
        <f t="shared" si="24"/>
        <v>90246.82279816883</v>
      </c>
      <c r="AB33" s="60">
        <f t="shared" si="25"/>
        <v>33535821527.686058</v>
      </c>
    </row>
    <row r="34" spans="1:28" s="24" customFormat="1" ht="12.75">
      <c r="A34" s="21" t="s">
        <v>82</v>
      </c>
      <c r="B34" s="22">
        <f>'DATOS MENSUALES'!F678</f>
        <v>152.33796063719763</v>
      </c>
      <c r="C34" s="22">
        <f>'DATOS MENSUALES'!F679</f>
        <v>270.4551560312451</v>
      </c>
      <c r="D34" s="22">
        <f>'DATOS MENSUALES'!F680</f>
        <v>785.2563437007909</v>
      </c>
      <c r="E34" s="22">
        <f>'DATOS MENSUALES'!F681</f>
        <v>946.9495955748614</v>
      </c>
      <c r="F34" s="22">
        <f>'DATOS MENSUALES'!F682</f>
        <v>509.96636829527426</v>
      </c>
      <c r="G34" s="22">
        <f>'DATOS MENSUALES'!F683</f>
        <v>304.17476539000006</v>
      </c>
      <c r="H34" s="22">
        <f>'DATOS MENSUALES'!F684</f>
        <v>249.78355907474813</v>
      </c>
      <c r="I34" s="22">
        <f>'DATOS MENSUALES'!F685</f>
        <v>521.0760725455597</v>
      </c>
      <c r="J34" s="22">
        <f>'DATOS MENSUALES'!F686</f>
        <v>359.01113409168414</v>
      </c>
      <c r="K34" s="22">
        <f>'DATOS MENSUALES'!F687</f>
        <v>276.3840196520182</v>
      </c>
      <c r="L34" s="22">
        <f>'DATOS MENSUALES'!F688</f>
        <v>231.19538706895435</v>
      </c>
      <c r="M34" s="22">
        <f>'DATOS MENSUALES'!F689</f>
        <v>165.54961353326343</v>
      </c>
      <c r="N34" s="22">
        <f t="shared" si="11"/>
        <v>4772.139975595597</v>
      </c>
      <c r="O34" s="23"/>
      <c r="P34" s="60">
        <f t="shared" si="13"/>
        <v>-465752.9161166018</v>
      </c>
      <c r="Q34" s="60">
        <f t="shared" si="14"/>
        <v>-214292.6755064638</v>
      </c>
      <c r="R34" s="60">
        <f t="shared" si="15"/>
        <v>18374726.081860546</v>
      </c>
      <c r="S34" s="60">
        <f t="shared" si="16"/>
        <v>56527539.125501156</v>
      </c>
      <c r="T34" s="60">
        <f t="shared" si="17"/>
        <v>90067.31286704636</v>
      </c>
      <c r="U34" s="60">
        <f t="shared" si="18"/>
        <v>-6271825.371885581</v>
      </c>
      <c r="V34" s="60">
        <f t="shared" si="19"/>
        <v>-18240739.4418609</v>
      </c>
      <c r="W34" s="60">
        <f t="shared" si="20"/>
        <v>411477.3284292739</v>
      </c>
      <c r="X34" s="60">
        <f t="shared" si="21"/>
        <v>343251.25757542695</v>
      </c>
      <c r="Y34" s="60">
        <f t="shared" si="22"/>
        <v>616201.5192539926</v>
      </c>
      <c r="Z34" s="60">
        <f t="shared" si="23"/>
        <v>442657.9635525907</v>
      </c>
      <c r="AA34" s="60">
        <f t="shared" si="24"/>
        <v>14764.013735367082</v>
      </c>
      <c r="AB34" s="60">
        <f t="shared" si="25"/>
        <v>83863971.66382405</v>
      </c>
    </row>
    <row r="35" spans="1:28" s="24" customFormat="1" ht="12.75">
      <c r="A35" s="21" t="s">
        <v>83</v>
      </c>
      <c r="B35" s="22">
        <f>'DATOS MENSUALES'!F690</f>
        <v>207.28725816934931</v>
      </c>
      <c r="C35" s="22">
        <f>'DATOS MENSUALES'!F691</f>
        <v>981.4893606739463</v>
      </c>
      <c r="D35" s="22">
        <f>'DATOS MENSUALES'!F692</f>
        <v>1524.7507105680277</v>
      </c>
      <c r="E35" s="22">
        <f>'DATOS MENSUALES'!F693</f>
        <v>892.2869761251385</v>
      </c>
      <c r="F35" s="22">
        <f>'DATOS MENSUALES'!F694</f>
        <v>568.115757877576</v>
      </c>
      <c r="G35" s="22">
        <f>'DATOS MENSUALES'!F695</f>
        <v>399.6524631905195</v>
      </c>
      <c r="H35" s="22">
        <f>'DATOS MENSUALES'!F696</f>
        <v>720.4430634149448</v>
      </c>
      <c r="I35" s="22">
        <f>'DATOS MENSUALES'!F697</f>
        <v>728.9676791682202</v>
      </c>
      <c r="J35" s="22">
        <f>'DATOS MENSUALES'!F698</f>
        <v>486.72051790986046</v>
      </c>
      <c r="K35" s="22">
        <f>'DATOS MENSUALES'!F699</f>
        <v>286.1225704453808</v>
      </c>
      <c r="L35" s="22">
        <f>'DATOS MENSUALES'!F700</f>
        <v>215.9809285566255</v>
      </c>
      <c r="M35" s="22">
        <f>'DATOS MENSUALES'!F701</f>
        <v>249.39976171211003</v>
      </c>
      <c r="N35" s="22">
        <f t="shared" si="11"/>
        <v>7261.2170478117</v>
      </c>
      <c r="O35" s="23"/>
      <c r="P35" s="60">
        <f t="shared" si="13"/>
        <v>-11490.550386752659</v>
      </c>
      <c r="Q35" s="60">
        <f t="shared" si="14"/>
        <v>276139533.8275064</v>
      </c>
      <c r="R35" s="60">
        <f t="shared" si="15"/>
        <v>1010158183.4782346</v>
      </c>
      <c r="S35" s="60">
        <f t="shared" si="16"/>
        <v>35650669.23515118</v>
      </c>
      <c r="T35" s="60">
        <f t="shared" si="17"/>
        <v>1091919.0071695035</v>
      </c>
      <c r="U35" s="60">
        <f t="shared" si="18"/>
        <v>-703497.7243299464</v>
      </c>
      <c r="V35" s="60">
        <f t="shared" si="19"/>
        <v>8924122.78356825</v>
      </c>
      <c r="W35" s="60">
        <f t="shared" si="20"/>
        <v>22490319.623828787</v>
      </c>
      <c r="X35" s="60">
        <f t="shared" si="21"/>
        <v>7730266.245845587</v>
      </c>
      <c r="Y35" s="60">
        <f t="shared" si="22"/>
        <v>852895.0231711664</v>
      </c>
      <c r="Z35" s="60">
        <f t="shared" si="23"/>
        <v>226952.38496727173</v>
      </c>
      <c r="AA35" s="60">
        <f t="shared" si="24"/>
        <v>1273135.1985167258</v>
      </c>
      <c r="AB35" s="60">
        <f t="shared" si="25"/>
        <v>25071238022.638947</v>
      </c>
    </row>
    <row r="36" spans="1:28" s="24" customFormat="1" ht="12.75">
      <c r="A36" s="21" t="s">
        <v>84</v>
      </c>
      <c r="B36" s="22">
        <f>'DATOS MENSUALES'!F702</f>
        <v>173.20600735578665</v>
      </c>
      <c r="C36" s="22">
        <f>'DATOS MENSUALES'!F703</f>
        <v>148.90130919184352</v>
      </c>
      <c r="D36" s="22">
        <f>'DATOS MENSUALES'!F704</f>
        <v>156.81365392771644</v>
      </c>
      <c r="E36" s="22">
        <f>'DATOS MENSUALES'!F705</f>
        <v>200.461191630449</v>
      </c>
      <c r="F36" s="22">
        <f>'DATOS MENSUALES'!F706</f>
        <v>179.6871099479265</v>
      </c>
      <c r="G36" s="22">
        <f>'DATOS MENSUALES'!F707</f>
        <v>226.3217721742984</v>
      </c>
      <c r="H36" s="22">
        <f>'DATOS MENSUALES'!F708</f>
        <v>251.49044312448848</v>
      </c>
      <c r="I36" s="22">
        <f>'DATOS MENSUALES'!F709</f>
        <v>276.1898439014646</v>
      </c>
      <c r="J36" s="22">
        <f>'DATOS MENSUALES'!F710</f>
        <v>151.15735496124793</v>
      </c>
      <c r="K36" s="22">
        <f>'DATOS MENSUALES'!F711</f>
        <v>139.58006202943625</v>
      </c>
      <c r="L36" s="22">
        <f>'DATOS MENSUALES'!F712</f>
        <v>105.96903772983407</v>
      </c>
      <c r="M36" s="22">
        <f>'DATOS MENSUALES'!F713</f>
        <v>158.79940160277</v>
      </c>
      <c r="N36" s="22">
        <f t="shared" si="11"/>
        <v>2168.5771875772616</v>
      </c>
      <c r="O36" s="23"/>
      <c r="P36" s="60">
        <f t="shared" si="13"/>
        <v>-181772.1661525894</v>
      </c>
      <c r="Q36" s="60">
        <f t="shared" si="14"/>
        <v>-5968681.414966497</v>
      </c>
      <c r="R36" s="60">
        <f t="shared" si="15"/>
        <v>-48452435.474891745</v>
      </c>
      <c r="S36" s="60">
        <f t="shared" si="16"/>
        <v>-47715450.89081627</v>
      </c>
      <c r="T36" s="60">
        <f t="shared" si="17"/>
        <v>-23259939.847617544</v>
      </c>
      <c r="U36" s="60">
        <f t="shared" si="18"/>
        <v>-18040125.57558182</v>
      </c>
      <c r="V36" s="60">
        <f t="shared" si="19"/>
        <v>-17888205.33677085</v>
      </c>
      <c r="W36" s="60">
        <f t="shared" si="20"/>
        <v>-4957133.430328937</v>
      </c>
      <c r="X36" s="60">
        <f t="shared" si="21"/>
        <v>-2618752.864328604</v>
      </c>
      <c r="Y36" s="60">
        <f t="shared" si="22"/>
        <v>-138254.6810184425</v>
      </c>
      <c r="Z36" s="60">
        <f t="shared" si="23"/>
        <v>-117753.14515686792</v>
      </c>
      <c r="AA36" s="60">
        <f t="shared" si="24"/>
        <v>5622.558431228554</v>
      </c>
      <c r="AB36" s="60">
        <f t="shared" si="25"/>
        <v>-10159762737.42816</v>
      </c>
    </row>
    <row r="37" spans="1:28" s="24" customFormat="1" ht="12.75">
      <c r="A37" s="21" t="s">
        <v>85</v>
      </c>
      <c r="B37" s="22">
        <f>'DATOS MENSUALES'!F714</f>
        <v>420.1456297899998</v>
      </c>
      <c r="C37" s="22">
        <f>'DATOS MENSUALES'!F715</f>
        <v>254.35131360542525</v>
      </c>
      <c r="D37" s="22">
        <f>'DATOS MENSUALES'!F716</f>
        <v>358.5906653689666</v>
      </c>
      <c r="E37" s="22">
        <f>'DATOS MENSUALES'!F717</f>
        <v>179.52921216654136</v>
      </c>
      <c r="F37" s="22">
        <f>'DATOS MENSUALES'!F718</f>
        <v>171.89151328493801</v>
      </c>
      <c r="G37" s="22">
        <f>'DATOS MENSUALES'!F719</f>
        <v>162.02241362373</v>
      </c>
      <c r="H37" s="22">
        <f>'DATOS MENSUALES'!F720</f>
        <v>778.8867056499954</v>
      </c>
      <c r="I37" s="22">
        <f>'DATOS MENSUALES'!F721</f>
        <v>459.3905037734014</v>
      </c>
      <c r="J37" s="22">
        <f>'DATOS MENSUALES'!F722</f>
        <v>219.13361840882501</v>
      </c>
      <c r="K37" s="22">
        <f>'DATOS MENSUALES'!F723</f>
        <v>145.8912474034551</v>
      </c>
      <c r="L37" s="22">
        <f>'DATOS MENSUALES'!F724</f>
        <v>120.26488569648002</v>
      </c>
      <c r="M37" s="22">
        <f>'DATOS MENSUALES'!F725</f>
        <v>103.94579149169381</v>
      </c>
      <c r="N37" s="22">
        <f t="shared" si="11"/>
        <v>3374.0435002634517</v>
      </c>
      <c r="O37" s="23"/>
      <c r="P37" s="60">
        <f t="shared" si="13"/>
        <v>6890755.720200336</v>
      </c>
      <c r="Q37" s="60">
        <f t="shared" si="14"/>
        <v>-438029.5060511597</v>
      </c>
      <c r="R37" s="60">
        <f t="shared" si="15"/>
        <v>-4313663.209800439</v>
      </c>
      <c r="S37" s="60">
        <f t="shared" si="16"/>
        <v>-56462470.99406874</v>
      </c>
      <c r="T37" s="60">
        <f t="shared" si="17"/>
        <v>-25218105.280341484</v>
      </c>
      <c r="U37" s="60">
        <f t="shared" si="18"/>
        <v>-34827415.4113872</v>
      </c>
      <c r="V37" s="60">
        <f t="shared" si="19"/>
        <v>18792627.16012906</v>
      </c>
      <c r="W37" s="60">
        <f t="shared" si="20"/>
        <v>2045.0656509773241</v>
      </c>
      <c r="X37" s="60">
        <f t="shared" si="21"/>
        <v>-340952.37247111613</v>
      </c>
      <c r="Y37" s="60">
        <f t="shared" si="22"/>
        <v>-93558.59407276378</v>
      </c>
      <c r="Z37" s="60">
        <f t="shared" si="23"/>
        <v>-41849.170204753755</v>
      </c>
      <c r="AA37" s="60">
        <f t="shared" si="24"/>
        <v>-50948.11347742165</v>
      </c>
      <c r="AB37" s="60">
        <f t="shared" si="25"/>
        <v>-885790065.120813</v>
      </c>
    </row>
    <row r="38" spans="1:28" s="24" customFormat="1" ht="12.75">
      <c r="A38" s="21" t="s">
        <v>86</v>
      </c>
      <c r="B38" s="22">
        <f>'DATOS MENSUALES'!F726</f>
        <v>148.40634723092586</v>
      </c>
      <c r="C38" s="22">
        <f>'DATOS MENSUALES'!F727</f>
        <v>623.3031750494496</v>
      </c>
      <c r="D38" s="22">
        <f>'DATOS MENSUALES'!F728</f>
        <v>1173.4193548606975</v>
      </c>
      <c r="E38" s="22">
        <f>'DATOS MENSUALES'!F729</f>
        <v>2428.6725297238763</v>
      </c>
      <c r="F38" s="22">
        <f>'DATOS MENSUALES'!F730</f>
        <v>1170.8923499259224</v>
      </c>
      <c r="G38" s="22">
        <f>'DATOS MENSUALES'!F731</f>
        <v>2206.7055188021627</v>
      </c>
      <c r="H38" s="22">
        <f>'DATOS MENSUALES'!F732</f>
        <v>782.0488212490375</v>
      </c>
      <c r="I38" s="22">
        <f>'DATOS MENSUALES'!F733</f>
        <v>573.5668295697467</v>
      </c>
      <c r="J38" s="22">
        <f>'DATOS MENSUALES'!F734</f>
        <v>370.06738932301676</v>
      </c>
      <c r="K38" s="22">
        <f>'DATOS MENSUALES'!F735</f>
        <v>280.2822936025627</v>
      </c>
      <c r="L38" s="22">
        <f>'DATOS MENSUALES'!F736</f>
        <v>226.59845030418208</v>
      </c>
      <c r="M38" s="22">
        <f>'DATOS MENSUALES'!F737</f>
        <v>192.6868745749539</v>
      </c>
      <c r="N38" s="22">
        <f t="shared" si="11"/>
        <v>10176.649934216533</v>
      </c>
      <c r="O38" s="23"/>
      <c r="P38" s="60">
        <f t="shared" si="13"/>
        <v>-540278.2715085435</v>
      </c>
      <c r="Q38" s="60">
        <f t="shared" si="14"/>
        <v>25155437.010253064</v>
      </c>
      <c r="R38" s="60">
        <f t="shared" si="15"/>
        <v>277223038.1758971</v>
      </c>
      <c r="S38" s="60">
        <f t="shared" si="16"/>
        <v>6492179170.05312</v>
      </c>
      <c r="T38" s="60">
        <f t="shared" si="17"/>
        <v>351523912.61444414</v>
      </c>
      <c r="U38" s="60">
        <f t="shared" si="18"/>
        <v>5071736693.661831</v>
      </c>
      <c r="V38" s="60">
        <f t="shared" si="19"/>
        <v>19471172.862871364</v>
      </c>
      <c r="W38" s="60">
        <f t="shared" si="20"/>
        <v>2042073.3518232938</v>
      </c>
      <c r="X38" s="60">
        <f t="shared" si="21"/>
        <v>532885.9259232865</v>
      </c>
      <c r="Y38" s="60">
        <f t="shared" si="22"/>
        <v>704825.6874103936</v>
      </c>
      <c r="Z38" s="60">
        <f t="shared" si="23"/>
        <v>367291.7972842419</v>
      </c>
      <c r="AA38" s="60">
        <f t="shared" si="24"/>
        <v>137942.91432094932</v>
      </c>
      <c r="AB38" s="60">
        <f t="shared" si="25"/>
        <v>199404480505.54068</v>
      </c>
    </row>
    <row r="39" spans="1:28" s="24" customFormat="1" ht="12.75">
      <c r="A39" s="21" t="s">
        <v>87</v>
      </c>
      <c r="B39" s="22">
        <f>'DATOS MENSUALES'!F738</f>
        <v>240.7116037293294</v>
      </c>
      <c r="C39" s="22">
        <f>'DATOS MENSUALES'!F739</f>
        <v>192.50321438790067</v>
      </c>
      <c r="D39" s="22">
        <f>'DATOS MENSUALES'!F740</f>
        <v>145.4596259146123</v>
      </c>
      <c r="E39" s="22">
        <f>'DATOS MENSUALES'!F741</f>
        <v>195.26634451738047</v>
      </c>
      <c r="F39" s="22">
        <f>'DATOS MENSUALES'!F742</f>
        <v>165.49288538128022</v>
      </c>
      <c r="G39" s="22">
        <f>'DATOS MENSUALES'!F743</f>
        <v>266.32035379780973</v>
      </c>
      <c r="H39" s="22">
        <f>'DATOS MENSUALES'!F744</f>
        <v>217.69538041971904</v>
      </c>
      <c r="I39" s="22">
        <f>'DATOS MENSUALES'!F745</f>
        <v>217.59653327800993</v>
      </c>
      <c r="J39" s="22">
        <f>'DATOS MENSUALES'!F746</f>
        <v>151.17899414568768</v>
      </c>
      <c r="K39" s="22">
        <f>'DATOS MENSUALES'!F747</f>
        <v>108.088854487396</v>
      </c>
      <c r="L39" s="22">
        <f>'DATOS MENSUALES'!F748</f>
        <v>118.290438304906</v>
      </c>
      <c r="M39" s="22">
        <f>'DATOS MENSUALES'!F749</f>
        <v>89.39176445759497</v>
      </c>
      <c r="N39" s="22">
        <f t="shared" si="11"/>
        <v>2107.9959928216267</v>
      </c>
      <c r="O39" s="23"/>
      <c r="P39" s="60">
        <f t="shared" si="13"/>
        <v>1280.3791912203887</v>
      </c>
      <c r="Q39" s="60">
        <f t="shared" si="14"/>
        <v>-2616288.3375955205</v>
      </c>
      <c r="R39" s="60">
        <f t="shared" si="15"/>
        <v>-53121937.225837044</v>
      </c>
      <c r="S39" s="60">
        <f t="shared" si="16"/>
        <v>-49795173.41325154</v>
      </c>
      <c r="T39" s="60">
        <f t="shared" si="17"/>
        <v>-26905143.062542062</v>
      </c>
      <c r="U39" s="60">
        <f t="shared" si="18"/>
        <v>-10981039.096535418</v>
      </c>
      <c r="V39" s="60">
        <f t="shared" si="19"/>
        <v>-25757451.41977625</v>
      </c>
      <c r="W39" s="60">
        <f t="shared" si="20"/>
        <v>-12024858.874353789</v>
      </c>
      <c r="X39" s="60">
        <f t="shared" si="21"/>
        <v>-2617519.6923777987</v>
      </c>
      <c r="Y39" s="60">
        <f t="shared" si="22"/>
        <v>-575919.3707845712</v>
      </c>
      <c r="Z39" s="60">
        <f t="shared" si="23"/>
        <v>-49402.80077330452</v>
      </c>
      <c r="AA39" s="60">
        <f t="shared" si="24"/>
        <v>-137593.8346490115</v>
      </c>
      <c r="AB39" s="60">
        <f t="shared" si="25"/>
        <v>-11036371650.78741</v>
      </c>
    </row>
    <row r="40" spans="1:28" s="24" customFormat="1" ht="12.75">
      <c r="A40" s="21" t="s">
        <v>88</v>
      </c>
      <c r="B40" s="22">
        <f>'DATOS MENSUALES'!F750</f>
        <v>240.33608958896386</v>
      </c>
      <c r="C40" s="22">
        <f>'DATOS MENSUALES'!F751</f>
        <v>384.95421781212826</v>
      </c>
      <c r="D40" s="22">
        <f>'DATOS MENSUALES'!F752</f>
        <v>916.3110564583734</v>
      </c>
      <c r="E40" s="22">
        <f>'DATOS MENSUALES'!F753</f>
        <v>1419.2738078703583</v>
      </c>
      <c r="F40" s="22">
        <f>'DATOS MENSUALES'!F754</f>
        <v>1052.3891923048723</v>
      </c>
      <c r="G40" s="22">
        <f>'DATOS MENSUALES'!F755</f>
        <v>832.5868252507603</v>
      </c>
      <c r="H40" s="22">
        <f>'DATOS MENSUALES'!F756</f>
        <v>821.0574422632117</v>
      </c>
      <c r="I40" s="22">
        <f>'DATOS MENSUALES'!F757</f>
        <v>574.9253045815933</v>
      </c>
      <c r="J40" s="22">
        <f>'DATOS MENSUALES'!F758</f>
        <v>308.00295830176015</v>
      </c>
      <c r="K40" s="22">
        <f>'DATOS MENSUALES'!F759</f>
        <v>221.4168725698027</v>
      </c>
      <c r="L40" s="22">
        <f>'DATOS MENSUALES'!F760</f>
        <v>186.54594631439997</v>
      </c>
      <c r="M40" s="22">
        <f>'DATOS MENSUALES'!F761</f>
        <v>173.94269716540802</v>
      </c>
      <c r="N40" s="22">
        <f t="shared" si="11"/>
        <v>7131.742410481633</v>
      </c>
      <c r="O40" s="23"/>
      <c r="P40" s="60">
        <f t="shared" si="13"/>
        <v>1152.0866459082863</v>
      </c>
      <c r="Q40" s="60">
        <f t="shared" si="14"/>
        <v>163286.71702443255</v>
      </c>
      <c r="R40" s="60">
        <f t="shared" si="15"/>
        <v>61599457.896265104</v>
      </c>
      <c r="S40" s="60">
        <f t="shared" si="16"/>
        <v>627459585.1937128</v>
      </c>
      <c r="T40" s="60">
        <f t="shared" si="17"/>
        <v>202518513.22542566</v>
      </c>
      <c r="U40" s="60">
        <f t="shared" si="18"/>
        <v>40706277.49276571</v>
      </c>
      <c r="V40" s="60">
        <f t="shared" si="19"/>
        <v>29228515.49854617</v>
      </c>
      <c r="W40" s="60">
        <f t="shared" si="20"/>
        <v>2108375.731017007</v>
      </c>
      <c r="X40" s="60">
        <f t="shared" si="21"/>
        <v>6868.656646945738</v>
      </c>
      <c r="Y40" s="60">
        <f t="shared" si="22"/>
        <v>27348.567971379292</v>
      </c>
      <c r="Z40" s="60">
        <f t="shared" si="23"/>
        <v>31442.154586771303</v>
      </c>
      <c r="AA40" s="60">
        <f t="shared" si="24"/>
        <v>35693.14467630681</v>
      </c>
      <c r="AB40" s="60">
        <f t="shared" si="25"/>
        <v>21888975464.761547</v>
      </c>
    </row>
    <row r="41" spans="1:28" s="24" customFormat="1" ht="12.75">
      <c r="A41" s="21" t="s">
        <v>89</v>
      </c>
      <c r="B41" s="22">
        <f>'DATOS MENSUALES'!F762</f>
        <v>483.23540962012834</v>
      </c>
      <c r="C41" s="22">
        <f>'DATOS MENSUALES'!F763</f>
        <v>490.14591338420763</v>
      </c>
      <c r="D41" s="22">
        <f>'DATOS MENSUALES'!F764</f>
        <v>512.0300254526759</v>
      </c>
      <c r="E41" s="22">
        <f>'DATOS MENSUALES'!F765</f>
        <v>529.8357061758529</v>
      </c>
      <c r="F41" s="22">
        <f>'DATOS MENSUALES'!F766</f>
        <v>399.8352212011758</v>
      </c>
      <c r="G41" s="22">
        <f>'DATOS MENSUALES'!F767</f>
        <v>571.4806995221537</v>
      </c>
      <c r="H41" s="22">
        <f>'DATOS MENSUALES'!F768</f>
        <v>538.7376547232375</v>
      </c>
      <c r="I41" s="22">
        <f>'DATOS MENSUALES'!F769</f>
        <v>483.21482678865914</v>
      </c>
      <c r="J41" s="22">
        <f>'DATOS MENSUALES'!F770</f>
        <v>271.57440339909346</v>
      </c>
      <c r="K41" s="22">
        <f>'DATOS MENSUALES'!F771</f>
        <v>174.98312952081616</v>
      </c>
      <c r="L41" s="22">
        <f>'DATOS MENSUALES'!F772</f>
        <v>153.46641009283803</v>
      </c>
      <c r="M41" s="22">
        <f>'DATOS MENSUALES'!F773</f>
        <v>117.365138594495</v>
      </c>
      <c r="N41" s="22">
        <f t="shared" si="11"/>
        <v>4725.904538475333</v>
      </c>
      <c r="O41" s="23"/>
      <c r="P41" s="60">
        <f t="shared" si="13"/>
        <v>16267847.756270988</v>
      </c>
      <c r="Q41" s="60">
        <f t="shared" si="14"/>
        <v>4084434.171860039</v>
      </c>
      <c r="R41" s="60">
        <f t="shared" si="15"/>
        <v>-816.3583301882361</v>
      </c>
      <c r="S41" s="60">
        <f t="shared" si="16"/>
        <v>-37026.0647034292</v>
      </c>
      <c r="T41" s="60">
        <f t="shared" si="17"/>
        <v>-278520.9415487931</v>
      </c>
      <c r="U41" s="60">
        <f t="shared" si="18"/>
        <v>569520.6406217063</v>
      </c>
      <c r="V41" s="60">
        <f t="shared" si="19"/>
        <v>17007.831952776727</v>
      </c>
      <c r="W41" s="60">
        <f t="shared" si="20"/>
        <v>48696.95541374235</v>
      </c>
      <c r="X41" s="60">
        <f t="shared" si="21"/>
        <v>-5285.885048953802</v>
      </c>
      <c r="Y41" s="60">
        <f t="shared" si="22"/>
        <v>-4334.889420434023</v>
      </c>
      <c r="Z41" s="60">
        <f t="shared" si="23"/>
        <v>-3.4916212394029063</v>
      </c>
      <c r="AA41" s="60">
        <f t="shared" si="24"/>
        <v>-13231.954329423894</v>
      </c>
      <c r="AB41" s="60">
        <f t="shared" si="25"/>
        <v>59996864.675103016</v>
      </c>
    </row>
    <row r="42" spans="1:28" s="24" customFormat="1" ht="12.75">
      <c r="A42" s="21" t="s">
        <v>90</v>
      </c>
      <c r="B42" s="22">
        <f>'DATOS MENSUALES'!F774</f>
        <v>238.12607770376914</v>
      </c>
      <c r="C42" s="22">
        <f>'DATOS MENSUALES'!F775</f>
        <v>188.17092626456554</v>
      </c>
      <c r="D42" s="22">
        <f>'DATOS MENSUALES'!F776</f>
        <v>195.16886207349248</v>
      </c>
      <c r="E42" s="22">
        <f>'DATOS MENSUALES'!F777</f>
        <v>158.86073948845385</v>
      </c>
      <c r="F42" s="22">
        <f>'DATOS MENSUALES'!F778</f>
        <v>112.46976575924802</v>
      </c>
      <c r="G42" s="22">
        <f>'DATOS MENSUALES'!F779</f>
        <v>256.8629102514368</v>
      </c>
      <c r="H42" s="22">
        <f>'DATOS MENSUALES'!F780</f>
        <v>260.4122188648976</v>
      </c>
      <c r="I42" s="22">
        <f>'DATOS MENSUALES'!F781</f>
        <v>170.73897784577008</v>
      </c>
      <c r="J42" s="22">
        <f>'DATOS MENSUALES'!F782</f>
        <v>108.5725350795731</v>
      </c>
      <c r="K42" s="22">
        <f>'DATOS MENSUALES'!F783</f>
        <v>87.7415645472385</v>
      </c>
      <c r="L42" s="22">
        <f>'DATOS MENSUALES'!F784</f>
        <v>79.25153779734161</v>
      </c>
      <c r="M42" s="22">
        <f>'DATOS MENSUALES'!F785</f>
        <v>63.88558505704687</v>
      </c>
      <c r="N42" s="22">
        <f>SUM(B42:M42)</f>
        <v>1920.2617007328336</v>
      </c>
      <c r="O42" s="23"/>
      <c r="P42" s="60">
        <f t="shared" si="13"/>
        <v>566.2694980494218</v>
      </c>
      <c r="Q42" s="60">
        <f t="shared" si="14"/>
        <v>-2870900.141402679</v>
      </c>
      <c r="R42" s="60">
        <f t="shared" si="15"/>
        <v>-34712075.47897192</v>
      </c>
      <c r="S42" s="60">
        <f t="shared" si="16"/>
        <v>-66088723.3355853</v>
      </c>
      <c r="T42" s="60">
        <f t="shared" si="17"/>
        <v>-43864246.314285085</v>
      </c>
      <c r="U42" s="60">
        <f t="shared" si="18"/>
        <v>-12443233.88748186</v>
      </c>
      <c r="V42" s="60">
        <f t="shared" si="19"/>
        <v>-16119247.61050531</v>
      </c>
      <c r="W42" s="60">
        <f t="shared" si="20"/>
        <v>-21015067.355452728</v>
      </c>
      <c r="X42" s="60">
        <f t="shared" si="21"/>
        <v>-5873066.8702964205</v>
      </c>
      <c r="Y42" s="60">
        <f t="shared" si="22"/>
        <v>-1110221.2805730477</v>
      </c>
      <c r="Z42" s="60">
        <f t="shared" si="23"/>
        <v>-434347.6654309658</v>
      </c>
      <c r="AA42" s="60">
        <f t="shared" si="24"/>
        <v>-458883.54678262846</v>
      </c>
      <c r="AB42" s="60">
        <f t="shared" si="25"/>
        <v>-14070181859.512949</v>
      </c>
    </row>
    <row r="43" spans="1:28" s="24" customFormat="1" ht="12.75">
      <c r="A43" s="21" t="s">
        <v>91</v>
      </c>
      <c r="B43" s="22">
        <f>'DATOS MENSUALES'!F786</f>
        <v>333.3333505097737</v>
      </c>
      <c r="C43" s="22">
        <f>'DATOS MENSUALES'!F787</f>
        <v>319.2360794738796</v>
      </c>
      <c r="D43" s="22">
        <f>'DATOS MENSUALES'!F788</f>
        <v>310.612470951368</v>
      </c>
      <c r="E43" s="22">
        <f>'DATOS MENSUALES'!F789</f>
        <v>213.8333067746538</v>
      </c>
      <c r="F43" s="22">
        <f>'DATOS MENSUALES'!F790</f>
        <v>300.46530694242716</v>
      </c>
      <c r="G43" s="22">
        <f>'DATOS MENSUALES'!F791</f>
        <v>656.5304678828711</v>
      </c>
      <c r="H43" s="22">
        <f>'DATOS MENSUALES'!F792</f>
        <v>448.3735371898915</v>
      </c>
      <c r="I43" s="22">
        <f>'DATOS MENSUALES'!F793</f>
        <v>271.59319358889</v>
      </c>
      <c r="J43" s="22">
        <f>'DATOS MENSUALES'!F794</f>
        <v>225.74297137102278</v>
      </c>
      <c r="K43" s="22">
        <f>'DATOS MENSUALES'!F795</f>
        <v>168.29414900093198</v>
      </c>
      <c r="L43" s="22">
        <f>'DATOS MENSUALES'!F796</f>
        <v>133.77376820316815</v>
      </c>
      <c r="M43" s="22">
        <f>'DATOS MENSUALES'!F797</f>
        <v>111.66470630678045</v>
      </c>
      <c r="N43" s="22">
        <f>SUM(B43:M43)</f>
        <v>3493.453308195658</v>
      </c>
      <c r="O43" s="23"/>
      <c r="P43" s="60">
        <f t="shared" si="13"/>
        <v>1108090.9830581974</v>
      </c>
      <c r="Q43" s="60">
        <f t="shared" si="14"/>
        <v>-1353.1091542693755</v>
      </c>
      <c r="R43" s="60">
        <f t="shared" si="15"/>
        <v>-9362389.349928297</v>
      </c>
      <c r="S43" s="60">
        <f t="shared" si="16"/>
        <v>-42630139.5803705</v>
      </c>
      <c r="T43" s="60">
        <f t="shared" si="17"/>
        <v>-4465701.555671931</v>
      </c>
      <c r="U43" s="60">
        <f t="shared" si="18"/>
        <v>4736550.310557757</v>
      </c>
      <c r="V43" s="60">
        <f t="shared" si="19"/>
        <v>-270179.41281035775</v>
      </c>
      <c r="W43" s="60">
        <f t="shared" si="20"/>
        <v>-5368951.294527738</v>
      </c>
      <c r="X43" s="60">
        <f t="shared" si="21"/>
        <v>-253048.47464270686</v>
      </c>
      <c r="Y43" s="60">
        <f t="shared" si="22"/>
        <v>-12157.759530896079</v>
      </c>
      <c r="Z43" s="60">
        <f t="shared" si="23"/>
        <v>-9541.24486667648</v>
      </c>
      <c r="AA43" s="60">
        <f t="shared" si="24"/>
        <v>-25289.992962822664</v>
      </c>
      <c r="AB43" s="60">
        <f t="shared" si="25"/>
        <v>-594762395.1704891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51079001.3231619</v>
      </c>
      <c r="Q44" s="61">
        <f aca="true" t="shared" si="26" ref="Q44:AB44">SUM(Q18:Q43)</f>
        <v>647097069.4403498</v>
      </c>
      <c r="R44" s="61">
        <f t="shared" si="26"/>
        <v>2141476689.8875308</v>
      </c>
      <c r="S44" s="61">
        <f t="shared" si="26"/>
        <v>8425953499.164388</v>
      </c>
      <c r="T44" s="61">
        <f t="shared" si="26"/>
        <v>778385640.0872047</v>
      </c>
      <c r="U44" s="61">
        <f t="shared" si="26"/>
        <v>5105885214.05739</v>
      </c>
      <c r="V44" s="61">
        <f t="shared" si="26"/>
        <v>438334874.608567</v>
      </c>
      <c r="W44" s="61">
        <f t="shared" si="26"/>
        <v>50109296.9037648</v>
      </c>
      <c r="X44" s="61">
        <f t="shared" si="26"/>
        <v>112517275.270693</v>
      </c>
      <c r="Y44" s="61">
        <f t="shared" si="26"/>
        <v>16862430.588908926</v>
      </c>
      <c r="Z44" s="61">
        <f t="shared" si="26"/>
        <v>2721134.1732203616</v>
      </c>
      <c r="AA44" s="61">
        <f t="shared" si="26"/>
        <v>1062560.3957963441</v>
      </c>
      <c r="AB44" s="61">
        <f t="shared" si="26"/>
        <v>245816596728.08044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397 - Río Duero desde confluencia con el arroyo de Algodre hasta confluencia con arroyo de Valderrey en Zamora.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241.89047046399514</v>
      </c>
      <c r="C5" s="43">
        <f>'ANUAL (Acum. S.LARGA)'!C6</f>
        <v>354.7133821786361</v>
      </c>
      <c r="D5" s="43">
        <f>'ANUAL (Acum. S.LARGA)'!D6</f>
        <v>484.49694560677636</v>
      </c>
      <c r="E5" s="43">
        <f>'ANUAL (Acum. S.LARGA)'!E6</f>
        <v>590.9314716875</v>
      </c>
      <c r="F5" s="43">
        <f>'ANUAL (Acum. S.LARGA)'!F6</f>
        <v>617.5236417018542</v>
      </c>
      <c r="G5" s="43">
        <f>'ANUAL (Acum. S.LARGA)'!G6</f>
        <v>658.7020253591161</v>
      </c>
      <c r="H5" s="43">
        <f>'ANUAL (Acum. S.LARGA)'!H6</f>
        <v>587.4280334391792</v>
      </c>
      <c r="I5" s="43">
        <f>'ANUAL (Acum. S.LARGA)'!I6</f>
        <v>539.2386878430599</v>
      </c>
      <c r="J5" s="43">
        <f>'ANUAL (Acum. S.LARGA)'!J6</f>
        <v>348.40066044874476</v>
      </c>
      <c r="K5" s="43">
        <f>'ANUAL (Acum. S.LARGA)'!K6</f>
        <v>226.27676600832615</v>
      </c>
      <c r="L5" s="43">
        <f>'ANUAL (Acum. S.LARGA)'!L6</f>
        <v>175.8286827662523</v>
      </c>
      <c r="M5" s="43">
        <f>'ANUAL (Acum. S.LARGA)'!M6</f>
        <v>165.4597615541073</v>
      </c>
      <c r="N5" s="43">
        <f>'ANUAL (Acum. S.LARGA)'!N6</f>
        <v>4990.890529057547</v>
      </c>
    </row>
    <row r="6" spans="1:14" ht="12.75">
      <c r="A6" s="13" t="s">
        <v>109</v>
      </c>
      <c r="B6" s="43">
        <f>'ANUAL (Acum. S.CORTA)'!B6</f>
        <v>229.85286119867266</v>
      </c>
      <c r="C6" s="43">
        <f>'ANUAL (Acum. S.CORTA)'!C6</f>
        <v>330.29665207363536</v>
      </c>
      <c r="D6" s="43">
        <f>'ANUAL (Acum. S.CORTA)'!D6</f>
        <v>521.3760505494381</v>
      </c>
      <c r="E6" s="43">
        <f>'ANUAL (Acum. S.CORTA)'!E6</f>
        <v>563.1657474839917</v>
      </c>
      <c r="F6" s="43">
        <f>'ANUAL (Acum. S.CORTA)'!F6</f>
        <v>465.14115116199366</v>
      </c>
      <c r="G6" s="43">
        <f>'ANUAL (Acum. S.CORTA)'!G6</f>
        <v>488.590505509267</v>
      </c>
      <c r="H6" s="43">
        <f>'ANUAL (Acum. S.CORTA)'!H6</f>
        <v>513.0208907648483</v>
      </c>
      <c r="I6" s="43">
        <f>'ANUAL (Acum. S.CORTA)'!I6</f>
        <v>446.6973633461117</v>
      </c>
      <c r="J6" s="43">
        <f>'ANUAL (Acum. S.CORTA)'!J6</f>
        <v>288.9940459114666</v>
      </c>
      <c r="K6" s="43">
        <f>'ANUAL (Acum. S.CORTA)'!K6</f>
        <v>191.28832492444982</v>
      </c>
      <c r="L6" s="43">
        <f>'ANUAL (Acum. S.CORTA)'!L6</f>
        <v>154.983492046305</v>
      </c>
      <c r="M6" s="43">
        <f>'ANUAL (Acum. S.CORTA)'!M6</f>
        <v>141.01750860814957</v>
      </c>
      <c r="N6" s="43">
        <f>'ANUAL (Acum. S.CORTA)'!N6</f>
        <v>4334.42459357833</v>
      </c>
    </row>
    <row r="7" spans="1:14" ht="12.75">
      <c r="A7" s="13" t="s">
        <v>114</v>
      </c>
      <c r="B7" s="44">
        <f>(B5-B6)/B5*100</f>
        <v>4.976471062391132</v>
      </c>
      <c r="C7" s="44">
        <f aca="true" t="shared" si="0" ref="C7:N7">(C5-C6)/C5*100</f>
        <v>6.8835097100183</v>
      </c>
      <c r="D7" s="44">
        <f t="shared" si="0"/>
        <v>-7.611834352531352</v>
      </c>
      <c r="E7" s="44">
        <f t="shared" si="0"/>
        <v>4.6986369035683255</v>
      </c>
      <c r="F7" s="44">
        <f t="shared" si="0"/>
        <v>24.67638163939837</v>
      </c>
      <c r="G7" s="44">
        <f t="shared" si="0"/>
        <v>25.825261392980597</v>
      </c>
      <c r="H7" s="44">
        <f t="shared" si="0"/>
        <v>12.666597172542806</v>
      </c>
      <c r="I7" s="44">
        <f t="shared" si="0"/>
        <v>17.161477205411764</v>
      </c>
      <c r="J7" s="44">
        <f t="shared" si="0"/>
        <v>17.051234765388106</v>
      </c>
      <c r="K7" s="44">
        <f t="shared" si="0"/>
        <v>15.462675068720436</v>
      </c>
      <c r="L7" s="44">
        <f t="shared" si="0"/>
        <v>11.855398329781625</v>
      </c>
      <c r="M7" s="44">
        <f t="shared" si="0"/>
        <v>14.772324531583969</v>
      </c>
      <c r="N7" s="44">
        <f t="shared" si="0"/>
        <v>13.153282598710497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227.37704223615543</v>
      </c>
      <c r="C10" s="43">
        <f aca="true" t="shared" si="1" ref="C10:M10">0.94*C5</f>
        <v>333.43057924791793</v>
      </c>
      <c r="D10" s="43">
        <f t="shared" si="1"/>
        <v>455.42712887036976</v>
      </c>
      <c r="E10" s="43">
        <f t="shared" si="1"/>
        <v>555.4755833862499</v>
      </c>
      <c r="F10" s="43">
        <f t="shared" si="1"/>
        <v>580.472223199743</v>
      </c>
      <c r="G10" s="43">
        <f t="shared" si="1"/>
        <v>619.1799038375691</v>
      </c>
      <c r="H10" s="43">
        <f t="shared" si="1"/>
        <v>552.1823514328285</v>
      </c>
      <c r="I10" s="43">
        <f t="shared" si="1"/>
        <v>506.88436657247627</v>
      </c>
      <c r="J10" s="43">
        <f t="shared" si="1"/>
        <v>327.49662082182004</v>
      </c>
      <c r="K10" s="43">
        <f t="shared" si="1"/>
        <v>212.70016004782656</v>
      </c>
      <c r="L10" s="43">
        <f t="shared" si="1"/>
        <v>165.27896180027716</v>
      </c>
      <c r="M10" s="43">
        <f t="shared" si="1"/>
        <v>155.53217586086086</v>
      </c>
      <c r="N10" s="43">
        <f>SUM(B10:M10)</f>
        <v>4691.437097314094</v>
      </c>
    </row>
    <row r="11" spans="1:14" ht="12.75">
      <c r="A11" s="13" t="s">
        <v>109</v>
      </c>
      <c r="B11" s="43">
        <f>0.94*B6</f>
        <v>216.06168952675228</v>
      </c>
      <c r="C11" s="43">
        <f aca="true" t="shared" si="2" ref="C11:M11">0.94*C6</f>
        <v>310.47885294921724</v>
      </c>
      <c r="D11" s="43">
        <f t="shared" si="2"/>
        <v>490.0934875164718</v>
      </c>
      <c r="E11" s="43">
        <f t="shared" si="2"/>
        <v>529.3758026349522</v>
      </c>
      <c r="F11" s="43">
        <f t="shared" si="2"/>
        <v>437.232682092274</v>
      </c>
      <c r="G11" s="43">
        <f t="shared" si="2"/>
        <v>459.27507517871095</v>
      </c>
      <c r="H11" s="43">
        <f t="shared" si="2"/>
        <v>482.2396373189574</v>
      </c>
      <c r="I11" s="43">
        <f t="shared" si="2"/>
        <v>419.89552154534493</v>
      </c>
      <c r="J11" s="43">
        <f t="shared" si="2"/>
        <v>271.65440315677864</v>
      </c>
      <c r="K11" s="43">
        <f t="shared" si="2"/>
        <v>179.81102542898282</v>
      </c>
      <c r="L11" s="43">
        <f t="shared" si="2"/>
        <v>145.6844825235267</v>
      </c>
      <c r="M11" s="43">
        <f t="shared" si="2"/>
        <v>132.55645809166057</v>
      </c>
      <c r="N11" s="43">
        <f>SUM(B11:M11)</f>
        <v>4074.359117963629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69.81286343312834</v>
      </c>
      <c r="C14" s="43">
        <f>'ANUAL (Acum. S.LARGA)'!C4</f>
        <v>80.42323058065573</v>
      </c>
      <c r="D14" s="43">
        <f>'ANUAL (Acum. S.LARGA)'!D4</f>
        <v>140.91739630911488</v>
      </c>
      <c r="E14" s="43">
        <f>'ANUAL (Acum. S.LARGA)'!E4</f>
        <v>119.29334543993245</v>
      </c>
      <c r="F14" s="43">
        <f>'ANUAL (Acum. S.LARGA)'!F4</f>
        <v>112.46976575924802</v>
      </c>
      <c r="G14" s="43">
        <f>'ANUAL (Acum. S.LARGA)'!G4</f>
        <v>162.02241362373</v>
      </c>
      <c r="H14" s="43">
        <f>'ANUAL (Acum. S.LARGA)'!H4</f>
        <v>169.12743052349992</v>
      </c>
      <c r="I14" s="43">
        <f>'ANUAL (Acum. S.LARGA)'!I4</f>
        <v>170.73897784577008</v>
      </c>
      <c r="J14" s="43">
        <f>'ANUAL (Acum. S.LARGA)'!J4</f>
        <v>108.5725350795731</v>
      </c>
      <c r="K14" s="43">
        <f>'ANUAL (Acum. S.LARGA)'!K4</f>
        <v>87.7415645472385</v>
      </c>
      <c r="L14" s="43">
        <f>'ANUAL (Acum. S.LARGA)'!L4</f>
        <v>79.25153779734161</v>
      </c>
      <c r="M14" s="43">
        <f>'ANUAL (Acum. S.LARGA)'!M4</f>
        <v>63.88558505704687</v>
      </c>
      <c r="N14" s="43">
        <f>'ANUAL (Acum. S.LARGA)'!N4</f>
        <v>1891.646026452816</v>
      </c>
    </row>
    <row r="15" spans="1:14" ht="12.75">
      <c r="A15" s="13" t="s">
        <v>109</v>
      </c>
      <c r="B15" s="43">
        <f>'ANUAL (Acum. S.CORTA)'!B4</f>
        <v>69.81286343312834</v>
      </c>
      <c r="C15" s="43">
        <f>'ANUAL (Acum. S.CORTA)'!C4</f>
        <v>80.42323058065573</v>
      </c>
      <c r="D15" s="43">
        <f>'ANUAL (Acum. S.CORTA)'!D4</f>
        <v>140.91739630911488</v>
      </c>
      <c r="E15" s="43">
        <f>'ANUAL (Acum. S.CORTA)'!E4</f>
        <v>119.29334543993245</v>
      </c>
      <c r="F15" s="43">
        <f>'ANUAL (Acum. S.CORTA)'!F4</f>
        <v>112.46976575924802</v>
      </c>
      <c r="G15" s="43">
        <f>'ANUAL (Acum. S.CORTA)'!G4</f>
        <v>162.02241362373</v>
      </c>
      <c r="H15" s="43">
        <f>'ANUAL (Acum. S.CORTA)'!H4</f>
        <v>170.96506417731757</v>
      </c>
      <c r="I15" s="43">
        <f>'ANUAL (Acum. S.CORTA)'!I4</f>
        <v>170.73897784577008</v>
      </c>
      <c r="J15" s="43">
        <f>'ANUAL (Acum. S.CORTA)'!J4</f>
        <v>108.5725350795731</v>
      </c>
      <c r="K15" s="43">
        <f>'ANUAL (Acum. S.CORTA)'!K4</f>
        <v>87.7415645472385</v>
      </c>
      <c r="L15" s="43">
        <f>'ANUAL (Acum. S.CORTA)'!L4</f>
        <v>79.25153779734161</v>
      </c>
      <c r="M15" s="43">
        <f>'ANUAL (Acum. S.CORTA)'!M4</f>
        <v>63.88558505704687</v>
      </c>
      <c r="N15" s="43">
        <f>'ANUAL (Acum. S.CORTA)'!N4</f>
        <v>1920.2617007328336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1343.142389271132</v>
      </c>
      <c r="C18" s="43">
        <f>'ANUAL (Acum. S.LARGA)'!C5</f>
        <v>1223.255237630721</v>
      </c>
      <c r="D18" s="43">
        <f>'ANUAL (Acum. S.LARGA)'!D5</f>
        <v>1619.5646125843264</v>
      </c>
      <c r="E18" s="43">
        <f>'ANUAL (Acum. S.LARGA)'!E5</f>
        <v>2428.6725297238763</v>
      </c>
      <c r="F18" s="43">
        <f>'ANUAL (Acum. S.LARGA)'!F5</f>
        <v>2678.653906230196</v>
      </c>
      <c r="G18" s="43">
        <f>'ANUAL (Acum. S.LARGA)'!G5</f>
        <v>2206.7055188021627</v>
      </c>
      <c r="H18" s="43">
        <f>'ANUAL (Acum. S.LARGA)'!H5</f>
        <v>1563.8572554549594</v>
      </c>
      <c r="I18" s="43">
        <f>'ANUAL (Acum. S.LARGA)'!I5</f>
        <v>2084.327243681431</v>
      </c>
      <c r="J18" s="43">
        <f>'ANUAL (Acum. S.LARGA)'!J5</f>
        <v>1011.3703755435838</v>
      </c>
      <c r="K18" s="43">
        <f>'ANUAL (Acum. S.LARGA)'!K5</f>
        <v>577.613629172997</v>
      </c>
      <c r="L18" s="43">
        <f>'ANUAL (Acum. S.LARGA)'!L5</f>
        <v>377.1853426242844</v>
      </c>
      <c r="M18" s="43">
        <f>'ANUAL (Acum. S.LARGA)'!M5</f>
        <v>308.51672122225835</v>
      </c>
      <c r="N18" s="43">
        <f>'ANUAL (Acum. S.LARGA)'!N5</f>
        <v>11112.796244192039</v>
      </c>
    </row>
    <row r="19" spans="1:14" ht="12.75">
      <c r="A19" s="13" t="s">
        <v>109</v>
      </c>
      <c r="B19" s="43">
        <f>'ANUAL (Acum. S.CORTA)'!B5</f>
        <v>563.8083273578663</v>
      </c>
      <c r="C19" s="43">
        <f>'ANUAL (Acum. S.CORTA)'!C5</f>
        <v>1061.4680070400002</v>
      </c>
      <c r="D19" s="43">
        <f>'ANUAL (Acum. S.CORTA)'!D5</f>
        <v>1524.7507105680277</v>
      </c>
      <c r="E19" s="43">
        <f>'ANUAL (Acum. S.CORTA)'!E5</f>
        <v>2428.6725297238763</v>
      </c>
      <c r="F19" s="43">
        <f>'ANUAL (Acum. S.CORTA)'!F5</f>
        <v>1170.8923499259224</v>
      </c>
      <c r="G19" s="43">
        <f>'ANUAL (Acum. S.CORTA)'!G5</f>
        <v>2206.7055188021627</v>
      </c>
      <c r="H19" s="43">
        <f>'ANUAL (Acum. S.CORTA)'!H5</f>
        <v>1259.1526946380172</v>
      </c>
      <c r="I19" s="43">
        <f>'ANUAL (Acum. S.CORTA)'!I5</f>
        <v>853.0000435444854</v>
      </c>
      <c r="J19" s="43">
        <f>'ANUAL (Acum. S.CORTA)'!J5</f>
        <v>763.1543289297731</v>
      </c>
      <c r="K19" s="43">
        <f>'ANUAL (Acum. S.CORTA)'!K5</f>
        <v>447.7522364981345</v>
      </c>
      <c r="L19" s="43">
        <f>'ANUAL (Acum. S.CORTA)'!L5</f>
        <v>281.9060361558818</v>
      </c>
      <c r="M19" s="43">
        <f>'ANUAL (Acum. S.CORTA)'!M5</f>
        <v>249.39976171211003</v>
      </c>
      <c r="N19" s="43">
        <f>'ANUAL (Acum. S.CORTA)'!N5</f>
        <v>10176.649934216533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205.20478732091266</v>
      </c>
      <c r="C22" s="43">
        <f>'ANUAL (Acum. S.LARGA)'!C9</f>
        <v>263.3445797733843</v>
      </c>
      <c r="D22" s="43">
        <f>'ANUAL (Acum. S.LARGA)'!D9</f>
        <v>333.8384807484308</v>
      </c>
      <c r="E22" s="43">
        <f>'ANUAL (Acum. S.LARGA)'!E9</f>
        <v>371.92701071278975</v>
      </c>
      <c r="F22" s="43">
        <f>'ANUAL (Acum. S.LARGA)'!F9</f>
        <v>426.00612411162984</v>
      </c>
      <c r="G22" s="43">
        <f>'ANUAL (Acum. S.LARGA)'!G9</f>
        <v>528.8188432157691</v>
      </c>
      <c r="H22" s="43">
        <f>'ANUAL (Acum. S.LARGA)'!H9</f>
        <v>526.3451371229484</v>
      </c>
      <c r="I22" s="43">
        <f>'ANUAL (Acum. S.LARGA)'!I9</f>
        <v>491.9483753342188</v>
      </c>
      <c r="J22" s="43">
        <f>'ANUAL (Acum. S.LARGA)'!J9</f>
        <v>328.78622512168687</v>
      </c>
      <c r="K22" s="43">
        <f>'ANUAL (Acum. S.LARGA)'!K9</f>
        <v>212.5663149678062</v>
      </c>
      <c r="L22" s="43">
        <f>'ANUAL (Acum. S.LARGA)'!L9</f>
        <v>160.76921445940016</v>
      </c>
      <c r="M22" s="43">
        <f>'ANUAL (Acum. S.LARGA)'!M9</f>
        <v>159.6234407114111</v>
      </c>
      <c r="N22" s="43">
        <f>'ANUAL (Acum. S.LARGA)'!N9</f>
        <v>4450.468451624765</v>
      </c>
    </row>
    <row r="23" spans="1:14" ht="12.75">
      <c r="A23" s="13" t="s">
        <v>109</v>
      </c>
      <c r="B23" s="43">
        <f>'ANUAL (Acum. S.CORTA)'!B9</f>
        <v>211.99664367993074</v>
      </c>
      <c r="C23" s="43">
        <f>'ANUAL (Acum. S.CORTA)'!C9</f>
        <v>260.71743728336907</v>
      </c>
      <c r="D23" s="43">
        <f>'ANUAL (Acum. S.CORTA)'!D9</f>
        <v>347.96570802633283</v>
      </c>
      <c r="E23" s="43">
        <f>'ANUAL (Acum. S.CORTA)'!E9</f>
        <v>340.27066459069977</v>
      </c>
      <c r="F23" s="43">
        <f>'ANUAL (Acum. S.CORTA)'!F9</f>
        <v>364.4255720755284</v>
      </c>
      <c r="G23" s="43">
        <f>'ANUAL (Acum. S.CORTA)'!G9</f>
        <v>349.42365927547905</v>
      </c>
      <c r="H23" s="43">
        <f>'ANUAL (Acum. S.CORTA)'!H9</f>
        <v>472.06001063854814</v>
      </c>
      <c r="I23" s="43">
        <f>'ANUAL (Acum. S.CORTA)'!I9</f>
        <v>452.5176059699959</v>
      </c>
      <c r="J23" s="43">
        <f>'ANUAL (Acum. S.CORTA)'!J9</f>
        <v>242.11448085234412</v>
      </c>
      <c r="K23" s="43">
        <f>'ANUAL (Acum. S.CORTA)'!K9</f>
        <v>169.3037667601095</v>
      </c>
      <c r="L23" s="43">
        <f>'ANUAL (Acum. S.CORTA)'!L9</f>
        <v>135.86692279675907</v>
      </c>
      <c r="M23" s="43">
        <f>'ANUAL (Acum. S.CORTA)'!M9</f>
        <v>131.75806894007252</v>
      </c>
      <c r="N23" s="43">
        <f>'ANUAL (Acum. S.CORTA)'!N9</f>
        <v>3853.5330762625235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175.56340157265376</v>
      </c>
      <c r="C26" s="43">
        <f>'ANUAL (Acum. S.LARGA)'!C12</f>
        <v>252.0222559841755</v>
      </c>
      <c r="D26" s="43">
        <f>'ANUAL (Acum. S.LARGA)'!D12</f>
        <v>369.2336255807252</v>
      </c>
      <c r="E26" s="43">
        <f>'ANUAL (Acum. S.LARGA)'!E12</f>
        <v>515.8689862810165</v>
      </c>
      <c r="F26" s="43">
        <f>'ANUAL (Acum. S.LARGA)'!F12</f>
        <v>541.7097641759209</v>
      </c>
      <c r="G26" s="43">
        <f>'ANUAL (Acum. S.LARGA)'!G12</f>
        <v>508.5493080963309</v>
      </c>
      <c r="H26" s="43">
        <f>'ANUAL (Acum. S.LARGA)'!H12</f>
        <v>316.54665770949435</v>
      </c>
      <c r="I26" s="43">
        <f>'ANUAL (Acum. S.LARGA)'!I12</f>
        <v>310.56630185023835</v>
      </c>
      <c r="J26" s="43">
        <f>'ANUAL (Acum. S.LARGA)'!J12</f>
        <v>168.20412461354513</v>
      </c>
      <c r="K26" s="43">
        <f>'ANUAL (Acum. S.LARGA)'!K12</f>
        <v>95.22314536106889</v>
      </c>
      <c r="L26" s="43">
        <f>'ANUAL (Acum. S.LARGA)'!L12</f>
        <v>61.91228101116636</v>
      </c>
      <c r="M26" s="43">
        <f>'ANUAL (Acum. S.LARGA)'!M12</f>
        <v>55.516597046163895</v>
      </c>
      <c r="N26" s="43">
        <f>'ANUAL (Acum. S.LARGA)'!N12</f>
        <v>2392.639316443778</v>
      </c>
    </row>
    <row r="27" spans="1:14" ht="12.75">
      <c r="A27" s="13" t="s">
        <v>109</v>
      </c>
      <c r="B27" s="43">
        <f>'ANUAL (Acum. S.CORTA)'!B12</f>
        <v>121.02367302688386</v>
      </c>
      <c r="C27" s="43">
        <f>'ANUAL (Acum. S.CORTA)'!C12</f>
        <v>234.56779734979293</v>
      </c>
      <c r="D27" s="43">
        <f>'ANUAL (Acum. S.CORTA)'!D12</f>
        <v>413.8116650750927</v>
      </c>
      <c r="E27" s="43">
        <f>'ANUAL (Acum. S.CORTA)'!E12</f>
        <v>564.1560417898154</v>
      </c>
      <c r="F27" s="43">
        <f>'ANUAL (Acum. S.CORTA)'!F12</f>
        <v>322.46396555131093</v>
      </c>
      <c r="G27" s="43">
        <f>'ANUAL (Acum. S.CORTA)'!G12</f>
        <v>418.44365567396284</v>
      </c>
      <c r="H27" s="43">
        <f>'ANUAL (Acum. S.CORTA)'!H12</f>
        <v>282.95381245495804</v>
      </c>
      <c r="I27" s="43">
        <f>'ANUAL (Acum. S.CORTA)'!I12</f>
        <v>193.2576243023902</v>
      </c>
      <c r="J27" s="43">
        <f>'ANUAL (Acum. S.CORTA)'!J12</f>
        <v>143.7455367320389</v>
      </c>
      <c r="K27" s="43">
        <f>'ANUAL (Acum. S.CORTA)'!K12</f>
        <v>80.9536021842856</v>
      </c>
      <c r="L27" s="43">
        <f>'ANUAL (Acum. S.CORTA)'!L12</f>
        <v>55.41930591060239</v>
      </c>
      <c r="M27" s="43">
        <f>'ANUAL (Acum. S.CORTA)'!M12</f>
        <v>43.34294424826768</v>
      </c>
      <c r="N27" s="43">
        <f>'ANUAL (Acum. S.CORTA)'!N12</f>
        <v>2118.3912431335784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0.73</v>
      </c>
      <c r="C30" s="43">
        <f>'ANUAL (Acum. S.LARGA)'!C13</f>
        <v>0.71</v>
      </c>
      <c r="D30" s="43">
        <f>'ANUAL (Acum. S.LARGA)'!D13</f>
        <v>0.76</v>
      </c>
      <c r="E30" s="43">
        <f>'ANUAL (Acum. S.LARGA)'!E13</f>
        <v>0.87</v>
      </c>
      <c r="F30" s="43">
        <f>'ANUAL (Acum. S.LARGA)'!F13</f>
        <v>0.88</v>
      </c>
      <c r="G30" s="43">
        <f>'ANUAL (Acum. S.LARGA)'!G13</f>
        <v>0.77</v>
      </c>
      <c r="H30" s="43">
        <f>'ANUAL (Acum. S.LARGA)'!H13</f>
        <v>0.54</v>
      </c>
      <c r="I30" s="43">
        <f>'ANUAL (Acum. S.LARGA)'!I13</f>
        <v>0.58</v>
      </c>
      <c r="J30" s="43">
        <f>'ANUAL (Acum. S.LARGA)'!J13</f>
        <v>0.48</v>
      </c>
      <c r="K30" s="43">
        <f>'ANUAL (Acum. S.LARGA)'!K13</f>
        <v>0.42</v>
      </c>
      <c r="L30" s="43">
        <f>'ANUAL (Acum. S.LARGA)'!L13</f>
        <v>0.35</v>
      </c>
      <c r="M30" s="43">
        <f>'ANUAL (Acum. S.LARGA)'!M13</f>
        <v>0.34</v>
      </c>
      <c r="N30" s="43">
        <f>'ANUAL (Acum. S.LARGA)'!N13</f>
        <v>0.48</v>
      </c>
    </row>
    <row r="31" spans="1:14" ht="12.75">
      <c r="A31" s="13" t="s">
        <v>109</v>
      </c>
      <c r="B31" s="43">
        <f>'ANUAL (Acum. S.CORTA)'!B13</f>
        <v>0.53</v>
      </c>
      <c r="C31" s="43">
        <f>'ANUAL (Acum. S.CORTA)'!C13</f>
        <v>0.71</v>
      </c>
      <c r="D31" s="43">
        <f>'ANUAL (Acum. S.CORTA)'!D13</f>
        <v>0.79</v>
      </c>
      <c r="E31" s="43">
        <f>'ANUAL (Acum. S.CORTA)'!E13</f>
        <v>1</v>
      </c>
      <c r="F31" s="43">
        <f>'ANUAL (Acum. S.CORTA)'!F13</f>
        <v>0.69</v>
      </c>
      <c r="G31" s="43">
        <f>'ANUAL (Acum. S.CORTA)'!G13</f>
        <v>0.86</v>
      </c>
      <c r="H31" s="43">
        <f>'ANUAL (Acum. S.CORTA)'!H13</f>
        <v>0.55</v>
      </c>
      <c r="I31" s="43">
        <f>'ANUAL (Acum. S.CORTA)'!I13</f>
        <v>0.43</v>
      </c>
      <c r="J31" s="43">
        <f>'ANUAL (Acum. S.CORTA)'!J13</f>
        <v>0.5</v>
      </c>
      <c r="K31" s="43">
        <f>'ANUAL (Acum. S.CORTA)'!K13</f>
        <v>0.42</v>
      </c>
      <c r="L31" s="43">
        <f>'ANUAL (Acum. S.CORTA)'!L13</f>
        <v>0.36</v>
      </c>
      <c r="M31" s="43">
        <f>'ANUAL (Acum. S.CORTA)'!M13</f>
        <v>0.31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4.1682037032248305</v>
      </c>
      <c r="C34" s="43">
        <f>'ANUAL (Acum. S.LARGA)'!C14</f>
        <v>1.8352154666635987</v>
      </c>
      <c r="D34" s="43">
        <f>'ANUAL (Acum. S.LARGA)'!D14</f>
        <v>1.5026624565474578</v>
      </c>
      <c r="E34" s="43">
        <f>'ANUAL (Acum. S.LARGA)'!E14</f>
        <v>1.591410125179359</v>
      </c>
      <c r="F34" s="43">
        <f>'ANUAL (Acum. S.LARGA)'!F14</f>
        <v>1.8241054308753117</v>
      </c>
      <c r="G34" s="43">
        <f>'ANUAL (Acum. S.LARGA)'!G14</f>
        <v>1.5619123024364197</v>
      </c>
      <c r="H34" s="43">
        <f>'ANUAL (Acum. S.LARGA)'!H14</f>
        <v>0.9549276754445813</v>
      </c>
      <c r="I34" s="43">
        <f>'ANUAL (Acum. S.LARGA)'!I14</f>
        <v>2.3140449277674673</v>
      </c>
      <c r="J34" s="43">
        <f>'ANUAL (Acum. S.LARGA)'!J14</f>
        <v>1.3330016014589356</v>
      </c>
      <c r="K34" s="43">
        <f>'ANUAL (Acum. S.LARGA)'!K14</f>
        <v>1.0766328869086648</v>
      </c>
      <c r="L34" s="43">
        <f>'ANUAL (Acum. S.LARGA)'!L14</f>
        <v>0.7035055339346246</v>
      </c>
      <c r="M34" s="43">
        <f>'ANUAL (Acum. S.LARGA)'!M14</f>
        <v>0.643554127312098</v>
      </c>
      <c r="N34" s="43">
        <f>'ANUAL (Acum. S.LARGA)'!N14</f>
        <v>0.8868202759343213</v>
      </c>
    </row>
    <row r="35" spans="1:14" ht="12.75">
      <c r="A35" s="13" t="s">
        <v>109</v>
      </c>
      <c r="B35" s="43">
        <f>'ANUAL (Acum. S.CORTA)'!B14</f>
        <v>1.248686759405425</v>
      </c>
      <c r="C35" s="43">
        <f>'ANUAL (Acum. S.CORTA)'!C14</f>
        <v>2.1726329482719775</v>
      </c>
      <c r="D35" s="43">
        <f>'ANUAL (Acum. S.CORTA)'!D14</f>
        <v>1.3095656111641683</v>
      </c>
      <c r="E35" s="43">
        <f>'ANUAL (Acum. S.CORTA)'!E14</f>
        <v>2.0334964799736386</v>
      </c>
      <c r="F35" s="43">
        <f>'ANUAL (Acum. S.CORTA)'!F14</f>
        <v>1.0059429272168061</v>
      </c>
      <c r="G35" s="43">
        <f>'ANUAL (Acum. S.CORTA)'!G14</f>
        <v>3.0198278217641588</v>
      </c>
      <c r="H35" s="43">
        <f>'ANUAL (Acum. S.CORTA)'!H14</f>
        <v>0.838458309383895</v>
      </c>
      <c r="I35" s="43">
        <f>'ANUAL (Acum. S.CORTA)'!I14</f>
        <v>0.30083647910509864</v>
      </c>
      <c r="J35" s="43">
        <f>'ANUAL (Acum. S.CORTA)'!J14</f>
        <v>1.6415654306781247</v>
      </c>
      <c r="K35" s="43">
        <f>'ANUAL (Acum. S.CORTA)'!K14</f>
        <v>1.3773164602326728</v>
      </c>
      <c r="L35" s="43">
        <f>'ANUAL (Acum. S.CORTA)'!L14</f>
        <v>0.6927695768999634</v>
      </c>
      <c r="M35" s="43">
        <f>'ANUAL (Acum. S.CORTA)'!M14</f>
        <v>0.5654842255286007</v>
      </c>
      <c r="N35" s="43">
        <f>'ANUAL (Acum. S.CORTA)'!N14</f>
        <v>1.1205075360198715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0.6554381508082824</v>
      </c>
      <c r="C38" s="52">
        <f>'ANUAL (Acum. S.LARGA)'!N15</f>
        <v>0.04528938808421938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0.637097090259462</v>
      </c>
      <c r="C39" s="52">
        <f>'ANUAL (Acum. S.CORTA)'!N15</f>
        <v>-0.3061323914572035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397 - Río Duero desde confluencia con el arroyo de Algodre hasta confluencia con arroyo de Valderrey en Zamora.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0.078</v>
      </c>
      <c r="C4" s="1">
        <f t="shared" si="0"/>
        <v>0.079</v>
      </c>
      <c r="D4" s="1">
        <f t="shared" si="0"/>
        <v>0.089</v>
      </c>
      <c r="E4" s="1">
        <f t="shared" si="0"/>
        <v>0.099</v>
      </c>
      <c r="F4" s="1">
        <f>MIN(F18:F83)</f>
        <v>0.093</v>
      </c>
      <c r="G4" s="1">
        <f t="shared" si="0"/>
        <v>0.09</v>
      </c>
      <c r="H4" s="1">
        <f t="shared" si="0"/>
        <v>0.091</v>
      </c>
      <c r="I4" s="1">
        <f t="shared" si="0"/>
        <v>0.089</v>
      </c>
      <c r="J4" s="1">
        <f t="shared" si="0"/>
        <v>0.088</v>
      </c>
      <c r="K4" s="1">
        <f t="shared" si="0"/>
        <v>0.088</v>
      </c>
      <c r="L4" s="1">
        <f t="shared" si="0"/>
        <v>0.087</v>
      </c>
      <c r="M4" s="1">
        <f t="shared" si="0"/>
        <v>0.083</v>
      </c>
      <c r="N4" s="1">
        <f t="shared" si="0"/>
        <v>1.1369999999999998</v>
      </c>
    </row>
    <row r="5" spans="1:14" ht="12.75">
      <c r="A5" s="13" t="s">
        <v>92</v>
      </c>
      <c r="B5" s="1">
        <f aca="true" t="shared" si="1" ref="B5:N5">MAX(B18:B83)</f>
        <v>0.547</v>
      </c>
      <c r="C5" s="1">
        <f t="shared" si="1"/>
        <v>1.076</v>
      </c>
      <c r="D5" s="1">
        <f t="shared" si="1"/>
        <v>0.976</v>
      </c>
      <c r="E5" s="1">
        <f t="shared" si="1"/>
        <v>1.154</v>
      </c>
      <c r="F5" s="1">
        <f>MAX(F18:F83)</f>
        <v>2.424</v>
      </c>
      <c r="G5" s="1">
        <f t="shared" si="1"/>
        <v>1.283</v>
      </c>
      <c r="H5" s="1">
        <f t="shared" si="1"/>
        <v>1.386</v>
      </c>
      <c r="I5" s="1">
        <f t="shared" si="1"/>
        <v>1.128</v>
      </c>
      <c r="J5" s="1">
        <f t="shared" si="1"/>
        <v>0.913</v>
      </c>
      <c r="K5" s="1">
        <f t="shared" si="1"/>
        <v>0.796</v>
      </c>
      <c r="L5" s="1">
        <f t="shared" si="1"/>
        <v>0.697</v>
      </c>
      <c r="M5" s="1">
        <f t="shared" si="1"/>
        <v>0.612</v>
      </c>
      <c r="N5" s="1">
        <f t="shared" si="1"/>
        <v>9.225</v>
      </c>
    </row>
    <row r="6" spans="1:14" ht="12.75">
      <c r="A6" s="13" t="s">
        <v>14</v>
      </c>
      <c r="B6" s="1">
        <f aca="true" t="shared" si="2" ref="B6:M6">AVERAGE(B18:B83)</f>
        <v>0.20331818181818176</v>
      </c>
      <c r="C6" s="1">
        <f t="shared" si="2"/>
        <v>0.21736363636363637</v>
      </c>
      <c r="D6" s="1">
        <f t="shared" si="2"/>
        <v>0.25836363636363646</v>
      </c>
      <c r="E6" s="1">
        <f t="shared" si="2"/>
        <v>0.29933333333333345</v>
      </c>
      <c r="F6" s="1">
        <f>AVERAGE(F18:F83)</f>
        <v>0.35960606060606065</v>
      </c>
      <c r="G6" s="1">
        <f t="shared" si="2"/>
        <v>0.3273484848484849</v>
      </c>
      <c r="H6" s="1">
        <f t="shared" si="2"/>
        <v>0.31404545454545446</v>
      </c>
      <c r="I6" s="1">
        <f t="shared" si="2"/>
        <v>0.30678787878787883</v>
      </c>
      <c r="J6" s="1">
        <f t="shared" si="2"/>
        <v>0.275348484848485</v>
      </c>
      <c r="K6" s="1">
        <f t="shared" si="2"/>
        <v>0.24966666666666665</v>
      </c>
      <c r="L6" s="1">
        <f t="shared" si="2"/>
        <v>0.2275606060606061</v>
      </c>
      <c r="M6" s="1">
        <f t="shared" si="2"/>
        <v>0.20860606060606057</v>
      </c>
      <c r="N6" s="1">
        <f>SUM(B6:M6)</f>
        <v>3.2473484848484855</v>
      </c>
    </row>
    <row r="7" spans="1:14" ht="12.75">
      <c r="A7" s="13" t="s">
        <v>15</v>
      </c>
      <c r="B7" s="1">
        <f aca="true" t="shared" si="3" ref="B7:M7">PERCENTILE(B18:B83,0.1)</f>
        <v>0.109</v>
      </c>
      <c r="C7" s="1">
        <f t="shared" si="3"/>
        <v>0.1075</v>
      </c>
      <c r="D7" s="1">
        <f t="shared" si="3"/>
        <v>0.116</v>
      </c>
      <c r="E7" s="1">
        <f t="shared" si="3"/>
        <v>0.11649999999999999</v>
      </c>
      <c r="F7" s="1">
        <f>PERCENTILE(F18:F83,0.1)</f>
        <v>0.112</v>
      </c>
      <c r="G7" s="1">
        <f t="shared" si="3"/>
        <v>0.112</v>
      </c>
      <c r="H7" s="1">
        <f t="shared" si="3"/>
        <v>0.1165</v>
      </c>
      <c r="I7" s="1">
        <f t="shared" si="3"/>
        <v>0.118</v>
      </c>
      <c r="J7" s="1">
        <f t="shared" si="3"/>
        <v>0.114</v>
      </c>
      <c r="K7" s="1">
        <f t="shared" si="3"/>
        <v>0.1095</v>
      </c>
      <c r="L7" s="1">
        <f t="shared" si="3"/>
        <v>0.107</v>
      </c>
      <c r="M7" s="1">
        <f t="shared" si="3"/>
        <v>0.1015</v>
      </c>
      <c r="N7" s="1">
        <f>PERCENTILE(N18:N83,0.1)</f>
        <v>1.4375</v>
      </c>
    </row>
    <row r="8" spans="1:14" ht="12.75">
      <c r="A8" s="13" t="s">
        <v>16</v>
      </c>
      <c r="B8" s="1">
        <f aca="true" t="shared" si="4" ref="B8:M8">PERCENTILE(B18:B83,0.25)</f>
        <v>0.1325</v>
      </c>
      <c r="C8" s="1">
        <f t="shared" si="4"/>
        <v>0.13475</v>
      </c>
      <c r="D8" s="1">
        <f t="shared" si="4"/>
        <v>0.143</v>
      </c>
      <c r="E8" s="1">
        <f t="shared" si="4"/>
        <v>0.1525</v>
      </c>
      <c r="F8" s="1">
        <f>PERCENTILE(F18:F83,0.25)</f>
        <v>0.1475</v>
      </c>
      <c r="G8" s="1">
        <f t="shared" si="4"/>
        <v>0.151</v>
      </c>
      <c r="H8" s="1">
        <f t="shared" si="4"/>
        <v>0.15075</v>
      </c>
      <c r="I8" s="1">
        <f t="shared" si="4"/>
        <v>0.15225</v>
      </c>
      <c r="J8" s="1">
        <f t="shared" si="4"/>
        <v>0.14825</v>
      </c>
      <c r="K8" s="1">
        <f t="shared" si="4"/>
        <v>0.138</v>
      </c>
      <c r="L8" s="1">
        <f t="shared" si="4"/>
        <v>0.13025</v>
      </c>
      <c r="M8" s="1">
        <f t="shared" si="4"/>
        <v>0.12525</v>
      </c>
      <c r="N8" s="1">
        <f>PERCENTILE(N18:N83,0.25)</f>
        <v>1.82925</v>
      </c>
    </row>
    <row r="9" spans="1:14" ht="12.75">
      <c r="A9" s="13" t="s">
        <v>17</v>
      </c>
      <c r="B9" s="1">
        <f aca="true" t="shared" si="5" ref="B9:M9">PERCENTILE(B18:B83,0.5)</f>
        <v>0.1655</v>
      </c>
      <c r="C9" s="1">
        <f t="shared" si="5"/>
        <v>0.174</v>
      </c>
      <c r="D9" s="1">
        <f t="shared" si="5"/>
        <v>0.1945</v>
      </c>
      <c r="E9" s="1">
        <f t="shared" si="5"/>
        <v>0.20800000000000002</v>
      </c>
      <c r="F9" s="1">
        <f>PERCENTILE(F18:F83,0.5)</f>
        <v>0.20350000000000001</v>
      </c>
      <c r="G9" s="1">
        <f t="shared" si="5"/>
        <v>0.242</v>
      </c>
      <c r="H9" s="1">
        <f t="shared" si="5"/>
        <v>0.2415</v>
      </c>
      <c r="I9" s="1">
        <f t="shared" si="5"/>
        <v>0.2295</v>
      </c>
      <c r="J9" s="1">
        <f t="shared" si="5"/>
        <v>0.2145</v>
      </c>
      <c r="K9" s="1">
        <f t="shared" si="5"/>
        <v>0.201</v>
      </c>
      <c r="L9" s="1">
        <f t="shared" si="5"/>
        <v>0.1905</v>
      </c>
      <c r="M9" s="1">
        <f t="shared" si="5"/>
        <v>0.177</v>
      </c>
      <c r="N9" s="1">
        <f>PERCENTILE(N18:N83,0.5)</f>
        <v>2.5660000000000003</v>
      </c>
    </row>
    <row r="10" spans="1:14" ht="12.75">
      <c r="A10" s="13" t="s">
        <v>18</v>
      </c>
      <c r="B10" s="1">
        <f aca="true" t="shared" si="6" ref="B10:M10">PERCENTILE(B18:B83,0.75)</f>
        <v>0.23125</v>
      </c>
      <c r="C10" s="1">
        <f t="shared" si="6"/>
        <v>0.22725</v>
      </c>
      <c r="D10" s="1">
        <f t="shared" si="6"/>
        <v>0.28099999999999997</v>
      </c>
      <c r="E10" s="1">
        <f t="shared" si="6"/>
        <v>0.3465</v>
      </c>
      <c r="F10" s="1">
        <f>PERCENTILE(F18:F83,0.75)</f>
        <v>0.43875</v>
      </c>
      <c r="G10" s="1">
        <f t="shared" si="6"/>
        <v>0.41</v>
      </c>
      <c r="H10" s="1">
        <f t="shared" si="6"/>
        <v>0.3705</v>
      </c>
      <c r="I10" s="1">
        <f t="shared" si="6"/>
        <v>0.3685</v>
      </c>
      <c r="J10" s="1">
        <f t="shared" si="6"/>
        <v>0.3335</v>
      </c>
      <c r="K10" s="1">
        <f t="shared" si="6"/>
        <v>0.3065</v>
      </c>
      <c r="L10" s="1">
        <f t="shared" si="6"/>
        <v>0.2775</v>
      </c>
      <c r="M10" s="1">
        <f t="shared" si="6"/>
        <v>0.2485</v>
      </c>
      <c r="N10" s="1">
        <f>PERCENTILE(N18:N83,0.75)</f>
        <v>4.029</v>
      </c>
    </row>
    <row r="11" spans="1:14" ht="12.75">
      <c r="A11" s="13" t="s">
        <v>19</v>
      </c>
      <c r="B11" s="1">
        <f aca="true" t="shared" si="7" ref="B11:M11">PERCENTILE(B18:B83,0.9)</f>
        <v>0.35450000000000004</v>
      </c>
      <c r="C11" s="1">
        <f t="shared" si="7"/>
        <v>0.375</v>
      </c>
      <c r="D11" s="1">
        <f t="shared" si="7"/>
        <v>0.4345</v>
      </c>
      <c r="E11" s="1">
        <f t="shared" si="7"/>
        <v>0.63</v>
      </c>
      <c r="F11" s="1">
        <f>PERCENTILE(F18:F83,0.9)</f>
        <v>0.648</v>
      </c>
      <c r="G11" s="1">
        <f t="shared" si="7"/>
        <v>0.6785</v>
      </c>
      <c r="H11" s="1">
        <f t="shared" si="7"/>
        <v>0.6114999999999999</v>
      </c>
      <c r="I11" s="1">
        <f t="shared" si="7"/>
        <v>0.5865</v>
      </c>
      <c r="J11" s="1">
        <f t="shared" si="7"/>
        <v>0.5195000000000001</v>
      </c>
      <c r="K11" s="1">
        <f t="shared" si="7"/>
        <v>0.4575</v>
      </c>
      <c r="L11" s="1">
        <f t="shared" si="7"/>
        <v>0.40549999999999997</v>
      </c>
      <c r="M11" s="1">
        <f t="shared" si="7"/>
        <v>0.366</v>
      </c>
      <c r="N11" s="1">
        <f>PERCENTILE(N18:N83,0.9)</f>
        <v>5.954999999999999</v>
      </c>
    </row>
    <row r="12" spans="1:14" ht="12.75">
      <c r="A12" s="13" t="s">
        <v>23</v>
      </c>
      <c r="B12" s="1">
        <f aca="true" t="shared" si="8" ref="B12:M12">STDEV(B18:B83)</f>
        <v>0.1092579388547908</v>
      </c>
      <c r="C12" s="1">
        <f t="shared" si="8"/>
        <v>0.15159425972120308</v>
      </c>
      <c r="D12" s="1">
        <f t="shared" si="8"/>
        <v>0.19271514541604462</v>
      </c>
      <c r="E12" s="1">
        <f t="shared" si="8"/>
        <v>0.23047037742797835</v>
      </c>
      <c r="F12" s="1">
        <f>STDEV(F18:F83)</f>
        <v>0.3726266796999946</v>
      </c>
      <c r="G12" s="1">
        <f t="shared" si="8"/>
        <v>0.2585610769936777</v>
      </c>
      <c r="H12" s="1">
        <f t="shared" si="8"/>
        <v>0.23555991769648518</v>
      </c>
      <c r="I12" s="1">
        <f t="shared" si="8"/>
        <v>0.22112457436765687</v>
      </c>
      <c r="J12" s="1">
        <f t="shared" si="8"/>
        <v>0.17519233320283603</v>
      </c>
      <c r="K12" s="1">
        <f t="shared" si="8"/>
        <v>0.15105916653706195</v>
      </c>
      <c r="L12" s="1">
        <f t="shared" si="8"/>
        <v>0.1297307423133217</v>
      </c>
      <c r="M12" s="1">
        <f t="shared" si="8"/>
        <v>0.11199682396429186</v>
      </c>
      <c r="N12" s="1">
        <f>STDEV(N18:N83)</f>
        <v>1.9193245005023098</v>
      </c>
    </row>
    <row r="13" spans="1:14" ht="12.75">
      <c r="A13" s="13" t="s">
        <v>125</v>
      </c>
      <c r="B13" s="1">
        <f>ROUND(B12/B6,2)</f>
        <v>0.54</v>
      </c>
      <c r="C13" s="1">
        <f aca="true" t="shared" si="9" ref="C13:N13">ROUND(C12/C6,2)</f>
        <v>0.7</v>
      </c>
      <c r="D13" s="1">
        <f t="shared" si="9"/>
        <v>0.75</v>
      </c>
      <c r="E13" s="1">
        <f t="shared" si="9"/>
        <v>0.77</v>
      </c>
      <c r="F13" s="1">
        <f t="shared" si="9"/>
        <v>1.04</v>
      </c>
      <c r="G13" s="1">
        <f t="shared" si="9"/>
        <v>0.79</v>
      </c>
      <c r="H13" s="1">
        <f t="shared" si="9"/>
        <v>0.75</v>
      </c>
      <c r="I13" s="1">
        <f t="shared" si="9"/>
        <v>0.72</v>
      </c>
      <c r="J13" s="1">
        <f t="shared" si="9"/>
        <v>0.64</v>
      </c>
      <c r="K13" s="1">
        <f t="shared" si="9"/>
        <v>0.61</v>
      </c>
      <c r="L13" s="1">
        <f t="shared" si="9"/>
        <v>0.57</v>
      </c>
      <c r="M13" s="1">
        <f t="shared" si="9"/>
        <v>0.54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1.594836412751794</v>
      </c>
      <c r="C14" s="53">
        <f t="shared" si="10"/>
        <v>3.392454287370757</v>
      </c>
      <c r="D14" s="53">
        <f t="shared" si="10"/>
        <v>2.325155457257342</v>
      </c>
      <c r="E14" s="53">
        <f t="shared" si="10"/>
        <v>1.7532091112260841</v>
      </c>
      <c r="F14" s="53">
        <f t="shared" si="10"/>
        <v>3.309175814417037</v>
      </c>
      <c r="G14" s="53">
        <f t="shared" si="10"/>
        <v>1.8838423832707534</v>
      </c>
      <c r="H14" s="53">
        <f t="shared" si="10"/>
        <v>2.1619688661865637</v>
      </c>
      <c r="I14" s="53">
        <f t="shared" si="10"/>
        <v>1.747312685057624</v>
      </c>
      <c r="J14" s="53">
        <f t="shared" si="10"/>
        <v>1.4842178741317602</v>
      </c>
      <c r="K14" s="53">
        <f t="shared" si="10"/>
        <v>1.4602396978238699</v>
      </c>
      <c r="L14" s="53">
        <f t="shared" si="10"/>
        <v>1.4482778528626892</v>
      </c>
      <c r="M14" s="53">
        <f t="shared" si="10"/>
        <v>1.4109083407967147</v>
      </c>
      <c r="N14" s="53">
        <f t="shared" si="10"/>
        <v>1.3548664337374265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0.2759000879222863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0.229</v>
      </c>
      <c r="C18" s="1">
        <f>'DATOS MENSUALES'!E7</f>
        <v>0.218</v>
      </c>
      <c r="D18" s="1">
        <f>'DATOS MENSUALES'!E8</f>
        <v>0.201</v>
      </c>
      <c r="E18" s="1">
        <f>'DATOS MENSUALES'!E9</f>
        <v>0.407</v>
      </c>
      <c r="F18" s="1">
        <f>'DATOS MENSUALES'!E10</f>
        <v>0.44</v>
      </c>
      <c r="G18" s="1">
        <f>'DATOS MENSUALES'!E11</f>
        <v>0.473</v>
      </c>
      <c r="H18" s="1">
        <f>'DATOS MENSUALES'!E12</f>
        <v>0.524</v>
      </c>
      <c r="I18" s="1">
        <f>'DATOS MENSUALES'!E13</f>
        <v>0.742</v>
      </c>
      <c r="J18" s="1">
        <f>'DATOS MENSUALES'!E14</f>
        <v>0.622</v>
      </c>
      <c r="K18" s="1">
        <f>'DATOS MENSUALES'!E15</f>
        <v>0.557</v>
      </c>
      <c r="L18" s="1">
        <f>'DATOS MENSUALES'!E16</f>
        <v>0.491</v>
      </c>
      <c r="M18" s="1">
        <f>'DATOS MENSUALES'!E17</f>
        <v>0.433</v>
      </c>
      <c r="N18" s="1">
        <f aca="true" t="shared" si="11" ref="N18:N49">SUM(B18:M18)</f>
        <v>5.337</v>
      </c>
      <c r="O18" s="1"/>
      <c r="P18" s="60">
        <f aca="true" t="shared" si="12" ref="P18:P49">(B18-B$6)^3</f>
        <v>1.6938591754320193E-05</v>
      </c>
      <c r="Q18" s="60">
        <f aca="true" t="shared" si="13" ref="Q18:Q49">(C18-C$6)^3</f>
        <v>2.5770097670923266E-10</v>
      </c>
      <c r="R18" s="60">
        <f aca="true" t="shared" si="14" ref="R18:AB33">(D18-D$6)^3</f>
        <v>-0.00018876002329075968</v>
      </c>
      <c r="S18" s="60">
        <f t="shared" si="14"/>
        <v>0.0012480839629629577</v>
      </c>
      <c r="T18" s="60">
        <f t="shared" si="14"/>
        <v>0.0005196009426774625</v>
      </c>
      <c r="U18" s="60">
        <f t="shared" si="14"/>
        <v>0.0030899042400485527</v>
      </c>
      <c r="V18" s="60">
        <f t="shared" si="14"/>
        <v>0.009254987665195356</v>
      </c>
      <c r="W18" s="60">
        <f t="shared" si="14"/>
        <v>0.08243334963764362</v>
      </c>
      <c r="X18" s="60">
        <f t="shared" si="14"/>
        <v>0.041656167242114614</v>
      </c>
      <c r="Y18" s="60">
        <f t="shared" si="14"/>
        <v>0.029028794370370387</v>
      </c>
      <c r="Z18" s="60">
        <f t="shared" si="14"/>
        <v>0.018282776732904096</v>
      </c>
      <c r="AA18" s="60">
        <f t="shared" si="14"/>
        <v>0.011298827256727054</v>
      </c>
      <c r="AB18" s="60">
        <f t="shared" si="14"/>
        <v>9.124763111397062</v>
      </c>
    </row>
    <row r="19" spans="1:28" ht="12.75">
      <c r="A19" s="12" t="s">
        <v>27</v>
      </c>
      <c r="B19" s="1">
        <f>'DATOS MENSUALES'!E18</f>
        <v>0.383</v>
      </c>
      <c r="C19" s="1">
        <f>'DATOS MENSUALES'!E19</f>
        <v>0.355</v>
      </c>
      <c r="D19" s="1">
        <f>'DATOS MENSUALES'!E20</f>
        <v>0.317</v>
      </c>
      <c r="E19" s="1">
        <f>'DATOS MENSUALES'!E21</f>
        <v>0.283</v>
      </c>
      <c r="F19" s="1">
        <f>'DATOS MENSUALES'!E22</f>
        <v>0.255</v>
      </c>
      <c r="G19" s="1">
        <f>'DATOS MENSUALES'!E23</f>
        <v>0.262</v>
      </c>
      <c r="H19" s="1">
        <f>'DATOS MENSUALES'!E24</f>
        <v>0.291</v>
      </c>
      <c r="I19" s="1">
        <f>'DATOS MENSUALES'!E25</f>
        <v>0.266</v>
      </c>
      <c r="J19" s="1">
        <f>'DATOS MENSUALES'!E26</f>
        <v>0.244</v>
      </c>
      <c r="K19" s="1">
        <f>'DATOS MENSUALES'!E27</f>
        <v>0.222</v>
      </c>
      <c r="L19" s="1">
        <f>'DATOS MENSUALES'!E28</f>
        <v>0.209</v>
      </c>
      <c r="M19" s="1">
        <f>'DATOS MENSUALES'!E29</f>
        <v>0.199</v>
      </c>
      <c r="N19" s="1">
        <f t="shared" si="11"/>
        <v>3.2859999999999996</v>
      </c>
      <c r="O19" s="10"/>
      <c r="P19" s="60">
        <f t="shared" si="12"/>
        <v>0.0058011273644816</v>
      </c>
      <c r="Q19" s="60">
        <f t="shared" si="13"/>
        <v>0.0026073514229902313</v>
      </c>
      <c r="R19" s="60">
        <f t="shared" si="14"/>
        <v>0.0002016049023290749</v>
      </c>
      <c r="S19" s="60">
        <f t="shared" si="14"/>
        <v>-4.357370370370486E-06</v>
      </c>
      <c r="T19" s="60">
        <f t="shared" si="14"/>
        <v>-0.001144644277708213</v>
      </c>
      <c r="U19" s="60">
        <f t="shared" si="14"/>
        <v>-0.0002790657689046112</v>
      </c>
      <c r="V19" s="60">
        <f t="shared" si="14"/>
        <v>-1.223927901953408E-05</v>
      </c>
      <c r="W19" s="60">
        <f t="shared" si="14"/>
        <v>-6.785679761805396E-05</v>
      </c>
      <c r="X19" s="60">
        <f t="shared" si="14"/>
        <v>-3.0807018215906104E-05</v>
      </c>
      <c r="Y19" s="60">
        <f t="shared" si="14"/>
        <v>-2.117729629629625E-05</v>
      </c>
      <c r="Z19" s="60">
        <f t="shared" si="14"/>
        <v>-6.394056352088428E-06</v>
      </c>
      <c r="AA19" s="60">
        <f t="shared" si="14"/>
        <v>-8.864126944374758E-07</v>
      </c>
      <c r="AB19" s="60">
        <f t="shared" si="14"/>
        <v>5.774302999345608E-05</v>
      </c>
    </row>
    <row r="20" spans="1:28" ht="12.75">
      <c r="A20" s="12" t="s">
        <v>28</v>
      </c>
      <c r="B20" s="1">
        <f>'DATOS MENSUALES'!E30</f>
        <v>0.186</v>
      </c>
      <c r="C20" s="1">
        <f>'DATOS MENSUALES'!E31</f>
        <v>0.175</v>
      </c>
      <c r="D20" s="1">
        <f>'DATOS MENSUALES'!E32</f>
        <v>0.171</v>
      </c>
      <c r="E20" s="1">
        <f>'DATOS MENSUALES'!E33</f>
        <v>0.216</v>
      </c>
      <c r="F20" s="1">
        <f>'DATOS MENSUALES'!E34</f>
        <v>0.194</v>
      </c>
      <c r="G20" s="1">
        <f>'DATOS MENSUALES'!E35</f>
        <v>0.186</v>
      </c>
      <c r="H20" s="1">
        <f>'DATOS MENSUALES'!E36</f>
        <v>0.194</v>
      </c>
      <c r="I20" s="1">
        <f>'DATOS MENSUALES'!E37</f>
        <v>0.191</v>
      </c>
      <c r="J20" s="1">
        <f>'DATOS MENSUALES'!E38</f>
        <v>0.176</v>
      </c>
      <c r="K20" s="1">
        <f>'DATOS MENSUALES'!E39</f>
        <v>0.162</v>
      </c>
      <c r="L20" s="1">
        <f>'DATOS MENSUALES'!E40</f>
        <v>0.156</v>
      </c>
      <c r="M20" s="1">
        <f>'DATOS MENSUALES'!E41</f>
        <v>0.16</v>
      </c>
      <c r="N20" s="1">
        <f t="shared" si="11"/>
        <v>2.167</v>
      </c>
      <c r="O20" s="10"/>
      <c r="P20" s="60">
        <f t="shared" si="12"/>
        <v>-5.1940590721261695E-06</v>
      </c>
      <c r="Q20" s="60">
        <f t="shared" si="13"/>
        <v>-7.602907287753578E-05</v>
      </c>
      <c r="R20" s="60">
        <f t="shared" si="14"/>
        <v>-0.0006667946513899344</v>
      </c>
      <c r="S20" s="60">
        <f t="shared" si="14"/>
        <v>-0.0005787037037037063</v>
      </c>
      <c r="T20" s="60">
        <f t="shared" si="14"/>
        <v>-0.004541807040793614</v>
      </c>
      <c r="U20" s="60">
        <f t="shared" si="14"/>
        <v>-0.002824057093973484</v>
      </c>
      <c r="V20" s="60">
        <f t="shared" si="14"/>
        <v>-0.0017299643802591996</v>
      </c>
      <c r="W20" s="60">
        <f t="shared" si="14"/>
        <v>-0.0015523487397668158</v>
      </c>
      <c r="X20" s="60">
        <f t="shared" si="14"/>
        <v>-0.0009805816105024122</v>
      </c>
      <c r="Y20" s="60">
        <f t="shared" si="14"/>
        <v>-0.0006737572962962957</v>
      </c>
      <c r="Z20" s="60">
        <f t="shared" si="14"/>
        <v>-0.0003664561631014003</v>
      </c>
      <c r="AA20" s="60">
        <f t="shared" si="14"/>
        <v>-0.00011483420608286699</v>
      </c>
      <c r="AB20" s="60">
        <f t="shared" si="14"/>
        <v>-1.2609318116952162</v>
      </c>
    </row>
    <row r="21" spans="1:28" ht="12.75">
      <c r="A21" s="12" t="s">
        <v>29</v>
      </c>
      <c r="B21" s="1">
        <f>'DATOS MENSUALES'!E42</f>
        <v>0.166</v>
      </c>
      <c r="C21" s="1">
        <f>'DATOS MENSUALES'!E43</f>
        <v>0.16</v>
      </c>
      <c r="D21" s="1">
        <f>'DATOS MENSUALES'!E44</f>
        <v>0.205</v>
      </c>
      <c r="E21" s="1">
        <f>'DATOS MENSUALES'!E45</f>
        <v>0.158</v>
      </c>
      <c r="F21" s="1">
        <f>'DATOS MENSUALES'!E46</f>
        <v>0.145</v>
      </c>
      <c r="G21" s="1">
        <f>'DATOS MENSUALES'!E47</f>
        <v>0.136</v>
      </c>
      <c r="H21" s="1">
        <f>'DATOS MENSUALES'!E48</f>
        <v>0.139</v>
      </c>
      <c r="I21" s="1">
        <f>'DATOS MENSUALES'!E49</f>
        <v>0.13</v>
      </c>
      <c r="J21" s="1">
        <f>'DATOS MENSUALES'!E50</f>
        <v>0.125</v>
      </c>
      <c r="K21" s="1">
        <f>'DATOS MENSUALES'!E51</f>
        <v>0.119</v>
      </c>
      <c r="L21" s="1">
        <f>'DATOS MENSUALES'!E52</f>
        <v>0.118</v>
      </c>
      <c r="M21" s="1">
        <f>'DATOS MENSUALES'!E53</f>
        <v>0.115</v>
      </c>
      <c r="N21" s="1">
        <f t="shared" si="11"/>
        <v>1.716</v>
      </c>
      <c r="O21" s="10"/>
      <c r="P21" s="60">
        <f t="shared" si="12"/>
        <v>-5.1971042543200314E-05</v>
      </c>
      <c r="Q21" s="60">
        <f t="shared" si="13"/>
        <v>-0.00018876002329075886</v>
      </c>
      <c r="R21" s="60">
        <f t="shared" si="14"/>
        <v>-0.00015196243651390028</v>
      </c>
      <c r="S21" s="60">
        <f t="shared" si="14"/>
        <v>-0.002823149037037044</v>
      </c>
      <c r="T21" s="60">
        <f t="shared" si="14"/>
        <v>-0.009883845489829431</v>
      </c>
      <c r="U21" s="60">
        <f t="shared" si="14"/>
        <v>-0.007006079855681473</v>
      </c>
      <c r="V21" s="60">
        <f t="shared" si="14"/>
        <v>-0.005363552221168286</v>
      </c>
      <c r="W21" s="60">
        <f t="shared" si="14"/>
        <v>-0.00552532024665387</v>
      </c>
      <c r="X21" s="60">
        <f t="shared" si="14"/>
        <v>-0.0033985774183536576</v>
      </c>
      <c r="Y21" s="60">
        <f t="shared" si="14"/>
        <v>-0.002230973629629629</v>
      </c>
      <c r="Z21" s="60">
        <f t="shared" si="14"/>
        <v>-0.0013151136272887291</v>
      </c>
      <c r="AA21" s="60">
        <f t="shared" si="14"/>
        <v>-0.0008201851564960893</v>
      </c>
      <c r="AB21" s="60">
        <f t="shared" si="14"/>
        <v>-3.5910553535058236</v>
      </c>
    </row>
    <row r="22" spans="1:28" ht="12.75">
      <c r="A22" s="12" t="s">
        <v>30</v>
      </c>
      <c r="B22" s="1">
        <f>'DATOS MENSUALES'!E54</f>
        <v>0.109</v>
      </c>
      <c r="C22" s="1">
        <f>'DATOS MENSUALES'!E55</f>
        <v>0.104</v>
      </c>
      <c r="D22" s="1">
        <f>'DATOS MENSUALES'!E56</f>
        <v>0.1</v>
      </c>
      <c r="E22" s="1">
        <f>'DATOS MENSUALES'!E57</f>
        <v>0.101</v>
      </c>
      <c r="F22" s="1">
        <f>'DATOS MENSUALES'!E58</f>
        <v>0.099</v>
      </c>
      <c r="G22" s="1">
        <f>'DATOS MENSUALES'!E59</f>
        <v>0.096</v>
      </c>
      <c r="H22" s="1">
        <f>'DATOS MENSUALES'!E60</f>
        <v>0.093</v>
      </c>
      <c r="I22" s="1">
        <f>'DATOS MENSUALES'!E61</f>
        <v>0.089</v>
      </c>
      <c r="J22" s="1">
        <f>'DATOS MENSUALES'!E62</f>
        <v>0.088</v>
      </c>
      <c r="K22" s="1">
        <f>'DATOS MENSUALES'!E63</f>
        <v>0.088</v>
      </c>
      <c r="L22" s="1">
        <f>'DATOS MENSUALES'!E64</f>
        <v>0.087</v>
      </c>
      <c r="M22" s="1">
        <f>'DATOS MENSUALES'!E65</f>
        <v>0.083</v>
      </c>
      <c r="N22" s="1">
        <f t="shared" si="11"/>
        <v>1.1369999999999998</v>
      </c>
      <c r="O22" s="10"/>
      <c r="P22" s="60">
        <f t="shared" si="12"/>
        <v>-0.000839046945435761</v>
      </c>
      <c r="Q22" s="60">
        <f t="shared" si="13"/>
        <v>-0.001456871692712247</v>
      </c>
      <c r="R22" s="60">
        <f t="shared" si="14"/>
        <v>-0.003971608180315559</v>
      </c>
      <c r="S22" s="60">
        <f t="shared" si="14"/>
        <v>-0.0078016620370370505</v>
      </c>
      <c r="T22" s="60">
        <f t="shared" si="14"/>
        <v>-0.017699195814898296</v>
      </c>
      <c r="U22" s="60">
        <f t="shared" si="14"/>
        <v>-0.012382261701411504</v>
      </c>
      <c r="V22" s="60">
        <f t="shared" si="14"/>
        <v>-0.01080052250629225</v>
      </c>
      <c r="W22" s="60">
        <f t="shared" si="14"/>
        <v>-0.010330018871998225</v>
      </c>
      <c r="X22" s="60">
        <f t="shared" si="14"/>
        <v>-0.006575829671108486</v>
      </c>
      <c r="Y22" s="60">
        <f t="shared" si="14"/>
        <v>-0.004225337962962962</v>
      </c>
      <c r="Z22" s="60">
        <f t="shared" si="14"/>
        <v>-0.0027770958097956175</v>
      </c>
      <c r="AA22" s="60">
        <f t="shared" si="14"/>
        <v>-0.001981672054567713</v>
      </c>
      <c r="AB22" s="60">
        <f t="shared" si="14"/>
        <v>-9.398586236950049</v>
      </c>
    </row>
    <row r="23" spans="1:28" ht="12.75">
      <c r="A23" s="12" t="s">
        <v>32</v>
      </c>
      <c r="B23" s="11">
        <f>'DATOS MENSUALES'!E66</f>
        <v>0.078</v>
      </c>
      <c r="C23" s="1">
        <f>'DATOS MENSUALES'!E67</f>
        <v>0.079</v>
      </c>
      <c r="D23" s="1">
        <f>'DATOS MENSUALES'!E68</f>
        <v>0.21</v>
      </c>
      <c r="E23" s="1">
        <f>'DATOS MENSUALES'!E69</f>
        <v>0.148</v>
      </c>
      <c r="F23" s="1">
        <f>'DATOS MENSUALES'!E70</f>
        <v>0.142</v>
      </c>
      <c r="G23" s="1">
        <f>'DATOS MENSUALES'!E71</f>
        <v>0.201</v>
      </c>
      <c r="H23" s="1">
        <f>'DATOS MENSUALES'!E72</f>
        <v>0.541</v>
      </c>
      <c r="I23" s="1">
        <f>'DATOS MENSUALES'!E73</f>
        <v>0.973</v>
      </c>
      <c r="J23" s="1">
        <f>'DATOS MENSUALES'!E74</f>
        <v>0.552</v>
      </c>
      <c r="K23" s="1">
        <f>'DATOS MENSUALES'!E75</f>
        <v>0.486</v>
      </c>
      <c r="L23" s="1">
        <f>'DATOS MENSUALES'!E76</f>
        <v>0.434</v>
      </c>
      <c r="M23" s="1">
        <f>'DATOS MENSUALES'!E77</f>
        <v>0.386</v>
      </c>
      <c r="N23" s="1">
        <f t="shared" si="11"/>
        <v>4.23</v>
      </c>
      <c r="O23" s="10"/>
      <c r="P23" s="60">
        <f t="shared" si="12"/>
        <v>-0.0019680777698159258</v>
      </c>
      <c r="Q23" s="60">
        <f t="shared" si="13"/>
        <v>-0.0026489020646130726</v>
      </c>
      <c r="R23" s="60">
        <f t="shared" si="14"/>
        <v>-0.0001131245439519166</v>
      </c>
      <c r="S23" s="60">
        <f t="shared" si="14"/>
        <v>-0.003465802370370379</v>
      </c>
      <c r="T23" s="60">
        <f t="shared" si="14"/>
        <v>-0.010304168704705465</v>
      </c>
      <c r="U23" s="60">
        <f t="shared" si="14"/>
        <v>-0.002017019583642904</v>
      </c>
      <c r="V23" s="60">
        <f t="shared" si="14"/>
        <v>0.011690057725112717</v>
      </c>
      <c r="W23" s="60">
        <f t="shared" si="14"/>
        <v>0.2956906488194617</v>
      </c>
      <c r="X23" s="60">
        <f t="shared" si="14"/>
        <v>0.021173817193905282</v>
      </c>
      <c r="Y23" s="60">
        <f t="shared" si="14"/>
        <v>0.013200030703703704</v>
      </c>
      <c r="Z23" s="60">
        <f t="shared" si="14"/>
        <v>0.00879787376389584</v>
      </c>
      <c r="AA23" s="60">
        <f t="shared" si="14"/>
        <v>0.005582340647911627</v>
      </c>
      <c r="AB23" s="60">
        <f t="shared" si="14"/>
        <v>0.9488522338619488</v>
      </c>
    </row>
    <row r="24" spans="1:28" ht="12.75">
      <c r="A24" s="12" t="s">
        <v>31</v>
      </c>
      <c r="B24" s="1">
        <f>'DATOS MENSUALES'!E78</f>
        <v>0.339</v>
      </c>
      <c r="C24" s="1">
        <f>'DATOS MENSUALES'!E79</f>
        <v>0.302</v>
      </c>
      <c r="D24" s="1">
        <f>'DATOS MENSUALES'!E80</f>
        <v>0.275</v>
      </c>
      <c r="E24" s="1">
        <f>'DATOS MENSUALES'!E81</f>
        <v>0.255</v>
      </c>
      <c r="F24" s="1">
        <f>'DATOS MENSUALES'!E82</f>
        <v>0.413</v>
      </c>
      <c r="G24" s="1">
        <f>'DATOS MENSUALES'!E83</f>
        <v>0.702</v>
      </c>
      <c r="H24" s="1">
        <f>'DATOS MENSUALES'!E84</f>
        <v>0.647</v>
      </c>
      <c r="I24" s="1">
        <f>'DATOS MENSUALES'!E85</f>
        <v>0.581</v>
      </c>
      <c r="J24" s="1">
        <f>'DATOS MENSUALES'!E86</f>
        <v>0.518</v>
      </c>
      <c r="K24" s="1">
        <f>'DATOS MENSUALES'!E87</f>
        <v>0.457</v>
      </c>
      <c r="L24" s="1">
        <f>'DATOS MENSUALES'!E88</f>
        <v>0.408</v>
      </c>
      <c r="M24" s="1">
        <f>'DATOS MENSUALES'!E89</f>
        <v>0.366</v>
      </c>
      <c r="N24" s="1">
        <f t="shared" si="11"/>
        <v>5.263</v>
      </c>
      <c r="O24" s="10"/>
      <c r="P24" s="60">
        <f t="shared" si="12"/>
        <v>0.0024978420008452333</v>
      </c>
      <c r="Q24" s="60">
        <f t="shared" si="13"/>
        <v>0.0006062768527422988</v>
      </c>
      <c r="R24" s="60">
        <f t="shared" si="14"/>
        <v>4.604422990232845E-06</v>
      </c>
      <c r="S24" s="60">
        <f t="shared" si="14"/>
        <v>-8.713470370370438E-05</v>
      </c>
      <c r="T24" s="60">
        <f t="shared" si="14"/>
        <v>0.0001522214633386198</v>
      </c>
      <c r="U24" s="60">
        <f t="shared" si="14"/>
        <v>0.05258749453412566</v>
      </c>
      <c r="V24" s="60">
        <f t="shared" si="14"/>
        <v>0.03691091783668298</v>
      </c>
      <c r="W24" s="60">
        <f t="shared" si="14"/>
        <v>0.020618636632133994</v>
      </c>
      <c r="X24" s="60">
        <f t="shared" si="14"/>
        <v>0.014287262443216575</v>
      </c>
      <c r="Y24" s="60">
        <f t="shared" si="14"/>
        <v>0.008912661037037042</v>
      </c>
      <c r="Z24" s="60">
        <f t="shared" si="14"/>
        <v>0.005874813431939916</v>
      </c>
      <c r="AA24" s="60">
        <f t="shared" si="14"/>
        <v>0.003899096791162314</v>
      </c>
      <c r="AB24" s="60">
        <f t="shared" si="14"/>
        <v>8.189291835527918</v>
      </c>
    </row>
    <row r="25" spans="1:28" ht="12.75">
      <c r="A25" s="12" t="s">
        <v>33</v>
      </c>
      <c r="B25" s="1">
        <f>'DATOS MENSUALES'!E90</f>
        <v>0.324</v>
      </c>
      <c r="C25" s="1">
        <f>'DATOS MENSUALES'!E91</f>
        <v>0.286</v>
      </c>
      <c r="D25" s="1">
        <f>'DATOS MENSUALES'!E92</f>
        <v>0.257</v>
      </c>
      <c r="E25" s="1">
        <f>'DATOS MENSUALES'!E93</f>
        <v>0.577</v>
      </c>
      <c r="F25" s="1">
        <f>'DATOS MENSUALES'!E94</f>
        <v>0.349</v>
      </c>
      <c r="G25" s="1">
        <f>'DATOS MENSUALES'!E95</f>
        <v>0.316</v>
      </c>
      <c r="H25" s="1">
        <f>'DATOS MENSUALES'!E96</f>
        <v>0.339</v>
      </c>
      <c r="I25" s="1">
        <f>'DATOS MENSUALES'!E97</f>
        <v>0.364</v>
      </c>
      <c r="J25" s="1">
        <f>'DATOS MENSUALES'!E98</f>
        <v>0.288</v>
      </c>
      <c r="K25" s="1">
        <f>'DATOS MENSUALES'!E99</f>
        <v>0.257</v>
      </c>
      <c r="L25" s="1">
        <f>'DATOS MENSUALES'!E100</f>
        <v>0.234</v>
      </c>
      <c r="M25" s="1">
        <f>'DATOS MENSUALES'!E101</f>
        <v>0.212</v>
      </c>
      <c r="N25" s="1">
        <f t="shared" si="11"/>
        <v>3.803</v>
      </c>
      <c r="O25" s="10"/>
      <c r="P25" s="60">
        <f t="shared" si="12"/>
        <v>0.001757622217787381</v>
      </c>
      <c r="Q25" s="60">
        <f t="shared" si="13"/>
        <v>0.0003233425056348606</v>
      </c>
      <c r="R25" s="60">
        <f t="shared" si="14"/>
        <v>-2.5356874530433385E-09</v>
      </c>
      <c r="S25" s="60">
        <f t="shared" si="14"/>
        <v>0.02140776062962959</v>
      </c>
      <c r="T25" s="60">
        <f t="shared" si="14"/>
        <v>-1.193060077357621E-06</v>
      </c>
      <c r="U25" s="60">
        <f t="shared" si="14"/>
        <v>-1.4615498963463984E-06</v>
      </c>
      <c r="V25" s="60">
        <f t="shared" si="14"/>
        <v>1.5539927592036264E-05</v>
      </c>
      <c r="W25" s="60">
        <f t="shared" si="14"/>
        <v>0.0001872682492139016</v>
      </c>
      <c r="X25" s="60">
        <f t="shared" si="14"/>
        <v>2.0250120871246028E-06</v>
      </c>
      <c r="Y25" s="60">
        <f t="shared" si="14"/>
        <v>3.9437037037037444E-07</v>
      </c>
      <c r="Z25" s="60">
        <f t="shared" si="14"/>
        <v>2.670145845507381E-07</v>
      </c>
      <c r="AA25" s="60">
        <f t="shared" si="14"/>
        <v>3.909419261485472E-08</v>
      </c>
      <c r="AB25" s="60">
        <f t="shared" si="14"/>
        <v>0.1715566308860534</v>
      </c>
    </row>
    <row r="26" spans="1:28" ht="12.75">
      <c r="A26" s="12" t="s">
        <v>34</v>
      </c>
      <c r="B26" s="1">
        <f>'DATOS MENSUALES'!E102</f>
        <v>0.192</v>
      </c>
      <c r="C26" s="1">
        <f>'DATOS MENSUALES'!E103</f>
        <v>0.174</v>
      </c>
      <c r="D26" s="1">
        <f>'DATOS MENSUALES'!E104</f>
        <v>0.172</v>
      </c>
      <c r="E26" s="1">
        <f>'DATOS MENSUALES'!E105</f>
        <v>0.159</v>
      </c>
      <c r="F26" s="1">
        <f>'DATOS MENSUALES'!E106</f>
        <v>0.147</v>
      </c>
      <c r="G26" s="1">
        <f>'DATOS MENSUALES'!E107</f>
        <v>0.14</v>
      </c>
      <c r="H26" s="1">
        <f>'DATOS MENSUALES'!E108</f>
        <v>0.132</v>
      </c>
      <c r="I26" s="1">
        <f>'DATOS MENSUALES'!E109</f>
        <v>0.123</v>
      </c>
      <c r="J26" s="1">
        <f>'DATOS MENSUALES'!E110</f>
        <v>0.116</v>
      </c>
      <c r="K26" s="1">
        <f>'DATOS MENSUALES'!E111</f>
        <v>0.113</v>
      </c>
      <c r="L26" s="1">
        <f>'DATOS MENSUALES'!E112</f>
        <v>0.112</v>
      </c>
      <c r="M26" s="1">
        <f>'DATOS MENSUALES'!E113</f>
        <v>0.115</v>
      </c>
      <c r="N26" s="1">
        <f t="shared" si="11"/>
        <v>1.6950000000000003</v>
      </c>
      <c r="O26" s="10"/>
      <c r="P26" s="60">
        <f t="shared" si="12"/>
        <v>-1.4498731217129736E-06</v>
      </c>
      <c r="Q26" s="60">
        <f t="shared" si="13"/>
        <v>-8.154119684447794E-05</v>
      </c>
      <c r="R26" s="60">
        <f t="shared" si="14"/>
        <v>-0.0006441585274229927</v>
      </c>
      <c r="S26" s="60">
        <f t="shared" si="14"/>
        <v>-0.00276364670370371</v>
      </c>
      <c r="T26" s="60">
        <f t="shared" si="14"/>
        <v>-0.00961007819506359</v>
      </c>
      <c r="U26" s="60">
        <f t="shared" si="14"/>
        <v>-0.00657582967110847</v>
      </c>
      <c r="V26" s="60">
        <f t="shared" si="14"/>
        <v>-0.006033086037283988</v>
      </c>
      <c r="W26" s="60">
        <f t="shared" si="14"/>
        <v>-0.006207984100648362</v>
      </c>
      <c r="X26" s="60">
        <f t="shared" si="14"/>
        <v>-0.0040461671063701885</v>
      </c>
      <c r="Y26" s="60">
        <f t="shared" si="14"/>
        <v>-0.002552629629629629</v>
      </c>
      <c r="Z26" s="60">
        <f t="shared" si="14"/>
        <v>-0.001543225647949886</v>
      </c>
      <c r="AA26" s="60">
        <f t="shared" si="14"/>
        <v>-0.0008201851564960893</v>
      </c>
      <c r="AB26" s="60">
        <f t="shared" si="14"/>
        <v>-3.740827364020285</v>
      </c>
    </row>
    <row r="27" spans="1:28" ht="12.75">
      <c r="A27" s="12" t="s">
        <v>35</v>
      </c>
      <c r="B27" s="1">
        <f>'DATOS MENSUALES'!E114</f>
        <v>0.11</v>
      </c>
      <c r="C27" s="1">
        <f>'DATOS MENSUALES'!E115</f>
        <v>0.107</v>
      </c>
      <c r="D27" s="1">
        <f>'DATOS MENSUALES'!E116</f>
        <v>0.106</v>
      </c>
      <c r="E27" s="1">
        <f>'DATOS MENSUALES'!E117</f>
        <v>0.101</v>
      </c>
      <c r="F27" s="1">
        <f>'DATOS MENSUALES'!E118</f>
        <v>0.105</v>
      </c>
      <c r="G27" s="1">
        <f>'DATOS MENSUALES'!E119</f>
        <v>0.105</v>
      </c>
      <c r="H27" s="1">
        <f>'DATOS MENSUALES'!E120</f>
        <v>0.102</v>
      </c>
      <c r="I27" s="1">
        <f>'DATOS MENSUALES'!E121</f>
        <v>0.105</v>
      </c>
      <c r="J27" s="1">
        <f>'DATOS MENSUALES'!E122</f>
        <v>0.108</v>
      </c>
      <c r="K27" s="1">
        <f>'DATOS MENSUALES'!E123</f>
        <v>0.105</v>
      </c>
      <c r="L27" s="1">
        <f>'DATOS MENSUALES'!E124</f>
        <v>0.101</v>
      </c>
      <c r="M27" s="1">
        <f>'DATOS MENSUALES'!E125</f>
        <v>0.095</v>
      </c>
      <c r="N27" s="1">
        <f t="shared" si="11"/>
        <v>1.25</v>
      </c>
      <c r="O27" s="10"/>
      <c r="P27" s="60">
        <f t="shared" si="12"/>
        <v>-0.0008126411417167527</v>
      </c>
      <c r="Q27" s="60">
        <f t="shared" si="13"/>
        <v>-0.001344243684447784</v>
      </c>
      <c r="R27" s="60">
        <f t="shared" si="14"/>
        <v>-0.00353707270924118</v>
      </c>
      <c r="S27" s="60">
        <f t="shared" si="14"/>
        <v>-0.0078016620370370505</v>
      </c>
      <c r="T27" s="60">
        <f t="shared" si="14"/>
        <v>-0.016504645930600786</v>
      </c>
      <c r="U27" s="60">
        <f t="shared" si="14"/>
        <v>-0.010992653104304069</v>
      </c>
      <c r="V27" s="60">
        <f t="shared" si="14"/>
        <v>-0.00953425804141622</v>
      </c>
      <c r="W27" s="60">
        <f t="shared" si="14"/>
        <v>-0.008216469075854976</v>
      </c>
      <c r="X27" s="60">
        <f t="shared" si="14"/>
        <v>-0.004686680566425286</v>
      </c>
      <c r="Y27" s="60">
        <f t="shared" si="14"/>
        <v>-0.003027648296296296</v>
      </c>
      <c r="Z27" s="60">
        <f t="shared" si="14"/>
        <v>-0.0020271955191620075</v>
      </c>
      <c r="AA27" s="60">
        <f t="shared" si="14"/>
        <v>-0.0014662381041544912</v>
      </c>
      <c r="AB27" s="60">
        <f t="shared" si="14"/>
        <v>-7.9682239827358545</v>
      </c>
    </row>
    <row r="28" spans="1:28" ht="12.75">
      <c r="A28" s="12" t="s">
        <v>36</v>
      </c>
      <c r="B28" s="1">
        <f>'DATOS MENSUALES'!E126</f>
        <v>0.088</v>
      </c>
      <c r="C28" s="1">
        <f>'DATOS MENSUALES'!E127</f>
        <v>0.086</v>
      </c>
      <c r="D28" s="1">
        <f>'DATOS MENSUALES'!E128</f>
        <v>0.089</v>
      </c>
      <c r="E28" s="1">
        <f>'DATOS MENSUALES'!E129</f>
        <v>0.105</v>
      </c>
      <c r="F28" s="1">
        <f>'DATOS MENSUALES'!E130</f>
        <v>0.159</v>
      </c>
      <c r="G28" s="1">
        <f>'DATOS MENSUALES'!E131</f>
        <v>0.439</v>
      </c>
      <c r="H28" s="1">
        <f>'DATOS MENSUALES'!E132</f>
        <v>0.271</v>
      </c>
      <c r="I28" s="1">
        <f>'DATOS MENSUALES'!E133</f>
        <v>0.252</v>
      </c>
      <c r="J28" s="1">
        <f>'DATOS MENSUALES'!E134</f>
        <v>0.233</v>
      </c>
      <c r="K28" s="1">
        <f>'DATOS MENSUALES'!E135</f>
        <v>0.215</v>
      </c>
      <c r="L28" s="1">
        <f>'DATOS MENSUALES'!E136</f>
        <v>0.196</v>
      </c>
      <c r="M28" s="1">
        <f>'DATOS MENSUALES'!E137</f>
        <v>0.177</v>
      </c>
      <c r="N28" s="1">
        <f t="shared" si="11"/>
        <v>2.3100000000000005</v>
      </c>
      <c r="O28" s="10"/>
      <c r="P28" s="60">
        <f t="shared" si="12"/>
        <v>-0.001533533823534934</v>
      </c>
      <c r="Q28" s="60">
        <f t="shared" si="13"/>
        <v>-0.0022668641059353876</v>
      </c>
      <c r="R28" s="60">
        <f t="shared" si="14"/>
        <v>-0.004858033543951925</v>
      </c>
      <c r="S28" s="60">
        <f t="shared" si="14"/>
        <v>-0.0073390847037037195</v>
      </c>
      <c r="T28" s="60">
        <f t="shared" si="14"/>
        <v>-0.008072947881014002</v>
      </c>
      <c r="U28" s="60">
        <f t="shared" si="14"/>
        <v>0.0013918545802689413</v>
      </c>
      <c r="V28" s="60">
        <f t="shared" si="14"/>
        <v>-7.975940298647577E-05</v>
      </c>
      <c r="W28" s="60">
        <f t="shared" si="14"/>
        <v>-0.00016445741469794402</v>
      </c>
      <c r="X28" s="60">
        <f t="shared" si="14"/>
        <v>-7.594752579166397E-05</v>
      </c>
      <c r="Y28" s="60">
        <f t="shared" si="14"/>
        <v>-4.1661629629629575E-05</v>
      </c>
      <c r="Z28" s="60">
        <f t="shared" si="14"/>
        <v>-3.1436631420959E-05</v>
      </c>
      <c r="AA28" s="60">
        <f t="shared" si="14"/>
        <v>-3.157265511867984E-05</v>
      </c>
      <c r="AB28" s="60">
        <f t="shared" si="14"/>
        <v>-0.8235751710967286</v>
      </c>
    </row>
    <row r="29" spans="1:28" ht="12.75">
      <c r="A29" s="12" t="s">
        <v>37</v>
      </c>
      <c r="B29" s="1">
        <f>'DATOS MENSUALES'!E138</f>
        <v>0.162</v>
      </c>
      <c r="C29" s="1">
        <f>'DATOS MENSUALES'!E139</f>
        <v>0.218</v>
      </c>
      <c r="D29" s="1">
        <f>'DATOS MENSUALES'!E140</f>
        <v>0.235</v>
      </c>
      <c r="E29" s="1">
        <f>'DATOS MENSUALES'!E141</f>
        <v>0.22</v>
      </c>
      <c r="F29" s="1">
        <f>'DATOS MENSUALES'!E142</f>
        <v>0.205</v>
      </c>
      <c r="G29" s="1">
        <f>'DATOS MENSUALES'!E143</f>
        <v>0.243</v>
      </c>
      <c r="H29" s="1">
        <f>'DATOS MENSUALES'!E144</f>
        <v>0.241</v>
      </c>
      <c r="I29" s="1">
        <f>'DATOS MENSUALES'!E145</f>
        <v>0.232</v>
      </c>
      <c r="J29" s="1">
        <f>'DATOS MENSUALES'!E146</f>
        <v>0.217</v>
      </c>
      <c r="K29" s="1">
        <f>'DATOS MENSUALES'!E147</f>
        <v>0.204</v>
      </c>
      <c r="L29" s="1">
        <f>'DATOS MENSUALES'!E148</f>
        <v>0.193</v>
      </c>
      <c r="M29" s="1">
        <f>'DATOS MENSUALES'!E149</f>
        <v>0.178</v>
      </c>
      <c r="N29" s="1">
        <f t="shared" si="11"/>
        <v>2.548</v>
      </c>
      <c r="O29" s="10"/>
      <c r="P29" s="60">
        <f t="shared" si="12"/>
        <v>-7.053807560105151E-05</v>
      </c>
      <c r="Q29" s="60">
        <f t="shared" si="13"/>
        <v>2.5770097670923266E-10</v>
      </c>
      <c r="R29" s="60">
        <f t="shared" si="14"/>
        <v>-1.2753262960180497E-05</v>
      </c>
      <c r="S29" s="60">
        <f t="shared" si="14"/>
        <v>-0.0004993063703703726</v>
      </c>
      <c r="T29" s="60">
        <f t="shared" si="14"/>
        <v>-0.003695553919581494</v>
      </c>
      <c r="U29" s="60">
        <f t="shared" si="14"/>
        <v>-0.0006001113728991022</v>
      </c>
      <c r="V29" s="60">
        <f t="shared" si="14"/>
        <v>-0.00038974413439143383</v>
      </c>
      <c r="W29" s="60">
        <f t="shared" si="14"/>
        <v>-0.00041830556896791656</v>
      </c>
      <c r="X29" s="60">
        <f t="shared" si="14"/>
        <v>-0.00019865008226549406</v>
      </c>
      <c r="Y29" s="60">
        <f t="shared" si="14"/>
        <v>-9.523529629629626E-05</v>
      </c>
      <c r="Z29" s="60">
        <f t="shared" si="14"/>
        <v>-4.1280414478810266E-05</v>
      </c>
      <c r="AA29" s="60">
        <f t="shared" si="14"/>
        <v>-2.8669644099396095E-05</v>
      </c>
      <c r="AB29" s="60">
        <f t="shared" si="14"/>
        <v>-0.34204316384190825</v>
      </c>
    </row>
    <row r="30" spans="1:28" ht="12.75">
      <c r="A30" s="12" t="s">
        <v>38</v>
      </c>
      <c r="B30" s="1">
        <f>'DATOS MENSUALES'!E150</f>
        <v>0.162</v>
      </c>
      <c r="C30" s="1">
        <f>'DATOS MENSUALES'!E151</f>
        <v>0.156</v>
      </c>
      <c r="D30" s="1">
        <f>'DATOS MENSUALES'!E152</f>
        <v>0.156</v>
      </c>
      <c r="E30" s="1">
        <f>'DATOS MENSUALES'!E153</f>
        <v>0.152</v>
      </c>
      <c r="F30" s="1">
        <f>'DATOS MENSUALES'!E154</f>
        <v>0.143</v>
      </c>
      <c r="G30" s="1">
        <f>'DATOS MENSUALES'!E155</f>
        <v>0.136</v>
      </c>
      <c r="H30" s="1">
        <f>'DATOS MENSUALES'!E156</f>
        <v>0.138</v>
      </c>
      <c r="I30" s="1">
        <f>'DATOS MENSUALES'!E157</f>
        <v>0.135</v>
      </c>
      <c r="J30" s="1">
        <f>'DATOS MENSUALES'!E158</f>
        <v>0.133</v>
      </c>
      <c r="K30" s="1">
        <f>'DATOS MENSUALES'!E159</f>
        <v>0.127</v>
      </c>
      <c r="L30" s="1">
        <f>'DATOS MENSUALES'!E160</f>
        <v>0.122</v>
      </c>
      <c r="M30" s="1">
        <f>'DATOS MENSUALES'!E161</f>
        <v>0.117</v>
      </c>
      <c r="N30" s="1">
        <f t="shared" si="11"/>
        <v>1.677</v>
      </c>
      <c r="O30" s="10"/>
      <c r="P30" s="60">
        <f t="shared" si="12"/>
        <v>-7.053807560105151E-05</v>
      </c>
      <c r="Q30" s="60">
        <f t="shared" si="13"/>
        <v>-0.0002310645191585275</v>
      </c>
      <c r="R30" s="60">
        <f t="shared" si="14"/>
        <v>-0.0010725983290758858</v>
      </c>
      <c r="S30" s="60">
        <f t="shared" si="14"/>
        <v>-0.003198181037037045</v>
      </c>
      <c r="T30" s="60">
        <f t="shared" si="14"/>
        <v>-0.010162763330049817</v>
      </c>
      <c r="U30" s="60">
        <f t="shared" si="14"/>
        <v>-0.007006079855681473</v>
      </c>
      <c r="V30" s="60">
        <f t="shared" si="14"/>
        <v>-0.005456001091002996</v>
      </c>
      <c r="W30" s="60">
        <f t="shared" si="14"/>
        <v>-0.005069645026268195</v>
      </c>
      <c r="X30" s="60">
        <f t="shared" si="14"/>
        <v>-0.0028844203219349236</v>
      </c>
      <c r="Y30" s="60">
        <f t="shared" si="14"/>
        <v>-0.0018457789629629621</v>
      </c>
      <c r="Z30" s="60">
        <f t="shared" si="14"/>
        <v>-0.0011762662195752302</v>
      </c>
      <c r="AA30" s="60">
        <f t="shared" si="14"/>
        <v>-0.0007687278617302492</v>
      </c>
      <c r="AB30" s="60">
        <f t="shared" si="14"/>
        <v>-3.8724705129417742</v>
      </c>
    </row>
    <row r="31" spans="1:28" ht="12.75">
      <c r="A31" s="12" t="s">
        <v>39</v>
      </c>
      <c r="B31" s="1">
        <f>'DATOS MENSUALES'!E162</f>
        <v>0.13</v>
      </c>
      <c r="C31" s="1">
        <f>'DATOS MENSUALES'!E163</f>
        <v>0.12</v>
      </c>
      <c r="D31" s="1">
        <f>'DATOS MENSUALES'!E164</f>
        <v>0.114</v>
      </c>
      <c r="E31" s="1">
        <f>'DATOS MENSUALES'!E165</f>
        <v>0.11</v>
      </c>
      <c r="F31" s="1">
        <f>'DATOS MENSUALES'!E166</f>
        <v>0.109</v>
      </c>
      <c r="G31" s="1">
        <f>'DATOS MENSUALES'!E167</f>
        <v>0.113</v>
      </c>
      <c r="H31" s="1">
        <f>'DATOS MENSUALES'!E168</f>
        <v>0.116</v>
      </c>
      <c r="I31" s="1">
        <f>'DATOS MENSUALES'!E169</f>
        <v>0.114</v>
      </c>
      <c r="J31" s="1">
        <f>'DATOS MENSUALES'!E170</f>
        <v>0.112</v>
      </c>
      <c r="K31" s="1">
        <f>'DATOS MENSUALES'!E171</f>
        <v>0.106</v>
      </c>
      <c r="L31" s="1">
        <f>'DATOS MENSUALES'!E172</f>
        <v>0.102</v>
      </c>
      <c r="M31" s="1">
        <f>'DATOS MENSUALES'!E173</f>
        <v>0.097</v>
      </c>
      <c r="N31" s="1">
        <f t="shared" si="11"/>
        <v>1.3430000000000002</v>
      </c>
      <c r="O31" s="10"/>
      <c r="P31" s="60">
        <f t="shared" si="12"/>
        <v>-0.0003941259764274971</v>
      </c>
      <c r="Q31" s="60">
        <f t="shared" si="13"/>
        <v>-0.0009229758910593542</v>
      </c>
      <c r="R31" s="60">
        <f t="shared" si="14"/>
        <v>-0.003008662262960187</v>
      </c>
      <c r="S31" s="60">
        <f t="shared" si="14"/>
        <v>-0.006787053037037052</v>
      </c>
      <c r="T31" s="60">
        <f t="shared" si="14"/>
        <v>-0.015738912068341833</v>
      </c>
      <c r="U31" s="60">
        <f t="shared" si="14"/>
        <v>-0.00984829964424897</v>
      </c>
      <c r="V31" s="60">
        <f t="shared" si="14"/>
        <v>-0.007767739227366633</v>
      </c>
      <c r="W31" s="60">
        <f t="shared" si="14"/>
        <v>-0.007165379133706214</v>
      </c>
      <c r="X31" s="60">
        <f t="shared" si="14"/>
        <v>-0.00435858310912501</v>
      </c>
      <c r="Y31" s="60">
        <f t="shared" si="14"/>
        <v>-0.0029652959629629626</v>
      </c>
      <c r="Z31" s="60">
        <f t="shared" si="14"/>
        <v>-0.0019795214399609055</v>
      </c>
      <c r="AA31" s="60">
        <f t="shared" si="14"/>
        <v>-0.0013901553548431966</v>
      </c>
      <c r="AB31" s="60">
        <f t="shared" si="14"/>
        <v>-6.906201956262711</v>
      </c>
    </row>
    <row r="32" spans="1:28" ht="12.75">
      <c r="A32" s="12" t="s">
        <v>40</v>
      </c>
      <c r="B32" s="1">
        <f>'DATOS MENSUALES'!E174</f>
        <v>0.092</v>
      </c>
      <c r="C32" s="1">
        <f>'DATOS MENSUALES'!E175</f>
        <v>0.108</v>
      </c>
      <c r="D32" s="1">
        <f>'DATOS MENSUALES'!E176</f>
        <v>0.115</v>
      </c>
      <c r="E32" s="1">
        <f>'DATOS MENSUALES'!E177</f>
        <v>0.222</v>
      </c>
      <c r="F32" s="1">
        <f>'DATOS MENSUALES'!E178</f>
        <v>0.644</v>
      </c>
      <c r="G32" s="1">
        <f>'DATOS MENSUALES'!E179</f>
        <v>0.376</v>
      </c>
      <c r="H32" s="1">
        <f>'DATOS MENSUALES'!E180</f>
        <v>0.357</v>
      </c>
      <c r="I32" s="1">
        <f>'DATOS MENSUALES'!E181</f>
        <v>0.325</v>
      </c>
      <c r="J32" s="1">
        <f>'DATOS MENSUALES'!E182</f>
        <v>0.302</v>
      </c>
      <c r="K32" s="1">
        <f>'DATOS MENSUALES'!E183</f>
        <v>0.265</v>
      </c>
      <c r="L32" s="1">
        <f>'DATOS MENSUALES'!E184</f>
        <v>0.243</v>
      </c>
      <c r="M32" s="1">
        <f>'DATOS MENSUALES'!E185</f>
        <v>0.219</v>
      </c>
      <c r="N32" s="1">
        <f t="shared" si="11"/>
        <v>3.268</v>
      </c>
      <c r="O32" s="10"/>
      <c r="P32" s="60">
        <f t="shared" si="12"/>
        <v>-0.0013794256995679917</v>
      </c>
      <c r="Q32" s="60">
        <f t="shared" si="13"/>
        <v>-0.00130803337866266</v>
      </c>
      <c r="R32" s="60">
        <f t="shared" si="14"/>
        <v>-0.0029465717753568814</v>
      </c>
      <c r="S32" s="60">
        <f t="shared" si="14"/>
        <v>-0.00046248770370370575</v>
      </c>
      <c r="T32" s="60">
        <f t="shared" si="14"/>
        <v>0.02300175700879316</v>
      </c>
      <c r="U32" s="60">
        <f t="shared" si="14"/>
        <v>0.0001151566732441492</v>
      </c>
      <c r="V32" s="60">
        <f t="shared" si="14"/>
        <v>7.925513007137529E-05</v>
      </c>
      <c r="W32" s="60">
        <f t="shared" si="14"/>
        <v>6.04062111472852E-06</v>
      </c>
      <c r="X32" s="60">
        <f t="shared" si="14"/>
        <v>1.8930658092633973E-05</v>
      </c>
      <c r="Y32" s="60">
        <f t="shared" si="14"/>
        <v>3.6050370370370596E-06</v>
      </c>
      <c r="Z32" s="60">
        <f t="shared" si="14"/>
        <v>3.6803637581044264E-06</v>
      </c>
      <c r="AA32" s="60">
        <f t="shared" si="14"/>
        <v>1.1228986003283634E-06</v>
      </c>
      <c r="AB32" s="60">
        <f t="shared" si="14"/>
        <v>8.807563051310942E-06</v>
      </c>
    </row>
    <row r="33" spans="1:28" ht="12.75">
      <c r="A33" s="12" t="s">
        <v>41</v>
      </c>
      <c r="B33" s="1">
        <f>'DATOS MENSUALES'!E186</f>
        <v>0.199</v>
      </c>
      <c r="C33" s="1">
        <f>'DATOS MENSUALES'!E187</f>
        <v>0.222</v>
      </c>
      <c r="D33" s="1">
        <f>'DATOS MENSUALES'!E188</f>
        <v>0.864</v>
      </c>
      <c r="E33" s="1">
        <f>'DATOS MENSUALES'!E189</f>
        <v>0.594</v>
      </c>
      <c r="F33" s="1">
        <f>'DATOS MENSUALES'!E190</f>
        <v>0.531</v>
      </c>
      <c r="G33" s="1">
        <f>'DATOS MENSUALES'!E191</f>
        <v>1.283</v>
      </c>
      <c r="H33" s="1">
        <f>'DATOS MENSUALES'!E192</f>
        <v>1.386</v>
      </c>
      <c r="I33" s="1">
        <f>'DATOS MENSUALES'!E193</f>
        <v>1.128</v>
      </c>
      <c r="J33" s="1">
        <f>'DATOS MENSUALES'!E194</f>
        <v>0.913</v>
      </c>
      <c r="K33" s="1">
        <f>'DATOS MENSUALES'!E195</f>
        <v>0.796</v>
      </c>
      <c r="L33" s="1">
        <f>'DATOS MENSUALES'!E196</f>
        <v>0.697</v>
      </c>
      <c r="M33" s="1">
        <f>'DATOS MENSUALES'!E197</f>
        <v>0.612</v>
      </c>
      <c r="N33" s="1">
        <f t="shared" si="11"/>
        <v>9.225</v>
      </c>
      <c r="O33" s="10"/>
      <c r="P33" s="60">
        <f t="shared" si="12"/>
        <v>-8.051981592786991E-08</v>
      </c>
      <c r="Q33" s="60">
        <f t="shared" si="13"/>
        <v>9.966265965439496E-08</v>
      </c>
      <c r="R33" s="60">
        <f t="shared" si="14"/>
        <v>0.22214463525770087</v>
      </c>
      <c r="S33" s="60">
        <f t="shared" si="14"/>
        <v>0.02558544829629626</v>
      </c>
      <c r="T33" s="60">
        <f t="shared" si="14"/>
        <v>0.005034848218159555</v>
      </c>
      <c r="U33" s="60">
        <f t="shared" si="14"/>
        <v>0.8727676857069904</v>
      </c>
      <c r="V33" s="60">
        <f t="shared" si="14"/>
        <v>1.2317685477354432</v>
      </c>
      <c r="W33" s="60">
        <f t="shared" si="14"/>
        <v>0.5538167070150538</v>
      </c>
      <c r="X33" s="60">
        <f t="shared" si="14"/>
        <v>0.25926875839707314</v>
      </c>
      <c r="Y33" s="60">
        <f t="shared" si="14"/>
        <v>0.16306963403703703</v>
      </c>
      <c r="Z33" s="60">
        <f t="shared" si="14"/>
        <v>0.1034519293210583</v>
      </c>
      <c r="AA33" s="60">
        <f t="shared" si="14"/>
        <v>0.06564295259281522</v>
      </c>
      <c r="AB33" s="60">
        <f t="shared" si="14"/>
        <v>213.59534266025648</v>
      </c>
    </row>
    <row r="34" spans="1:28" ht="12.75">
      <c r="A34" s="12" t="s">
        <v>42</v>
      </c>
      <c r="B34" s="1">
        <f>'DATOS MENSUALES'!E198</f>
        <v>0.535</v>
      </c>
      <c r="C34" s="1">
        <f>'DATOS MENSUALES'!E199</f>
        <v>0.47</v>
      </c>
      <c r="D34" s="1">
        <f>'DATOS MENSUALES'!E200</f>
        <v>0.415</v>
      </c>
      <c r="E34" s="1">
        <f>'DATOS MENSUALES'!E201</f>
        <v>0.364</v>
      </c>
      <c r="F34" s="1">
        <f>'DATOS MENSUALES'!E202</f>
        <v>0.327</v>
      </c>
      <c r="G34" s="1">
        <f>'DATOS MENSUALES'!E203</f>
        <v>0.297</v>
      </c>
      <c r="H34" s="1">
        <f>'DATOS MENSUALES'!E204</f>
        <v>0.27</v>
      </c>
      <c r="I34" s="1">
        <f>'DATOS MENSUALES'!E205</f>
        <v>0.244</v>
      </c>
      <c r="J34" s="1">
        <f>'DATOS MENSUALES'!E206</f>
        <v>0.224</v>
      </c>
      <c r="K34" s="1">
        <f>'DATOS MENSUALES'!E207</f>
        <v>0.209</v>
      </c>
      <c r="L34" s="1">
        <f>'DATOS MENSUALES'!E208</f>
        <v>0.195</v>
      </c>
      <c r="M34" s="1">
        <f>'DATOS MENSUALES'!E209</f>
        <v>0.179</v>
      </c>
      <c r="N34" s="1">
        <f t="shared" si="11"/>
        <v>3.7289999999999996</v>
      </c>
      <c r="O34" s="10"/>
      <c r="P34" s="60">
        <f t="shared" si="12"/>
        <v>0.03648925498431634</v>
      </c>
      <c r="Q34" s="60">
        <f t="shared" si="13"/>
        <v>0.01612454931555221</v>
      </c>
      <c r="R34" s="60">
        <f aca="true" t="shared" si="15" ref="R34:R50">(D34-D$6)^3</f>
        <v>0.0038430654147257617</v>
      </c>
      <c r="S34" s="60">
        <f aca="true" t="shared" si="16" ref="S34:S50">(E34-E$6)^3</f>
        <v>0.0002704216296296281</v>
      </c>
      <c r="T34" s="60">
        <f aca="true" t="shared" si="17" ref="T34:T50">(F34-F$6)^3</f>
        <v>-3.4665302501600125E-05</v>
      </c>
      <c r="U34" s="60">
        <f aca="true" t="shared" si="18" ref="U34:U50">(G34-G$6)^3</f>
        <v>-2.7951881163564163E-05</v>
      </c>
      <c r="V34" s="60">
        <f aca="true" t="shared" si="19" ref="V34:V50">(H34-H$6)^3</f>
        <v>-8.544827282118649E-05</v>
      </c>
      <c r="W34" s="60">
        <f aca="true" t="shared" si="20" ref="W34:W50">(I34-I$6)^3</f>
        <v>-0.0002475297673150241</v>
      </c>
      <c r="X34" s="60">
        <f aca="true" t="shared" si="21" ref="X34:X50">(J34-J$6)^3</f>
        <v>-0.0001353888501718297</v>
      </c>
      <c r="Y34" s="60">
        <f aca="true" t="shared" si="22" ref="Y34:Y50">(K34-K$6)^3</f>
        <v>-6.725362962962958E-05</v>
      </c>
      <c r="Z34" s="60">
        <f aca="true" t="shared" si="23" ref="Z34:Z50">(L34-L$6)^3</f>
        <v>-3.4520528803879125E-05</v>
      </c>
      <c r="AA34" s="60">
        <f aca="true" t="shared" si="24" ref="AA34:AA50">(M34-M$6)^3</f>
        <v>-2.5950269443748713E-05</v>
      </c>
      <c r="AB34" s="60">
        <f aca="true" t="shared" si="25" ref="AB34:AB50">(N34-N$6)^3</f>
        <v>0.11173745938054375</v>
      </c>
    </row>
    <row r="35" spans="1:28" ht="12.75">
      <c r="A35" s="12" t="s">
        <v>43</v>
      </c>
      <c r="B35" s="1">
        <f>'DATOS MENSUALES'!E210</f>
        <v>0.164</v>
      </c>
      <c r="C35" s="1">
        <f>'DATOS MENSUALES'!E211</f>
        <v>0.152</v>
      </c>
      <c r="D35" s="1">
        <f>'DATOS MENSUALES'!E212</f>
        <v>0.141</v>
      </c>
      <c r="E35" s="1">
        <f>'DATOS MENSUALES'!E213</f>
        <v>0.144</v>
      </c>
      <c r="F35" s="1">
        <f>'DATOS MENSUALES'!E214</f>
        <v>0.149</v>
      </c>
      <c r="G35" s="1">
        <f>'DATOS MENSUALES'!E215</f>
        <v>0.176</v>
      </c>
      <c r="H35" s="1">
        <f>'DATOS MENSUALES'!E216</f>
        <v>0.171</v>
      </c>
      <c r="I35" s="1">
        <f>'DATOS MENSUALES'!E217</f>
        <v>0.17</v>
      </c>
      <c r="J35" s="1">
        <f>'DATOS MENSUALES'!E218</f>
        <v>0.165</v>
      </c>
      <c r="K35" s="1">
        <f>'DATOS MENSUALES'!E219</f>
        <v>0.156</v>
      </c>
      <c r="L35" s="1">
        <f>'DATOS MENSUALES'!E220</f>
        <v>0.145</v>
      </c>
      <c r="M35" s="1">
        <f>'DATOS MENSUALES'!E221</f>
        <v>0.137</v>
      </c>
      <c r="N35" s="1">
        <f t="shared" si="11"/>
        <v>1.8699999999999999</v>
      </c>
      <c r="O35" s="10"/>
      <c r="P35" s="60">
        <f t="shared" si="12"/>
        <v>-6.078274089030773E-05</v>
      </c>
      <c r="Q35" s="60">
        <f t="shared" si="13"/>
        <v>-0.00027925992411720525</v>
      </c>
      <c r="R35" s="60">
        <f t="shared" si="15"/>
        <v>-0.001616592915852747</v>
      </c>
      <c r="S35" s="60">
        <f t="shared" si="16"/>
        <v>-0.0037479517037037127</v>
      </c>
      <c r="T35" s="60">
        <f t="shared" si="17"/>
        <v>-0.009341413445752296</v>
      </c>
      <c r="U35" s="60">
        <f t="shared" si="18"/>
        <v>-0.003466843464496901</v>
      </c>
      <c r="V35" s="60">
        <f t="shared" si="19"/>
        <v>-0.0029269963864575446</v>
      </c>
      <c r="W35" s="60">
        <f t="shared" si="20"/>
        <v>-0.0025594275744775597</v>
      </c>
      <c r="X35" s="60">
        <f t="shared" si="21"/>
        <v>-0.00134369011807817</v>
      </c>
      <c r="Y35" s="60">
        <f t="shared" si="22"/>
        <v>-0.0008217792962962959</v>
      </c>
      <c r="Z35" s="60">
        <f t="shared" si="23"/>
        <v>-0.0005627540343135219</v>
      </c>
      <c r="AA35" s="60">
        <f t="shared" si="24"/>
        <v>-0.00036715491407184725</v>
      </c>
      <c r="AB35" s="60">
        <f t="shared" si="25"/>
        <v>-2.612952451399763</v>
      </c>
    </row>
    <row r="36" spans="1:28" ht="12.75">
      <c r="A36" s="12" t="s">
        <v>44</v>
      </c>
      <c r="B36" s="1">
        <f>'DATOS MENSUALES'!E222</f>
        <v>0.134</v>
      </c>
      <c r="C36" s="1">
        <f>'DATOS MENSUALES'!E223</f>
        <v>0.126</v>
      </c>
      <c r="D36" s="1">
        <f>'DATOS MENSUALES'!E224</f>
        <v>0.421</v>
      </c>
      <c r="E36" s="1">
        <f>'DATOS MENSUALES'!E225</f>
        <v>0.238</v>
      </c>
      <c r="F36" s="1">
        <f>'DATOS MENSUALES'!E226</f>
        <v>0.201</v>
      </c>
      <c r="G36" s="1">
        <f>'DATOS MENSUALES'!E227</f>
        <v>0.207</v>
      </c>
      <c r="H36" s="1">
        <f>'DATOS MENSUALES'!E228</f>
        <v>0.199</v>
      </c>
      <c r="I36" s="1">
        <f>'DATOS MENSUALES'!E229</f>
        <v>0.195</v>
      </c>
      <c r="J36" s="1">
        <f>'DATOS MENSUALES'!E230</f>
        <v>0.191</v>
      </c>
      <c r="K36" s="1">
        <f>'DATOS MENSUALES'!E231</f>
        <v>0.181</v>
      </c>
      <c r="L36" s="1">
        <f>'DATOS MENSUALES'!E232</f>
        <v>0.17</v>
      </c>
      <c r="M36" s="1">
        <f>'DATOS MENSUALES'!E233</f>
        <v>0.173</v>
      </c>
      <c r="N36" s="1">
        <f t="shared" si="11"/>
        <v>2.4360000000000004</v>
      </c>
      <c r="O36" s="10"/>
      <c r="P36" s="60">
        <f t="shared" si="12"/>
        <v>-0.00033307457973328226</v>
      </c>
      <c r="Q36" s="60">
        <f t="shared" si="13"/>
        <v>-0.0007626409654395192</v>
      </c>
      <c r="R36" s="60">
        <f t="shared" si="15"/>
        <v>0.004301827249436505</v>
      </c>
      <c r="S36" s="60">
        <f t="shared" si="16"/>
        <v>-0.00023072237037037181</v>
      </c>
      <c r="T36" s="60">
        <f t="shared" si="17"/>
        <v>-0.003989875418204082</v>
      </c>
      <c r="U36" s="60">
        <f t="shared" si="18"/>
        <v>-0.0017430983067834008</v>
      </c>
      <c r="V36" s="60">
        <f t="shared" si="19"/>
        <v>-0.001522679121994737</v>
      </c>
      <c r="W36" s="60">
        <f t="shared" si="20"/>
        <v>-0.0013969605634582757</v>
      </c>
      <c r="X36" s="60">
        <f t="shared" si="21"/>
        <v>-0.0006001113728991046</v>
      </c>
      <c r="Y36" s="60">
        <f t="shared" si="22"/>
        <v>-0.00032377096296296276</v>
      </c>
      <c r="Z36" s="60">
        <f t="shared" si="23"/>
        <v>-0.00019071114519506388</v>
      </c>
      <c r="AA36" s="60">
        <f t="shared" si="24"/>
        <v>-4.514106283217846E-05</v>
      </c>
      <c r="AB36" s="60">
        <f t="shared" si="25"/>
        <v>-0.5340996439190429</v>
      </c>
    </row>
    <row r="37" spans="1:28" ht="12.75">
      <c r="A37" s="12" t="s">
        <v>45</v>
      </c>
      <c r="B37" s="1">
        <f>'DATOS MENSUALES'!E234</f>
        <v>0.165</v>
      </c>
      <c r="C37" s="1">
        <f>'DATOS MENSUALES'!E235</f>
        <v>0.175</v>
      </c>
      <c r="D37" s="1">
        <f>'DATOS MENSUALES'!E236</f>
        <v>0.309</v>
      </c>
      <c r="E37" s="1">
        <f>'DATOS MENSUALES'!E237</f>
        <v>0.33</v>
      </c>
      <c r="F37" s="1">
        <f>'DATOS MENSUALES'!E238</f>
        <v>1.202</v>
      </c>
      <c r="G37" s="1">
        <f>'DATOS MENSUALES'!E239</f>
        <v>0.894</v>
      </c>
      <c r="H37" s="1">
        <f>'DATOS MENSUALES'!E240</f>
        <v>0.647</v>
      </c>
      <c r="I37" s="1">
        <f>'DATOS MENSUALES'!E241</f>
        <v>0.592</v>
      </c>
      <c r="J37" s="1">
        <f>'DATOS MENSUALES'!E242</f>
        <v>0.521</v>
      </c>
      <c r="K37" s="1">
        <f>'DATOS MENSUALES'!E243</f>
        <v>0.458</v>
      </c>
      <c r="L37" s="1">
        <f>'DATOS MENSUALES'!E244</f>
        <v>0.403</v>
      </c>
      <c r="M37" s="1">
        <f>'DATOS MENSUALES'!E245</f>
        <v>0.358</v>
      </c>
      <c r="N37" s="1">
        <f t="shared" si="11"/>
        <v>6.053999999999999</v>
      </c>
      <c r="O37" s="10"/>
      <c r="P37" s="60">
        <f t="shared" si="12"/>
        <v>-5.626193717129948E-05</v>
      </c>
      <c r="Q37" s="60">
        <f t="shared" si="13"/>
        <v>-7.602907287753578E-05</v>
      </c>
      <c r="R37" s="60">
        <f t="shared" si="15"/>
        <v>0.00012983372877535608</v>
      </c>
      <c r="S37" s="60">
        <f t="shared" si="16"/>
        <v>2.884029629629601E-05</v>
      </c>
      <c r="T37" s="60">
        <f t="shared" si="17"/>
        <v>0.5977859466120986</v>
      </c>
      <c r="U37" s="60">
        <f t="shared" si="18"/>
        <v>0.18194836739362982</v>
      </c>
      <c r="V37" s="60">
        <f t="shared" si="19"/>
        <v>0.03691091783668298</v>
      </c>
      <c r="W37" s="60">
        <f t="shared" si="20"/>
        <v>0.02320085211698248</v>
      </c>
      <c r="X37" s="60">
        <f t="shared" si="21"/>
        <v>0.0148237588543736</v>
      </c>
      <c r="Y37" s="60">
        <f t="shared" si="22"/>
        <v>0.009042245370370374</v>
      </c>
      <c r="Z37" s="60">
        <f t="shared" si="23"/>
        <v>0.0053998457632071385</v>
      </c>
      <c r="AA37" s="60">
        <f t="shared" si="24"/>
        <v>0.0033342559757353154</v>
      </c>
      <c r="AB37" s="60">
        <f t="shared" si="25"/>
        <v>22.1088155689363</v>
      </c>
    </row>
    <row r="38" spans="1:28" ht="12.75">
      <c r="A38" s="12" t="s">
        <v>46</v>
      </c>
      <c r="B38" s="1">
        <f>'DATOS MENSUALES'!E246</f>
        <v>0.547</v>
      </c>
      <c r="C38" s="1">
        <f>'DATOS MENSUALES'!E247</f>
        <v>0.642</v>
      </c>
      <c r="D38" s="1">
        <f>'DATOS MENSUALES'!E248</f>
        <v>0.906</v>
      </c>
      <c r="E38" s="1">
        <f>'DATOS MENSUALES'!E249</f>
        <v>0.79</v>
      </c>
      <c r="F38" s="1">
        <f>'DATOS MENSUALES'!E250</f>
        <v>0.727</v>
      </c>
      <c r="G38" s="1">
        <f>'DATOS MENSUALES'!E251</f>
        <v>0.643</v>
      </c>
      <c r="H38" s="1">
        <f>'DATOS MENSUALES'!E252</f>
        <v>0.576</v>
      </c>
      <c r="I38" s="1">
        <f>'DATOS MENSUALES'!E253</f>
        <v>0.55</v>
      </c>
      <c r="J38" s="1">
        <f>'DATOS MENSUALES'!E254</f>
        <v>0.5</v>
      </c>
      <c r="K38" s="1">
        <f>'DATOS MENSUALES'!E255</f>
        <v>0.45</v>
      </c>
      <c r="L38" s="1">
        <f>'DATOS MENSUALES'!E256</f>
        <v>0.399</v>
      </c>
      <c r="M38" s="1">
        <f>'DATOS MENSUALES'!E257</f>
        <v>0.366</v>
      </c>
      <c r="N38" s="1">
        <f t="shared" si="11"/>
        <v>7.095999999999999</v>
      </c>
      <c r="O38" s="10"/>
      <c r="P38" s="60">
        <f t="shared" si="12"/>
        <v>0.040594731356217176</v>
      </c>
      <c r="Q38" s="60">
        <f t="shared" si="13"/>
        <v>0.07656874809241172</v>
      </c>
      <c r="R38" s="60">
        <f t="shared" si="15"/>
        <v>0.2716399719188579</v>
      </c>
      <c r="S38" s="60">
        <f t="shared" si="16"/>
        <v>0.11812985362962958</v>
      </c>
      <c r="T38" s="60">
        <f t="shared" si="17"/>
        <v>0.0495902118324846</v>
      </c>
      <c r="U38" s="60">
        <f t="shared" si="18"/>
        <v>0.031450216175310255</v>
      </c>
      <c r="V38" s="60">
        <f t="shared" si="19"/>
        <v>0.01797536907841849</v>
      </c>
      <c r="W38" s="60">
        <f t="shared" si="20"/>
        <v>0.01438651644756101</v>
      </c>
      <c r="X38" s="60">
        <f t="shared" si="21"/>
        <v>0.011337780794456246</v>
      </c>
      <c r="Y38" s="60">
        <f t="shared" si="22"/>
        <v>0.008040066703703708</v>
      </c>
      <c r="Z38" s="60">
        <f t="shared" si="23"/>
        <v>0.005038855082766367</v>
      </c>
      <c r="AA38" s="60">
        <f t="shared" si="24"/>
        <v>0.003899096791162314</v>
      </c>
      <c r="AB38" s="60">
        <f t="shared" si="25"/>
        <v>57.00668225019935</v>
      </c>
    </row>
    <row r="39" spans="1:28" ht="12.75">
      <c r="A39" s="12" t="s">
        <v>47</v>
      </c>
      <c r="B39" s="1">
        <f>'DATOS MENSUALES'!E258</f>
        <v>0.34</v>
      </c>
      <c r="C39" s="1">
        <f>'DATOS MENSUALES'!E259</f>
        <v>0.395</v>
      </c>
      <c r="D39" s="1">
        <f>'DATOS MENSUALES'!E260</f>
        <v>0.976</v>
      </c>
      <c r="E39" s="1">
        <f>'DATOS MENSUALES'!E261</f>
        <v>0.77</v>
      </c>
      <c r="F39" s="1">
        <f>'DATOS MENSUALES'!E262</f>
        <v>0.648</v>
      </c>
      <c r="G39" s="1">
        <f>'DATOS MENSUALES'!E263</f>
        <v>0.782</v>
      </c>
      <c r="H39" s="1">
        <f>'DATOS MENSUALES'!E264</f>
        <v>0.734</v>
      </c>
      <c r="I39" s="1">
        <f>'DATOS MENSUALES'!E265</f>
        <v>0.69</v>
      </c>
      <c r="J39" s="1">
        <f>'DATOS MENSUALES'!E266</f>
        <v>0.601</v>
      </c>
      <c r="K39" s="1">
        <f>'DATOS MENSUALES'!E267</f>
        <v>0.527</v>
      </c>
      <c r="L39" s="1">
        <f>'DATOS MENSUALES'!E268</f>
        <v>0.469</v>
      </c>
      <c r="M39" s="1">
        <f>'DATOS MENSUALES'!E269</f>
        <v>0.42</v>
      </c>
      <c r="N39" s="1">
        <f t="shared" si="11"/>
        <v>7.351999999999999</v>
      </c>
      <c r="O39" s="10"/>
      <c r="P39" s="60">
        <f t="shared" si="12"/>
        <v>0.0025534787136551516</v>
      </c>
      <c r="Q39" s="60">
        <f t="shared" si="13"/>
        <v>0.0056052581998497384</v>
      </c>
      <c r="R39" s="60">
        <f t="shared" si="15"/>
        <v>0.3695841269601801</v>
      </c>
      <c r="S39" s="60">
        <f t="shared" si="16"/>
        <v>0.1042654269629629</v>
      </c>
      <c r="T39" s="60">
        <f t="shared" si="17"/>
        <v>0.023986030871052114</v>
      </c>
      <c r="U39" s="60">
        <f t="shared" si="18"/>
        <v>0.09398010549831301</v>
      </c>
      <c r="V39" s="60">
        <f t="shared" si="19"/>
        <v>0.07406394805775737</v>
      </c>
      <c r="W39" s="60">
        <f t="shared" si="20"/>
        <v>0.0562752862547235</v>
      </c>
      <c r="X39" s="60">
        <f t="shared" si="21"/>
        <v>0.034534988000379074</v>
      </c>
      <c r="Y39" s="60">
        <f t="shared" si="22"/>
        <v>0.02133075437037038</v>
      </c>
      <c r="Z39" s="60">
        <f t="shared" si="23"/>
        <v>0.014074221990479856</v>
      </c>
      <c r="AA39" s="60">
        <f t="shared" si="24"/>
        <v>0.009446645022567273</v>
      </c>
      <c r="AB39" s="60">
        <f t="shared" si="25"/>
        <v>69.1558421398302</v>
      </c>
    </row>
    <row r="40" spans="1:28" ht="12.75">
      <c r="A40" s="12" t="s">
        <v>48</v>
      </c>
      <c r="B40" s="1">
        <f>'DATOS MENSUALES'!E270</f>
        <v>0.369</v>
      </c>
      <c r="C40" s="1">
        <f>'DATOS MENSUALES'!E271</f>
        <v>0.328</v>
      </c>
      <c r="D40" s="1">
        <f>'DATOS MENSUALES'!E272</f>
        <v>0.294</v>
      </c>
      <c r="E40" s="1">
        <f>'DATOS MENSUALES'!E273</f>
        <v>0.321</v>
      </c>
      <c r="F40" s="1">
        <f>'DATOS MENSUALES'!E274</f>
        <v>0.532</v>
      </c>
      <c r="G40" s="1">
        <f>'DATOS MENSUALES'!E275</f>
        <v>0.361</v>
      </c>
      <c r="H40" s="1">
        <f>'DATOS MENSUALES'!E276</f>
        <v>0.351</v>
      </c>
      <c r="I40" s="1">
        <f>'DATOS MENSUALES'!E277</f>
        <v>0.322</v>
      </c>
      <c r="J40" s="1">
        <f>'DATOS MENSUALES'!E278</f>
        <v>0.29</v>
      </c>
      <c r="K40" s="1">
        <f>'DATOS MENSUALES'!E279</f>
        <v>0.264</v>
      </c>
      <c r="L40" s="1">
        <f>'DATOS MENSUALES'!E280</f>
        <v>0.239</v>
      </c>
      <c r="M40" s="1">
        <f>'DATOS MENSUALES'!E281</f>
        <v>0.22</v>
      </c>
      <c r="N40" s="1">
        <f t="shared" si="11"/>
        <v>3.8910000000000005</v>
      </c>
      <c r="O40" s="10"/>
      <c r="P40" s="60">
        <f t="shared" si="12"/>
        <v>0.0045480429305973</v>
      </c>
      <c r="Q40" s="60">
        <f t="shared" si="13"/>
        <v>0.0013542338940646134</v>
      </c>
      <c r="R40" s="60">
        <f t="shared" si="15"/>
        <v>4.525641472576966E-05</v>
      </c>
      <c r="S40" s="60">
        <f t="shared" si="16"/>
        <v>1.0171296296296141E-05</v>
      </c>
      <c r="T40" s="60">
        <f t="shared" si="17"/>
        <v>0.005123491047360658</v>
      </c>
      <c r="U40" s="60">
        <f t="shared" si="18"/>
        <v>3.8107799277207157E-05</v>
      </c>
      <c r="V40" s="60">
        <f t="shared" si="19"/>
        <v>5.046654742674706E-05</v>
      </c>
      <c r="W40" s="60">
        <f t="shared" si="20"/>
        <v>3.5202161560508427E-06</v>
      </c>
      <c r="X40" s="60">
        <f t="shared" si="21"/>
        <v>3.145195282716861E-06</v>
      </c>
      <c r="Y40" s="60">
        <f t="shared" si="22"/>
        <v>2.944703703703723E-06</v>
      </c>
      <c r="Z40" s="60">
        <f t="shared" si="23"/>
        <v>1.496956044605818E-06</v>
      </c>
      <c r="AA40" s="60">
        <f t="shared" si="24"/>
        <v>1.4791823468848395E-06</v>
      </c>
      <c r="AB40" s="60">
        <f t="shared" si="25"/>
        <v>0.2666566309466599</v>
      </c>
    </row>
    <row r="41" spans="1:28" ht="12.75">
      <c r="A41" s="12" t="s">
        <v>49</v>
      </c>
      <c r="B41" s="1">
        <f>'DATOS MENSUALES'!E282</f>
        <v>0.194</v>
      </c>
      <c r="C41" s="1">
        <f>'DATOS MENSUALES'!E283</f>
        <v>1.076</v>
      </c>
      <c r="D41" s="1">
        <f>'DATOS MENSUALES'!E284</f>
        <v>0.447</v>
      </c>
      <c r="E41" s="1">
        <f>'DATOS MENSUALES'!E285</f>
        <v>0.316</v>
      </c>
      <c r="F41" s="1">
        <f>'DATOS MENSUALES'!E286</f>
        <v>1.203</v>
      </c>
      <c r="G41" s="1">
        <f>'DATOS MENSUALES'!E287</f>
        <v>0.655</v>
      </c>
      <c r="H41" s="1">
        <f>'DATOS MENSUALES'!E288</f>
        <v>0.565</v>
      </c>
      <c r="I41" s="1">
        <f>'DATOS MENSUALES'!E289</f>
        <v>0.504</v>
      </c>
      <c r="J41" s="1">
        <f>'DATOS MENSUALES'!E290</f>
        <v>0.448</v>
      </c>
      <c r="K41" s="1">
        <f>'DATOS MENSUALES'!E291</f>
        <v>0.4</v>
      </c>
      <c r="L41" s="1">
        <f>'DATOS MENSUALES'!E292</f>
        <v>0.355</v>
      </c>
      <c r="M41" s="1">
        <f>'DATOS MENSUALES'!E293</f>
        <v>0.316</v>
      </c>
      <c r="N41" s="1">
        <f t="shared" si="11"/>
        <v>6.479</v>
      </c>
      <c r="O41" s="10"/>
      <c r="P41" s="60">
        <f t="shared" si="12"/>
        <v>-8.090838655146337E-07</v>
      </c>
      <c r="Q41" s="60">
        <f t="shared" si="13"/>
        <v>0.6330351586213374</v>
      </c>
      <c r="R41" s="60">
        <f t="shared" si="15"/>
        <v>0.006712375563486092</v>
      </c>
      <c r="S41" s="60">
        <f t="shared" si="16"/>
        <v>4.629629629629534E-06</v>
      </c>
      <c r="T41" s="60">
        <f t="shared" si="17"/>
        <v>0.5999173574412999</v>
      </c>
      <c r="U41" s="60">
        <f t="shared" si="18"/>
        <v>0.035175197274483816</v>
      </c>
      <c r="V41" s="60">
        <f t="shared" si="19"/>
        <v>0.01580466151023667</v>
      </c>
      <c r="W41" s="60">
        <f t="shared" si="20"/>
        <v>0.007670096238194614</v>
      </c>
      <c r="X41" s="60">
        <f t="shared" si="21"/>
        <v>0.005146490576825403</v>
      </c>
      <c r="Y41" s="60">
        <f t="shared" si="22"/>
        <v>0.0033975500370370397</v>
      </c>
      <c r="Z41" s="60">
        <f t="shared" si="23"/>
        <v>0.002069717597917881</v>
      </c>
      <c r="AA41" s="60">
        <f t="shared" si="24"/>
        <v>0.0012386235129253984</v>
      </c>
      <c r="AB41" s="60">
        <f t="shared" si="25"/>
        <v>33.74998371127447</v>
      </c>
    </row>
    <row r="42" spans="1:28" ht="12.75">
      <c r="A42" s="12" t="s">
        <v>50</v>
      </c>
      <c r="B42" s="1">
        <f>'DATOS MENSUALES'!E294</f>
        <v>0.283</v>
      </c>
      <c r="C42" s="1">
        <f>'DATOS MENSUALES'!E295</f>
        <v>0.253</v>
      </c>
      <c r="D42" s="1">
        <f>'DATOS MENSUALES'!E296</f>
        <v>0.228</v>
      </c>
      <c r="E42" s="1">
        <f>'DATOS MENSUALES'!E297</f>
        <v>0.213</v>
      </c>
      <c r="F42" s="1">
        <f>'DATOS MENSUALES'!E298</f>
        <v>0.2</v>
      </c>
      <c r="G42" s="1">
        <f>'DATOS MENSUALES'!E299</f>
        <v>0.198</v>
      </c>
      <c r="H42" s="1">
        <f>'DATOS MENSUALES'!E300</f>
        <v>0.187</v>
      </c>
      <c r="I42" s="1">
        <f>'DATOS MENSUALES'!E301</f>
        <v>0.174</v>
      </c>
      <c r="J42" s="1">
        <f>'DATOS MENSUALES'!E302</f>
        <v>0.159</v>
      </c>
      <c r="K42" s="1">
        <f>'DATOS MENSUALES'!E303</f>
        <v>0.145</v>
      </c>
      <c r="L42" s="1">
        <f>'DATOS MENSUALES'!E304</f>
        <v>0.135</v>
      </c>
      <c r="M42" s="1">
        <f>'DATOS MENSUALES'!E305</f>
        <v>0.129</v>
      </c>
      <c r="N42" s="1">
        <f t="shared" si="11"/>
        <v>2.304</v>
      </c>
      <c r="O42" s="10"/>
      <c r="P42" s="60">
        <f t="shared" si="12"/>
        <v>0.0005059151743989487</v>
      </c>
      <c r="Q42" s="60">
        <f t="shared" si="13"/>
        <v>4.5256414725770085E-05</v>
      </c>
      <c r="R42" s="60">
        <f t="shared" si="15"/>
        <v>-2.7993767092411968E-05</v>
      </c>
      <c r="S42" s="60">
        <f t="shared" si="16"/>
        <v>-0.0006434807037037064</v>
      </c>
      <c r="T42" s="60">
        <f t="shared" si="17"/>
        <v>-0.00406581988376882</v>
      </c>
      <c r="U42" s="60">
        <f t="shared" si="18"/>
        <v>-0.0021641334493453838</v>
      </c>
      <c r="V42" s="60">
        <f t="shared" si="19"/>
        <v>-0.0020505831963749024</v>
      </c>
      <c r="W42" s="60">
        <f t="shared" si="20"/>
        <v>-0.0023413983072599303</v>
      </c>
      <c r="X42" s="60">
        <f t="shared" si="21"/>
        <v>-0.0015750059403922207</v>
      </c>
      <c r="Y42" s="60">
        <f t="shared" si="22"/>
        <v>-0.0011466349629629627</v>
      </c>
      <c r="Z42" s="60">
        <f t="shared" si="23"/>
        <v>-0.0007930098263245409</v>
      </c>
      <c r="AA42" s="60">
        <f t="shared" si="24"/>
        <v>-0.0005044735476806626</v>
      </c>
      <c r="AB42" s="60">
        <f t="shared" si="25"/>
        <v>-0.8394918200099536</v>
      </c>
    </row>
    <row r="43" spans="1:28" ht="12.75">
      <c r="A43" s="12" t="s">
        <v>51</v>
      </c>
      <c r="B43" s="1">
        <f>'DATOS MENSUALES'!E306</f>
        <v>0.14</v>
      </c>
      <c r="C43" s="1">
        <f>'DATOS MENSUALES'!E307</f>
        <v>0.162</v>
      </c>
      <c r="D43" s="1">
        <f>'DATOS MENSUALES'!E308</f>
        <v>0.27</v>
      </c>
      <c r="E43" s="1">
        <f>'DATOS MENSUALES'!E309</f>
        <v>1.154</v>
      </c>
      <c r="F43" s="1">
        <f>'DATOS MENSUALES'!E310</f>
        <v>2.424</v>
      </c>
      <c r="G43" s="1">
        <f>'DATOS MENSUALES'!E311</f>
        <v>0.707</v>
      </c>
      <c r="H43" s="1">
        <f>'DATOS MENSUALES'!E312</f>
        <v>0.795</v>
      </c>
      <c r="I43" s="1">
        <f>'DATOS MENSUALES'!E313</f>
        <v>0.641</v>
      </c>
      <c r="J43" s="1">
        <f>'DATOS MENSUALES'!E314</f>
        <v>0.565</v>
      </c>
      <c r="K43" s="1">
        <f>'DATOS MENSUALES'!E315</f>
        <v>0.499</v>
      </c>
      <c r="L43" s="1">
        <f>'DATOS MENSUALES'!E316</f>
        <v>0.441</v>
      </c>
      <c r="M43" s="1">
        <f>'DATOS MENSUALES'!E317</f>
        <v>0.391</v>
      </c>
      <c r="N43" s="1">
        <f t="shared" si="11"/>
        <v>8.189</v>
      </c>
      <c r="O43" s="10"/>
      <c r="P43" s="60">
        <f t="shared" si="12"/>
        <v>-0.00025385475741923283</v>
      </c>
      <c r="Q43" s="60">
        <f t="shared" si="13"/>
        <v>-0.00016969686626596545</v>
      </c>
      <c r="R43" s="60">
        <f t="shared" si="15"/>
        <v>1.5756213373403129E-06</v>
      </c>
      <c r="S43" s="60">
        <f t="shared" si="16"/>
        <v>0.6242956349629625</v>
      </c>
      <c r="T43" s="60">
        <f t="shared" si="17"/>
        <v>8.797873763895845</v>
      </c>
      <c r="U43" s="60">
        <f t="shared" si="18"/>
        <v>0.054721174764841916</v>
      </c>
      <c r="V43" s="60">
        <f t="shared" si="19"/>
        <v>0.1112530947540384</v>
      </c>
      <c r="W43" s="60">
        <f t="shared" si="20"/>
        <v>0.0373307392767621</v>
      </c>
      <c r="X43" s="60">
        <f t="shared" si="21"/>
        <v>0.0243011828846766</v>
      </c>
      <c r="Y43" s="60">
        <f t="shared" si="22"/>
        <v>0.01550033303703704</v>
      </c>
      <c r="Z43" s="60">
        <f t="shared" si="23"/>
        <v>0.00972352504557628</v>
      </c>
      <c r="AA43" s="60">
        <f t="shared" si="24"/>
        <v>0.006067799339371682</v>
      </c>
      <c r="AB43" s="60">
        <f t="shared" si="25"/>
        <v>120.67473317154302</v>
      </c>
    </row>
    <row r="44" spans="1:28" ht="12.75">
      <c r="A44" s="12" t="s">
        <v>52</v>
      </c>
      <c r="B44" s="1">
        <f>'DATOS MENSUALES'!E318</f>
        <v>0.484</v>
      </c>
      <c r="C44" s="1">
        <f>'DATOS MENSUALES'!E319</f>
        <v>0.409</v>
      </c>
      <c r="D44" s="1">
        <f>'DATOS MENSUALES'!E320</f>
        <v>0.352</v>
      </c>
      <c r="E44" s="1">
        <f>'DATOS MENSUALES'!E321</f>
        <v>0.317</v>
      </c>
      <c r="F44" s="1">
        <f>'DATOS MENSUALES'!E322</f>
        <v>0.313</v>
      </c>
      <c r="G44" s="1">
        <f>'DATOS MENSUALES'!E323</f>
        <v>0.286</v>
      </c>
      <c r="H44" s="1">
        <f>'DATOS MENSUALES'!E324</f>
        <v>0.263</v>
      </c>
      <c r="I44" s="1">
        <f>'DATOS MENSUALES'!E325</f>
        <v>0.249</v>
      </c>
      <c r="J44" s="1">
        <f>'DATOS MENSUALES'!E326</f>
        <v>0.234</v>
      </c>
      <c r="K44" s="1">
        <f>'DATOS MENSUALES'!E327</f>
        <v>0.214</v>
      </c>
      <c r="L44" s="1">
        <f>'DATOS MENSUALES'!E328</f>
        <v>0.196</v>
      </c>
      <c r="M44" s="1">
        <f>'DATOS MENSUALES'!E329</f>
        <v>0.177</v>
      </c>
      <c r="N44" s="1">
        <f t="shared" si="11"/>
        <v>3.494</v>
      </c>
      <c r="O44" s="10"/>
      <c r="P44" s="60">
        <f t="shared" si="12"/>
        <v>0.022112754449192352</v>
      </c>
      <c r="Q44" s="60">
        <f t="shared" si="13"/>
        <v>0.007037748844477832</v>
      </c>
      <c r="R44" s="60">
        <f t="shared" si="15"/>
        <v>0.0008209819684447753</v>
      </c>
      <c r="S44" s="60">
        <f t="shared" si="16"/>
        <v>5.513962962962856E-06</v>
      </c>
      <c r="T44" s="60">
        <f t="shared" si="17"/>
        <v>-0.00010123418404430004</v>
      </c>
      <c r="U44" s="60">
        <f t="shared" si="18"/>
        <v>-7.069338873932191E-05</v>
      </c>
      <c r="V44" s="60">
        <f t="shared" si="19"/>
        <v>-0.0001330059980277979</v>
      </c>
      <c r="W44" s="60">
        <f t="shared" si="20"/>
        <v>-0.00019297909238389448</v>
      </c>
      <c r="X44" s="60">
        <f t="shared" si="21"/>
        <v>-7.069338873932234E-05</v>
      </c>
      <c r="Y44" s="60">
        <f t="shared" si="22"/>
        <v>-4.537196296296291E-05</v>
      </c>
      <c r="Z44" s="60">
        <f t="shared" si="23"/>
        <v>-3.1436631420959E-05</v>
      </c>
      <c r="AA44" s="60">
        <f t="shared" si="24"/>
        <v>-3.157265511867984E-05</v>
      </c>
      <c r="AB44" s="60">
        <f t="shared" si="25"/>
        <v>0.015005530809607709</v>
      </c>
    </row>
    <row r="45" spans="1:28" ht="12.75">
      <c r="A45" s="12" t="s">
        <v>53</v>
      </c>
      <c r="B45" s="1">
        <f>'DATOS MENSUALES'!E330</f>
        <v>0.161</v>
      </c>
      <c r="C45" s="1">
        <f>'DATOS MENSUALES'!E331</f>
        <v>0.19</v>
      </c>
      <c r="D45" s="1">
        <f>'DATOS MENSUALES'!E332</f>
        <v>0.187</v>
      </c>
      <c r="E45" s="1">
        <f>'DATOS MENSUALES'!E333</f>
        <v>0.172</v>
      </c>
      <c r="F45" s="1">
        <f>'DATOS MENSUALES'!E334</f>
        <v>0.435</v>
      </c>
      <c r="G45" s="1">
        <f>'DATOS MENSUALES'!E335</f>
        <v>0.26</v>
      </c>
      <c r="H45" s="1">
        <f>'DATOS MENSUALES'!E336</f>
        <v>0.262</v>
      </c>
      <c r="I45" s="1">
        <f>'DATOS MENSUALES'!E337</f>
        <v>0.252</v>
      </c>
      <c r="J45" s="1">
        <f>'DATOS MENSUALES'!E338</f>
        <v>0.233</v>
      </c>
      <c r="K45" s="1">
        <f>'DATOS MENSUALES'!E339</f>
        <v>0.212</v>
      </c>
      <c r="L45" s="1">
        <f>'DATOS MENSUALES'!E340</f>
        <v>0.195</v>
      </c>
      <c r="M45" s="1">
        <f>'DATOS MENSUALES'!E341</f>
        <v>0.178</v>
      </c>
      <c r="N45" s="1">
        <f t="shared" si="11"/>
        <v>2.737</v>
      </c>
      <c r="O45" s="10"/>
      <c r="P45" s="60">
        <f t="shared" si="12"/>
        <v>-7.578460659278703E-05</v>
      </c>
      <c r="Q45" s="60">
        <f t="shared" si="13"/>
        <v>-2.0489031555221648E-05</v>
      </c>
      <c r="R45" s="60">
        <f t="shared" si="15"/>
        <v>-0.0003634384861006777</v>
      </c>
      <c r="S45" s="60">
        <f t="shared" si="16"/>
        <v>-0.0020645543703703764</v>
      </c>
      <c r="T45" s="60">
        <f t="shared" si="17"/>
        <v>0.000428557705762862</v>
      </c>
      <c r="U45" s="60">
        <f t="shared" si="18"/>
        <v>-0.000305480497554749</v>
      </c>
      <c r="V45" s="60">
        <f t="shared" si="19"/>
        <v>-0.00014097704968069044</v>
      </c>
      <c r="W45" s="60">
        <f t="shared" si="20"/>
        <v>-0.00016445741469794402</v>
      </c>
      <c r="X45" s="60">
        <f t="shared" si="21"/>
        <v>-7.594752579166397E-05</v>
      </c>
      <c r="Y45" s="60">
        <f t="shared" si="22"/>
        <v>-5.344062962962958E-05</v>
      </c>
      <c r="Z45" s="60">
        <f t="shared" si="23"/>
        <v>-3.4520528803879125E-05</v>
      </c>
      <c r="AA45" s="60">
        <f t="shared" si="24"/>
        <v>-2.8669644099396095E-05</v>
      </c>
      <c r="AB45" s="60">
        <f t="shared" si="25"/>
        <v>-0.13292310857537884</v>
      </c>
    </row>
    <row r="46" spans="1:28" ht="12.75">
      <c r="A46" s="12" t="s">
        <v>54</v>
      </c>
      <c r="B46" s="1">
        <f>'DATOS MENSUALES'!E342</f>
        <v>0.164</v>
      </c>
      <c r="C46" s="1">
        <f>'DATOS MENSUALES'!E343</f>
        <v>0.157</v>
      </c>
      <c r="D46" s="1">
        <f>'DATOS MENSUALES'!E344</f>
        <v>0.154</v>
      </c>
      <c r="E46" s="1">
        <f>'DATOS MENSUALES'!E345</f>
        <v>0.181</v>
      </c>
      <c r="F46" s="1">
        <f>'DATOS MENSUALES'!E346</f>
        <v>0.213</v>
      </c>
      <c r="G46" s="1">
        <f>'DATOS MENSUALES'!E347</f>
        <v>0.595</v>
      </c>
      <c r="H46" s="1">
        <f>'DATOS MENSUALES'!E348</f>
        <v>0.388</v>
      </c>
      <c r="I46" s="1">
        <f>'DATOS MENSUALES'!E349</f>
        <v>0.378</v>
      </c>
      <c r="J46" s="1">
        <f>'DATOS MENSUALES'!E350</f>
        <v>0.36</v>
      </c>
      <c r="K46" s="1">
        <f>'DATOS MENSUALES'!E351</f>
        <v>0.326</v>
      </c>
      <c r="L46" s="1">
        <f>'DATOS MENSUALES'!E352</f>
        <v>0.292</v>
      </c>
      <c r="M46" s="1">
        <f>'DATOS MENSUALES'!E353</f>
        <v>0.299</v>
      </c>
      <c r="N46" s="1">
        <f t="shared" si="11"/>
        <v>3.5069999999999997</v>
      </c>
      <c r="O46" s="10"/>
      <c r="P46" s="60">
        <f t="shared" si="12"/>
        <v>-6.078274089030773E-05</v>
      </c>
      <c r="Q46" s="60">
        <f t="shared" si="13"/>
        <v>-0.0002199511224643126</v>
      </c>
      <c r="R46" s="60">
        <f t="shared" si="15"/>
        <v>-0.0011367045770097704</v>
      </c>
      <c r="S46" s="60">
        <f t="shared" si="16"/>
        <v>-0.0016569953703703755</v>
      </c>
      <c r="T46" s="60">
        <f t="shared" si="17"/>
        <v>-0.0031510534677908594</v>
      </c>
      <c r="U46" s="60">
        <f t="shared" si="18"/>
        <v>0.019173840869525127</v>
      </c>
      <c r="V46" s="60">
        <f t="shared" si="19"/>
        <v>0.0004044777313110459</v>
      </c>
      <c r="W46" s="60">
        <f t="shared" si="20"/>
        <v>0.0003611285026574277</v>
      </c>
      <c r="X46" s="60">
        <f t="shared" si="21"/>
        <v>0.0006066025162193523</v>
      </c>
      <c r="Y46" s="60">
        <f t="shared" si="22"/>
        <v>0.0004447773703703709</v>
      </c>
      <c r="Z46" s="60">
        <f t="shared" si="23"/>
        <v>0.00026758042643028</v>
      </c>
      <c r="AA46" s="60">
        <f t="shared" si="24"/>
        <v>0.0007386146892339377</v>
      </c>
      <c r="AB46" s="60">
        <f t="shared" si="25"/>
        <v>0.017505421954924397</v>
      </c>
    </row>
    <row r="47" spans="1:28" ht="12.75">
      <c r="A47" s="12" t="s">
        <v>55</v>
      </c>
      <c r="B47" s="1">
        <f>'DATOS MENSUALES'!E354</f>
        <v>0.252</v>
      </c>
      <c r="C47" s="1">
        <f>'DATOS MENSUALES'!E355</f>
        <v>0.229</v>
      </c>
      <c r="D47" s="1">
        <f>'DATOS MENSUALES'!E356</f>
        <v>0.211</v>
      </c>
      <c r="E47" s="1">
        <f>'DATOS MENSUALES'!E357</f>
        <v>0.816</v>
      </c>
      <c r="F47" s="1">
        <f>'DATOS MENSUALES'!E358</f>
        <v>0.451</v>
      </c>
      <c r="G47" s="1">
        <f>'DATOS MENSUALES'!E359</f>
        <v>0.398</v>
      </c>
      <c r="H47" s="1">
        <f>'DATOS MENSUALES'!E360</f>
        <v>0.353</v>
      </c>
      <c r="I47" s="1">
        <f>'DATOS MENSUALES'!E361</f>
        <v>0.317</v>
      </c>
      <c r="J47" s="1">
        <f>'DATOS MENSUALES'!E362</f>
        <v>0.287</v>
      </c>
      <c r="K47" s="1">
        <f>'DATOS MENSUALES'!E363</f>
        <v>0.261</v>
      </c>
      <c r="L47" s="1">
        <f>'DATOS MENSUALES'!E364</f>
        <v>0.236</v>
      </c>
      <c r="M47" s="1">
        <f>'DATOS MENSUALES'!E365</f>
        <v>0.212</v>
      </c>
      <c r="N47" s="1">
        <f t="shared" si="11"/>
        <v>4.023</v>
      </c>
      <c r="O47" s="10"/>
      <c r="P47" s="60">
        <f t="shared" si="12"/>
        <v>0.00011537198638241968</v>
      </c>
      <c r="Q47" s="60">
        <f t="shared" si="13"/>
        <v>1.5756213373403465E-06</v>
      </c>
      <c r="R47" s="60">
        <f t="shared" si="15"/>
        <v>-0.00010625151089406532</v>
      </c>
      <c r="S47" s="60">
        <f t="shared" si="16"/>
        <v>0.13792129629629615</v>
      </c>
      <c r="T47" s="60">
        <f t="shared" si="17"/>
        <v>0.0007634000638895836</v>
      </c>
      <c r="U47" s="60">
        <f t="shared" si="18"/>
        <v>0.0003526666883956644</v>
      </c>
      <c r="V47" s="60">
        <f t="shared" si="19"/>
        <v>5.911183255071404E-05</v>
      </c>
      <c r="W47" s="60">
        <f t="shared" si="20"/>
        <v>1.0649957703759233E-06</v>
      </c>
      <c r="X47" s="60">
        <f t="shared" si="21"/>
        <v>1.5817841256921089E-06</v>
      </c>
      <c r="Y47" s="60">
        <f t="shared" si="22"/>
        <v>1.4557037037037146E-06</v>
      </c>
      <c r="Z47" s="60">
        <f t="shared" si="23"/>
        <v>6.010820776636777E-07</v>
      </c>
      <c r="AA47" s="60">
        <f t="shared" si="24"/>
        <v>3.909419261485472E-08</v>
      </c>
      <c r="AB47" s="60">
        <f t="shared" si="25"/>
        <v>0.4666593110375675</v>
      </c>
    </row>
    <row r="48" spans="1:28" ht="12.75">
      <c r="A48" s="12" t="s">
        <v>56</v>
      </c>
      <c r="B48" s="1">
        <f>'DATOS MENSUALES'!E366</f>
        <v>0.188</v>
      </c>
      <c r="C48" s="1">
        <f>'DATOS MENSUALES'!E367</f>
        <v>0.17</v>
      </c>
      <c r="D48" s="1">
        <f>'DATOS MENSUALES'!E368</f>
        <v>0.155</v>
      </c>
      <c r="E48" s="1">
        <f>'DATOS MENSUALES'!E369</f>
        <v>0.203</v>
      </c>
      <c r="F48" s="1">
        <f>'DATOS MENSUALES'!E370</f>
        <v>0.155</v>
      </c>
      <c r="G48" s="1">
        <f>'DATOS MENSUALES'!E371</f>
        <v>0.149</v>
      </c>
      <c r="H48" s="1">
        <f>'DATOS MENSUALES'!E372</f>
        <v>0.279</v>
      </c>
      <c r="I48" s="1">
        <f>'DATOS MENSUALES'!E373</f>
        <v>0.331</v>
      </c>
      <c r="J48" s="1">
        <f>'DATOS MENSUALES'!E374</f>
        <v>0.303</v>
      </c>
      <c r="K48" s="1">
        <f>'DATOS MENSUALES'!E375</f>
        <v>0.285</v>
      </c>
      <c r="L48" s="1">
        <f>'DATOS MENSUALES'!E376</f>
        <v>0.265</v>
      </c>
      <c r="M48" s="1">
        <f>'DATOS MENSUALES'!E377</f>
        <v>0.242</v>
      </c>
      <c r="N48" s="1">
        <f t="shared" si="11"/>
        <v>2.725</v>
      </c>
      <c r="O48" s="10"/>
      <c r="P48" s="60">
        <f t="shared" si="12"/>
        <v>-3.594360725018741E-06</v>
      </c>
      <c r="Q48" s="60">
        <f t="shared" si="13"/>
        <v>-0.00010625151089406457</v>
      </c>
      <c r="R48" s="60">
        <f t="shared" si="15"/>
        <v>-0.001104341362133737</v>
      </c>
      <c r="S48" s="60">
        <f t="shared" si="16"/>
        <v>-0.0008939840370370399</v>
      </c>
      <c r="T48" s="60">
        <f t="shared" si="17"/>
        <v>-0.008565554470545684</v>
      </c>
      <c r="U48" s="60">
        <f t="shared" si="18"/>
        <v>-0.0056729410740010335</v>
      </c>
      <c r="V48" s="60">
        <f t="shared" si="19"/>
        <v>-4.304226249060816E-05</v>
      </c>
      <c r="W48" s="60">
        <f t="shared" si="20"/>
        <v>1.4193794668447512E-05</v>
      </c>
      <c r="X48" s="60">
        <f t="shared" si="21"/>
        <v>2.1142522417702815E-05</v>
      </c>
      <c r="Y48" s="60">
        <f t="shared" si="22"/>
        <v>4.411170370370368E-05</v>
      </c>
      <c r="Z48" s="60">
        <f t="shared" si="23"/>
        <v>5.247910618234677E-05</v>
      </c>
      <c r="AA48" s="60">
        <f t="shared" si="24"/>
        <v>3.723942477112734E-05</v>
      </c>
      <c r="AB48" s="60">
        <f t="shared" si="25"/>
        <v>-0.14252170785637064</v>
      </c>
    </row>
    <row r="49" spans="1:28" ht="12.75">
      <c r="A49" s="12" t="s">
        <v>57</v>
      </c>
      <c r="B49" s="1">
        <f>'DATOS MENSUALES'!E378</f>
        <v>0.213</v>
      </c>
      <c r="C49" s="1">
        <f>'DATOS MENSUALES'!E379</f>
        <v>0.192</v>
      </c>
      <c r="D49" s="1">
        <f>'DATOS MENSUALES'!E380</f>
        <v>0.176</v>
      </c>
      <c r="E49" s="1">
        <f>'DATOS MENSUALES'!E381</f>
        <v>0.175</v>
      </c>
      <c r="F49" s="1">
        <f>'DATOS MENSUALES'!E382</f>
        <v>0.367</v>
      </c>
      <c r="G49" s="1">
        <f>'DATOS MENSUALES'!E383</f>
        <v>0.241</v>
      </c>
      <c r="H49" s="1">
        <f>'DATOS MENSUALES'!E384</f>
        <v>0.227</v>
      </c>
      <c r="I49" s="1">
        <f>'DATOS MENSUALES'!E385</f>
        <v>0.212</v>
      </c>
      <c r="J49" s="1">
        <f>'DATOS MENSUALES'!E386</f>
        <v>0.195</v>
      </c>
      <c r="K49" s="1">
        <f>'DATOS MENSUALES'!E387</f>
        <v>0.179</v>
      </c>
      <c r="L49" s="1">
        <f>'DATOS MENSUALES'!E388</f>
        <v>0.165</v>
      </c>
      <c r="M49" s="1">
        <f>'DATOS MENSUALES'!E389</f>
        <v>0.154</v>
      </c>
      <c r="N49" s="1">
        <f t="shared" si="11"/>
        <v>2.496</v>
      </c>
      <c r="O49" s="10"/>
      <c r="P49" s="60">
        <f t="shared" si="12"/>
        <v>9.075504320060258E-07</v>
      </c>
      <c r="Q49" s="60">
        <f t="shared" si="13"/>
        <v>-1.6316783621337345E-05</v>
      </c>
      <c r="R49" s="60">
        <f t="shared" si="15"/>
        <v>-0.000558735849737042</v>
      </c>
      <c r="S49" s="60">
        <f t="shared" si="16"/>
        <v>-0.0019220413703703763</v>
      </c>
      <c r="T49" s="60">
        <f t="shared" si="17"/>
        <v>4.042291788407405E-07</v>
      </c>
      <c r="U49" s="60">
        <f t="shared" si="18"/>
        <v>-0.0006438195560946946</v>
      </c>
      <c r="V49" s="60">
        <f t="shared" si="19"/>
        <v>-0.0006595356757137469</v>
      </c>
      <c r="W49" s="60">
        <f t="shared" si="20"/>
        <v>-0.000851644632328799</v>
      </c>
      <c r="X49" s="60">
        <f t="shared" si="21"/>
        <v>-0.0005187200974170105</v>
      </c>
      <c r="Y49" s="60">
        <f t="shared" si="22"/>
        <v>-0.0003528936296296294</v>
      </c>
      <c r="Z49" s="60">
        <f t="shared" si="23"/>
        <v>-0.0002448515412005736</v>
      </c>
      <c r="AA49" s="60">
        <f t="shared" si="24"/>
        <v>-0.00016282554492584218</v>
      </c>
      <c r="AB49" s="60">
        <f t="shared" si="25"/>
        <v>-0.4241546620595393</v>
      </c>
    </row>
    <row r="50" spans="1:28" ht="12.75">
      <c r="A50" s="12" t="s">
        <v>58</v>
      </c>
      <c r="B50" s="1">
        <f>'DATOS MENSUALES'!E390</f>
        <v>0.16</v>
      </c>
      <c r="C50" s="1">
        <f>'DATOS MENSUALES'!E391</f>
        <v>0.16</v>
      </c>
      <c r="D50" s="1">
        <f>'DATOS MENSUALES'!E392</f>
        <v>0.173</v>
      </c>
      <c r="E50" s="1">
        <f>'DATOS MENSUALES'!E393</f>
        <v>0.191</v>
      </c>
      <c r="F50" s="1">
        <f>'DATOS MENSUALES'!E394</f>
        <v>0.183</v>
      </c>
      <c r="G50" s="1">
        <f>'DATOS MENSUALES'!E395</f>
        <v>0.169</v>
      </c>
      <c r="H50" s="1">
        <f>'DATOS MENSUALES'!E396</f>
        <v>0.159</v>
      </c>
      <c r="I50" s="1">
        <f>'DATOS MENSUALES'!E397</f>
        <v>0.167</v>
      </c>
      <c r="J50" s="1">
        <f>'DATOS MENSUALES'!E398</f>
        <v>0.169</v>
      </c>
      <c r="K50" s="1">
        <f>'DATOS MENSUALES'!E399</f>
        <v>0.157</v>
      </c>
      <c r="L50" s="1">
        <f>'DATOS MENSUALES'!E400</f>
        <v>0.153</v>
      </c>
      <c r="M50" s="1">
        <f>'DATOS MENSUALES'!E401</f>
        <v>0.145</v>
      </c>
      <c r="N50" s="1">
        <f aca="true" t="shared" si="26" ref="N50:N81">SUM(B50:M50)</f>
        <v>1.9860000000000002</v>
      </c>
      <c r="O50" s="10"/>
      <c r="P50" s="60">
        <f aca="true" t="shared" si="27" ref="P50:P83">(B50-B$6)^3</f>
        <v>-8.128504667543166E-05</v>
      </c>
      <c r="Q50" s="60">
        <f aca="true" t="shared" si="28" ref="Q50:Q83">(C50-C$6)^3</f>
        <v>-0.00018876002329075886</v>
      </c>
      <c r="R50" s="60">
        <f t="shared" si="15"/>
        <v>-0.0006220405852742323</v>
      </c>
      <c r="S50" s="60">
        <f t="shared" si="16"/>
        <v>-0.0012714120370370412</v>
      </c>
      <c r="T50" s="60">
        <f t="shared" si="17"/>
        <v>-0.005508290162005737</v>
      </c>
      <c r="U50" s="60">
        <f t="shared" si="18"/>
        <v>-0.0039704683329542</v>
      </c>
      <c r="V50" s="60">
        <f t="shared" si="19"/>
        <v>-0.003727152097201346</v>
      </c>
      <c r="W50" s="60">
        <f t="shared" si="20"/>
        <v>-0.0027315461612544196</v>
      </c>
      <c r="X50" s="60">
        <f t="shared" si="21"/>
        <v>-0.0012028013880506215</v>
      </c>
      <c r="Y50" s="60">
        <f t="shared" si="22"/>
        <v>-0.0007957389629629625</v>
      </c>
      <c r="Z50" s="60">
        <f t="shared" si="23"/>
        <v>-0.000414503582522888</v>
      </c>
      <c r="AA50" s="60">
        <f t="shared" si="24"/>
        <v>-0.0002573330077357595</v>
      </c>
      <c r="AB50" s="60">
        <f t="shared" si="25"/>
        <v>-2.0068054396835073</v>
      </c>
    </row>
    <row r="51" spans="1:28" ht="12.75">
      <c r="A51" s="12" t="s">
        <v>59</v>
      </c>
      <c r="B51" s="1">
        <f>'DATOS MENSUALES'!E402</f>
        <v>0.134</v>
      </c>
      <c r="C51" s="1">
        <f>'DATOS MENSUALES'!E403</f>
        <v>0.129</v>
      </c>
      <c r="D51" s="1">
        <f>'DATOS MENSUALES'!E404</f>
        <v>0.124</v>
      </c>
      <c r="E51" s="1">
        <f>'DATOS MENSUALES'!E405</f>
        <v>0.191</v>
      </c>
      <c r="F51" s="1">
        <f>'DATOS MENSUALES'!E406</f>
        <v>0.173</v>
      </c>
      <c r="G51" s="1">
        <f>'DATOS MENSUALES'!E407</f>
        <v>0.253</v>
      </c>
      <c r="H51" s="1">
        <f>'DATOS MENSUALES'!E408</f>
        <v>0.242</v>
      </c>
      <c r="I51" s="1">
        <f>'DATOS MENSUALES'!E409</f>
        <v>0.223</v>
      </c>
      <c r="J51" s="1">
        <f>'DATOS MENSUALES'!E410</f>
        <v>0.211</v>
      </c>
      <c r="K51" s="1">
        <f>'DATOS MENSUALES'!E411</f>
        <v>0.195</v>
      </c>
      <c r="L51" s="1">
        <f>'DATOS MENSUALES'!E412</f>
        <v>0.18</v>
      </c>
      <c r="M51" s="1">
        <f>'DATOS MENSUALES'!E413</f>
        <v>0.164</v>
      </c>
      <c r="N51" s="1">
        <f t="shared" si="26"/>
        <v>2.2190000000000003</v>
      </c>
      <c r="O51" s="10"/>
      <c r="P51" s="60">
        <f t="shared" si="27"/>
        <v>-0.00033307457973328226</v>
      </c>
      <c r="Q51" s="60">
        <f t="shared" si="28"/>
        <v>-0.0006899549571750564</v>
      </c>
      <c r="R51" s="60">
        <f aca="true" t="shared" si="29" ref="R51:R83">(D51-D$6)^3</f>
        <v>-0.00242574556874531</v>
      </c>
      <c r="S51" s="60">
        <f aca="true" t="shared" si="30" ref="S51:S83">(E51-E$6)^3</f>
        <v>-0.0012714120370370412</v>
      </c>
      <c r="T51" s="60">
        <f aca="true" t="shared" si="31" ref="T51:AB79">(F51-F$6)^3</f>
        <v>-0.006497962999471302</v>
      </c>
      <c r="U51" s="60">
        <f t="shared" si="31"/>
        <v>-0.00041097591146659496</v>
      </c>
      <c r="V51" s="60">
        <f t="shared" si="31"/>
        <v>-0.00037395535546581394</v>
      </c>
      <c r="W51" s="60">
        <f t="shared" si="31"/>
        <v>-0.0005882251474803136</v>
      </c>
      <c r="X51" s="60">
        <f t="shared" si="31"/>
        <v>-0.0002664495409431804</v>
      </c>
      <c r="Y51" s="60">
        <f t="shared" si="31"/>
        <v>-0.00016336829629629606</v>
      </c>
      <c r="Z51" s="60">
        <f t="shared" si="31"/>
        <v>-0.00010758262591131735</v>
      </c>
      <c r="AA51" s="60">
        <f t="shared" si="31"/>
        <v>-8.875270746027747E-05</v>
      </c>
      <c r="AB51" s="60">
        <f t="shared" si="31"/>
        <v>-1.087479146204856</v>
      </c>
    </row>
    <row r="52" spans="1:28" ht="12.75">
      <c r="A52" s="12" t="s">
        <v>60</v>
      </c>
      <c r="B52" s="1">
        <f>'DATOS MENSUALES'!E414</f>
        <v>0.151</v>
      </c>
      <c r="C52" s="1">
        <f>'DATOS MENSUALES'!E415</f>
        <v>0.156</v>
      </c>
      <c r="D52" s="1">
        <f>'DATOS MENSUALES'!E416</f>
        <v>0.148</v>
      </c>
      <c r="E52" s="1">
        <f>'DATOS MENSUALES'!E417</f>
        <v>0.138</v>
      </c>
      <c r="F52" s="1">
        <f>'DATOS MENSUALES'!E418</f>
        <v>0.131</v>
      </c>
      <c r="G52" s="1">
        <f>'DATOS MENSUALES'!E419</f>
        <v>0.131</v>
      </c>
      <c r="H52" s="1">
        <f>'DATOS MENSUALES'!E420</f>
        <v>0.134</v>
      </c>
      <c r="I52" s="1">
        <f>'DATOS MENSUALES'!E421</f>
        <v>0.144</v>
      </c>
      <c r="J52" s="1">
        <f>'DATOS MENSUALES'!E422</f>
        <v>0.149</v>
      </c>
      <c r="K52" s="1">
        <f>'DATOS MENSUALES'!E423</f>
        <v>0.145</v>
      </c>
      <c r="L52" s="1">
        <f>'DATOS MENSUALES'!E424</f>
        <v>0.143</v>
      </c>
      <c r="M52" s="1">
        <f>'DATOS MENSUALES'!E425</f>
        <v>0.14</v>
      </c>
      <c r="N52" s="1">
        <f t="shared" si="26"/>
        <v>1.71</v>
      </c>
      <c r="O52" s="10"/>
      <c r="P52" s="60">
        <f t="shared" si="27"/>
        <v>-0.00014320491651014232</v>
      </c>
      <c r="Q52" s="60">
        <f t="shared" si="28"/>
        <v>-0.0002310645191585275</v>
      </c>
      <c r="R52" s="60">
        <f t="shared" si="29"/>
        <v>-0.0013442436844477875</v>
      </c>
      <c r="S52" s="60">
        <f t="shared" si="30"/>
        <v>-0.004199255703703712</v>
      </c>
      <c r="T52" s="60">
        <f t="shared" si="31"/>
        <v>-0.011947119825917583</v>
      </c>
      <c r="U52" s="60">
        <f t="shared" si="31"/>
        <v>-0.007569769631852274</v>
      </c>
      <c r="V52" s="60">
        <f t="shared" si="31"/>
        <v>-0.0058364192976145665</v>
      </c>
      <c r="W52" s="60">
        <f t="shared" si="31"/>
        <v>-0.004313861447755799</v>
      </c>
      <c r="X52" s="60">
        <f t="shared" si="31"/>
        <v>-0.0020170195836429106</v>
      </c>
      <c r="Y52" s="60">
        <f t="shared" si="31"/>
        <v>-0.0011466349629629627</v>
      </c>
      <c r="Z52" s="60">
        <f t="shared" si="31"/>
        <v>-0.0006046502836248168</v>
      </c>
      <c r="AA52" s="60">
        <f t="shared" si="31"/>
        <v>-0.0003229144264685415</v>
      </c>
      <c r="AB52" s="60">
        <f t="shared" si="31"/>
        <v>-3.633431462419047</v>
      </c>
    </row>
    <row r="53" spans="1:28" ht="12.75">
      <c r="A53" s="12" t="s">
        <v>61</v>
      </c>
      <c r="B53" s="1">
        <f>'DATOS MENSUALES'!E426</f>
        <v>0.129</v>
      </c>
      <c r="C53" s="1">
        <f>'DATOS MENSUALES'!E427</f>
        <v>0.12</v>
      </c>
      <c r="D53" s="1">
        <f>'DATOS MENSUALES'!E428</f>
        <v>0.117</v>
      </c>
      <c r="E53" s="1">
        <f>'DATOS MENSUALES'!E429</f>
        <v>0.108</v>
      </c>
      <c r="F53" s="1">
        <f>'DATOS MENSUALES'!E430</f>
        <v>0.105</v>
      </c>
      <c r="G53" s="1">
        <f>'DATOS MENSUALES'!E431</f>
        <v>0.102</v>
      </c>
      <c r="H53" s="1">
        <f>'DATOS MENSUALES'!E432</f>
        <v>0.103</v>
      </c>
      <c r="I53" s="1">
        <f>'DATOS MENSUALES'!E433</f>
        <v>0.103</v>
      </c>
      <c r="J53" s="1">
        <f>'DATOS MENSUALES'!E434</f>
        <v>0.099</v>
      </c>
      <c r="K53" s="1">
        <f>'DATOS MENSUALES'!E435</f>
        <v>0.096</v>
      </c>
      <c r="L53" s="1">
        <f>'DATOS MENSUALES'!E436</f>
        <v>0.095</v>
      </c>
      <c r="M53" s="1">
        <f>'DATOS MENSUALES'!E437</f>
        <v>0.096</v>
      </c>
      <c r="N53" s="1">
        <f t="shared" si="26"/>
        <v>1.273</v>
      </c>
      <c r="O53" s="10"/>
      <c r="P53" s="60">
        <f t="shared" si="27"/>
        <v>-0.00041047359832832353</v>
      </c>
      <c r="Q53" s="60">
        <f t="shared" si="28"/>
        <v>-0.0009229758910593542</v>
      </c>
      <c r="R53" s="60">
        <f t="shared" si="29"/>
        <v>-0.0028249653456048148</v>
      </c>
      <c r="S53" s="60">
        <f t="shared" si="30"/>
        <v>-0.007004415703703718</v>
      </c>
      <c r="T53" s="60">
        <f t="shared" si="31"/>
        <v>-0.016504645930600786</v>
      </c>
      <c r="U53" s="60">
        <f t="shared" si="31"/>
        <v>-0.01144363315182473</v>
      </c>
      <c r="V53" s="60">
        <f t="shared" si="31"/>
        <v>-0.00940000335339969</v>
      </c>
      <c r="W53" s="60">
        <f t="shared" si="31"/>
        <v>-0.008463208618554702</v>
      </c>
      <c r="X53" s="60">
        <f t="shared" si="31"/>
        <v>-0.005484224163532724</v>
      </c>
      <c r="Y53" s="60">
        <f t="shared" si="31"/>
        <v>-0.0036285992962962945</v>
      </c>
      <c r="Z53" s="60">
        <f t="shared" si="31"/>
        <v>-0.0023293966307322556</v>
      </c>
      <c r="AA53" s="60">
        <f t="shared" si="31"/>
        <v>-0.0014278589113170257</v>
      </c>
      <c r="AB53" s="60">
        <f t="shared" si="31"/>
        <v>-7.696112940856379</v>
      </c>
    </row>
    <row r="54" spans="1:28" ht="12.75">
      <c r="A54" s="12" t="s">
        <v>62</v>
      </c>
      <c r="B54" s="1">
        <f>'DATOS MENSUALES'!E438</f>
        <v>0.101</v>
      </c>
      <c r="C54" s="1">
        <f>'DATOS MENSUALES'!E439</f>
        <v>0.107</v>
      </c>
      <c r="D54" s="1">
        <f>'DATOS MENSUALES'!E440</f>
        <v>0.128</v>
      </c>
      <c r="E54" s="1">
        <f>'DATOS MENSUALES'!E441</f>
        <v>0.564</v>
      </c>
      <c r="F54" s="1">
        <f>'DATOS MENSUALES'!E442</f>
        <v>0.47</v>
      </c>
      <c r="G54" s="1">
        <f>'DATOS MENSUALES'!E443</f>
        <v>0.414</v>
      </c>
      <c r="H54" s="1">
        <f>'DATOS MENSUALES'!E444</f>
        <v>0.374</v>
      </c>
      <c r="I54" s="1">
        <f>'DATOS MENSUALES'!E445</f>
        <v>0.342</v>
      </c>
      <c r="J54" s="1">
        <f>'DATOS MENSUALES'!E446</f>
        <v>0.326</v>
      </c>
      <c r="K54" s="1">
        <f>'DATOS MENSUALES'!E447</f>
        <v>0.299</v>
      </c>
      <c r="L54" s="1">
        <f>'DATOS MENSUALES'!E448</f>
        <v>0.273</v>
      </c>
      <c r="M54" s="1">
        <f>'DATOS MENSUALES'!E449</f>
        <v>0.247</v>
      </c>
      <c r="N54" s="1">
        <f t="shared" si="26"/>
        <v>3.645</v>
      </c>
      <c r="O54" s="10"/>
      <c r="P54" s="60">
        <f t="shared" si="27"/>
        <v>-0.001071170102460554</v>
      </c>
      <c r="Q54" s="60">
        <f t="shared" si="28"/>
        <v>-0.001344243684447784</v>
      </c>
      <c r="R54" s="60">
        <f t="shared" si="29"/>
        <v>-0.0022154879819684496</v>
      </c>
      <c r="S54" s="60">
        <f t="shared" si="30"/>
        <v>0.01853948829629626</v>
      </c>
      <c r="T54" s="60">
        <f t="shared" si="31"/>
        <v>0.0013453512732559732</v>
      </c>
      <c r="U54" s="60">
        <f t="shared" si="31"/>
        <v>0.000650621608505856</v>
      </c>
      <c r="V54" s="60">
        <f t="shared" si="31"/>
        <v>0.0002155094627160039</v>
      </c>
      <c r="W54" s="60">
        <f t="shared" si="31"/>
        <v>4.365927951693235E-05</v>
      </c>
      <c r="X54" s="60">
        <f t="shared" si="31"/>
        <v>0.00012995031098519516</v>
      </c>
      <c r="Y54" s="60">
        <f t="shared" si="31"/>
        <v>0.00012006637037037043</v>
      </c>
      <c r="Z54" s="60">
        <f t="shared" si="31"/>
        <v>9.382046706388946E-05</v>
      </c>
      <c r="AA54" s="60">
        <f t="shared" si="31"/>
        <v>5.65962980493643E-05</v>
      </c>
      <c r="AB54" s="60">
        <f t="shared" si="31"/>
        <v>0.06287933277723835</v>
      </c>
    </row>
    <row r="55" spans="1:28" ht="12.75">
      <c r="A55" s="12" t="s">
        <v>63</v>
      </c>
      <c r="B55" s="1">
        <f>'DATOS MENSUALES'!E450</f>
        <v>0.232</v>
      </c>
      <c r="C55" s="1">
        <f>'DATOS MENSUALES'!E451</f>
        <v>0.215</v>
      </c>
      <c r="D55" s="1">
        <f>'DATOS MENSUALES'!E452</f>
        <v>0.232</v>
      </c>
      <c r="E55" s="1">
        <f>'DATOS MENSUALES'!E453</f>
        <v>0.265</v>
      </c>
      <c r="F55" s="1">
        <f>'DATOS MENSUALES'!E454</f>
        <v>0.945</v>
      </c>
      <c r="G55" s="1">
        <f>'DATOS MENSUALES'!E455</f>
        <v>0.421</v>
      </c>
      <c r="H55" s="1">
        <f>'DATOS MENSUALES'!E456</f>
        <v>0.416</v>
      </c>
      <c r="I55" s="1">
        <f>'DATOS MENSUALES'!E457</f>
        <v>0.428</v>
      </c>
      <c r="J55" s="1">
        <f>'DATOS MENSUALES'!E458</f>
        <v>0.39</v>
      </c>
      <c r="K55" s="1">
        <f>'DATOS MENSUALES'!E459</f>
        <v>0.349</v>
      </c>
      <c r="L55" s="1">
        <f>'DATOS MENSUALES'!E460</f>
        <v>0.31</v>
      </c>
      <c r="M55" s="1">
        <f>'DATOS MENSUALES'!E461</f>
        <v>0.275</v>
      </c>
      <c r="N55" s="1">
        <f t="shared" si="26"/>
        <v>4.478</v>
      </c>
      <c r="O55" s="10"/>
      <c r="P55" s="60">
        <f t="shared" si="27"/>
        <v>2.359500291134503E-05</v>
      </c>
      <c r="Q55" s="60">
        <f t="shared" si="28"/>
        <v>-1.3205108940646294E-08</v>
      </c>
      <c r="R55" s="60">
        <f t="shared" si="29"/>
        <v>-1.832381667918876E-05</v>
      </c>
      <c r="S55" s="60">
        <f t="shared" si="30"/>
        <v>-4.047137037037074E-05</v>
      </c>
      <c r="T55" s="60">
        <f t="shared" si="31"/>
        <v>0.20060634514377937</v>
      </c>
      <c r="U55" s="60">
        <f t="shared" si="31"/>
        <v>0.0008213805678722472</v>
      </c>
      <c r="V55" s="60">
        <f t="shared" si="31"/>
        <v>0.0010597899048647654</v>
      </c>
      <c r="W55" s="60">
        <f t="shared" si="31"/>
        <v>0.0017808943428778117</v>
      </c>
      <c r="X55" s="60">
        <f t="shared" si="31"/>
        <v>0.001507090718698689</v>
      </c>
      <c r="Y55" s="60">
        <f t="shared" si="31"/>
        <v>0.0009801330370370369</v>
      </c>
      <c r="Z55" s="60">
        <f t="shared" si="31"/>
        <v>0.0005602790338682964</v>
      </c>
      <c r="AA55" s="60">
        <f t="shared" si="31"/>
        <v>0.0002926747884074916</v>
      </c>
      <c r="AB55" s="60">
        <f t="shared" si="31"/>
        <v>1.8638255983963807</v>
      </c>
    </row>
    <row r="56" spans="1:28" ht="12.75">
      <c r="A56" s="12" t="s">
        <v>64</v>
      </c>
      <c r="B56" s="1">
        <f>'DATOS MENSUALES'!E462</f>
        <v>0.245</v>
      </c>
      <c r="C56" s="1">
        <f>'DATOS MENSUALES'!E463</f>
        <v>0.219</v>
      </c>
      <c r="D56" s="1">
        <f>'DATOS MENSUALES'!E464</f>
        <v>0.474</v>
      </c>
      <c r="E56" s="1">
        <f>'DATOS MENSUALES'!E465</f>
        <v>0.585</v>
      </c>
      <c r="F56" s="1">
        <f>'DATOS MENSUALES'!E466</f>
        <v>1.283</v>
      </c>
      <c r="G56" s="1">
        <f>'DATOS MENSUALES'!E467</f>
        <v>1.222</v>
      </c>
      <c r="H56" s="1">
        <f>'DATOS MENSUALES'!E468</f>
        <v>1.005</v>
      </c>
      <c r="I56" s="1">
        <f>'DATOS MENSUALES'!E469</f>
        <v>0.892</v>
      </c>
      <c r="J56" s="1">
        <f>'DATOS MENSUALES'!E470</f>
        <v>0.784</v>
      </c>
      <c r="K56" s="1">
        <f>'DATOS MENSUALES'!E471</f>
        <v>0.685</v>
      </c>
      <c r="L56" s="1">
        <f>'DATOS MENSUALES'!E472</f>
        <v>0.598</v>
      </c>
      <c r="M56" s="1">
        <f>'DATOS MENSUALES'!E473</f>
        <v>0.522</v>
      </c>
      <c r="N56" s="1">
        <f t="shared" si="26"/>
        <v>8.514</v>
      </c>
      <c r="O56" s="10"/>
      <c r="P56" s="60">
        <f t="shared" si="27"/>
        <v>7.241690580390712E-05</v>
      </c>
      <c r="Q56" s="60">
        <f t="shared" si="28"/>
        <v>4.381667918857953E-09</v>
      </c>
      <c r="R56" s="60">
        <f t="shared" si="29"/>
        <v>0.010026884183320796</v>
      </c>
      <c r="S56" s="60">
        <f t="shared" si="30"/>
        <v>0.023311955296296257</v>
      </c>
      <c r="T56" s="60">
        <f t="shared" si="31"/>
        <v>0.7873377219592059</v>
      </c>
      <c r="U56" s="60">
        <f t="shared" si="31"/>
        <v>0.7160802658013432</v>
      </c>
      <c r="V56" s="60">
        <f t="shared" si="31"/>
        <v>0.32987426423750926</v>
      </c>
      <c r="W56" s="60">
        <f t="shared" si="31"/>
        <v>0.20041948352194117</v>
      </c>
      <c r="X56" s="60">
        <f t="shared" si="31"/>
        <v>0.1316015569900484</v>
      </c>
      <c r="Y56" s="60">
        <f t="shared" si="31"/>
        <v>0.08250224503703707</v>
      </c>
      <c r="Z56" s="60">
        <f t="shared" si="31"/>
        <v>0.05083367348014925</v>
      </c>
      <c r="AA56" s="60">
        <f t="shared" si="31"/>
        <v>0.03078022432835241</v>
      </c>
      <c r="AB56" s="60">
        <f t="shared" si="31"/>
        <v>146.0843688251759</v>
      </c>
    </row>
    <row r="57" spans="1:28" ht="12.75">
      <c r="A57" s="12" t="s">
        <v>65</v>
      </c>
      <c r="B57" s="1">
        <f>'DATOS MENSUALES'!E474</f>
        <v>0.498</v>
      </c>
      <c r="C57" s="1">
        <f>'DATOS MENSUALES'!E475</f>
        <v>0.472</v>
      </c>
      <c r="D57" s="1">
        <f>'DATOS MENSUALES'!E476</f>
        <v>0.422</v>
      </c>
      <c r="E57" s="1">
        <f>'DATOS MENSUALES'!E477</f>
        <v>0.38</v>
      </c>
      <c r="F57" s="1">
        <f>'DATOS MENSUALES'!E478</f>
        <v>0.353</v>
      </c>
      <c r="G57" s="1">
        <f>'DATOS MENSUALES'!E479</f>
        <v>0.332</v>
      </c>
      <c r="H57" s="1">
        <f>'DATOS MENSUALES'!E480</f>
        <v>0.331</v>
      </c>
      <c r="I57" s="1">
        <f>'DATOS MENSUALES'!E481</f>
        <v>0.329</v>
      </c>
      <c r="J57" s="1">
        <f>'DATOS MENSUALES'!E482</f>
        <v>0.315</v>
      </c>
      <c r="K57" s="1">
        <f>'DATOS MENSUALES'!E483</f>
        <v>0.281</v>
      </c>
      <c r="L57" s="1">
        <f>'DATOS MENSUALES'!E484</f>
        <v>0.257</v>
      </c>
      <c r="M57" s="1">
        <f>'DATOS MENSUALES'!E485</f>
        <v>0.237</v>
      </c>
      <c r="N57" s="1">
        <f t="shared" si="26"/>
        <v>4.207</v>
      </c>
      <c r="O57" s="10"/>
      <c r="P57" s="60">
        <f t="shared" si="27"/>
        <v>0.025589395246713022</v>
      </c>
      <c r="Q57" s="60">
        <f t="shared" si="28"/>
        <v>0.016510539745304274</v>
      </c>
      <c r="R57" s="60">
        <f t="shared" si="29"/>
        <v>0.004381667918857993</v>
      </c>
      <c r="S57" s="60">
        <f t="shared" si="30"/>
        <v>0.0005249069629629608</v>
      </c>
      <c r="T57" s="60">
        <f t="shared" si="31"/>
        <v>-2.8828872749534755E-07</v>
      </c>
      <c r="U57" s="60">
        <f t="shared" si="31"/>
        <v>1.0064294111917932E-07</v>
      </c>
      <c r="V57" s="60">
        <f t="shared" si="31"/>
        <v>4.8736961870774725E-06</v>
      </c>
      <c r="W57" s="60">
        <f t="shared" si="31"/>
        <v>1.0958979241450273E-05</v>
      </c>
      <c r="X57" s="60">
        <f t="shared" si="31"/>
        <v>6.2341803409438E-05</v>
      </c>
      <c r="Y57" s="60">
        <f t="shared" si="31"/>
        <v>3.07623703703705E-05</v>
      </c>
      <c r="Z57" s="60">
        <f t="shared" si="31"/>
        <v>2.5514472573531366E-05</v>
      </c>
      <c r="AA57" s="60">
        <f t="shared" si="31"/>
        <v>2.2891642401981296E-05</v>
      </c>
      <c r="AB57" s="60">
        <f t="shared" si="31"/>
        <v>0.8837728588006524</v>
      </c>
    </row>
    <row r="58" spans="1:28" ht="12.75">
      <c r="A58" s="12" t="s">
        <v>66</v>
      </c>
      <c r="B58" s="1">
        <f>'DATOS MENSUALES'!E486</f>
        <v>0.216</v>
      </c>
      <c r="C58" s="1">
        <f>'DATOS MENSUALES'!E487</f>
        <v>0.199</v>
      </c>
      <c r="D58" s="1">
        <f>'DATOS MENSUALES'!E488</f>
        <v>0.18</v>
      </c>
      <c r="E58" s="1">
        <f>'DATOS MENSUALES'!E489</f>
        <v>0.165</v>
      </c>
      <c r="F58" s="1">
        <f>'DATOS MENSUALES'!E490</f>
        <v>0.154</v>
      </c>
      <c r="G58" s="1">
        <f>'DATOS MENSUALES'!E491</f>
        <v>0.147</v>
      </c>
      <c r="H58" s="1">
        <f>'DATOS MENSUALES'!E492</f>
        <v>0.145</v>
      </c>
      <c r="I58" s="1">
        <f>'DATOS MENSUALES'!E493</f>
        <v>0.14</v>
      </c>
      <c r="J58" s="1">
        <f>'DATOS MENSUALES'!E494</f>
        <v>0.133</v>
      </c>
      <c r="K58" s="1">
        <f>'DATOS MENSUALES'!E495</f>
        <v>0.123</v>
      </c>
      <c r="L58" s="1">
        <f>'DATOS MENSUALES'!E496</f>
        <v>0.115</v>
      </c>
      <c r="M58" s="1">
        <f>'DATOS MENSUALES'!E497</f>
        <v>0.109</v>
      </c>
      <c r="N58" s="1">
        <f t="shared" si="26"/>
        <v>1.826</v>
      </c>
      <c r="O58" s="10"/>
      <c r="P58" s="60">
        <f t="shared" si="27"/>
        <v>2.039597952667195E-06</v>
      </c>
      <c r="Q58" s="60">
        <f t="shared" si="28"/>
        <v>-6.192643125469568E-06</v>
      </c>
      <c r="R58" s="60">
        <f t="shared" si="29"/>
        <v>-0.0004812200811420004</v>
      </c>
      <c r="S58" s="60">
        <f t="shared" si="30"/>
        <v>-0.0024241047037037097</v>
      </c>
      <c r="T58" s="60">
        <f t="shared" si="31"/>
        <v>-0.008691760208837695</v>
      </c>
      <c r="U58" s="60">
        <f t="shared" si="31"/>
        <v>-0.005865938348105717</v>
      </c>
      <c r="V58" s="60">
        <f t="shared" si="31"/>
        <v>-0.004830704729432751</v>
      </c>
      <c r="W58" s="60">
        <f t="shared" si="31"/>
        <v>-0.004639737987700701</v>
      </c>
      <c r="X58" s="60">
        <f t="shared" si="31"/>
        <v>-0.0028844203219349236</v>
      </c>
      <c r="Y58" s="60">
        <f t="shared" si="31"/>
        <v>-0.0020322962962962955</v>
      </c>
      <c r="Z58" s="60">
        <f t="shared" si="31"/>
        <v>-0.0014261305012556711</v>
      </c>
      <c r="AA58" s="60">
        <f t="shared" si="31"/>
        <v>-0.0009882283135208827</v>
      </c>
      <c r="AB58" s="60">
        <f t="shared" si="31"/>
        <v>-2.8714530034300654</v>
      </c>
    </row>
    <row r="59" spans="1:28" ht="12.75">
      <c r="A59" s="12" t="s">
        <v>67</v>
      </c>
      <c r="B59" s="1">
        <f>'DATOS MENSUALES'!E498</f>
        <v>0.103</v>
      </c>
      <c r="C59" s="1">
        <f>'DATOS MENSUALES'!E499</f>
        <v>0.097</v>
      </c>
      <c r="D59" s="1">
        <f>'DATOS MENSUALES'!E500</f>
        <v>0.146</v>
      </c>
      <c r="E59" s="1">
        <f>'DATOS MENSUALES'!E501</f>
        <v>0.172</v>
      </c>
      <c r="F59" s="1">
        <f>'DATOS MENSUALES'!E502</f>
        <v>0.167</v>
      </c>
      <c r="G59" s="1">
        <f>'DATOS MENSUALES'!E503</f>
        <v>0.158</v>
      </c>
      <c r="H59" s="1">
        <f>'DATOS MENSUALES'!E504</f>
        <v>0.148</v>
      </c>
      <c r="I59" s="1">
        <f>'DATOS MENSUALES'!E505</f>
        <v>0.14</v>
      </c>
      <c r="J59" s="1">
        <f>'DATOS MENSUALES'!E506</f>
        <v>0.132</v>
      </c>
      <c r="K59" s="1">
        <f>'DATOS MENSUALES'!E507</f>
        <v>0.125</v>
      </c>
      <c r="L59" s="1">
        <f>'DATOS MENSUALES'!E508</f>
        <v>0.118</v>
      </c>
      <c r="M59" s="1">
        <f>'DATOS MENSUALES'!E509</f>
        <v>0.115</v>
      </c>
      <c r="N59" s="1">
        <f t="shared" si="26"/>
        <v>1.6210000000000002</v>
      </c>
      <c r="O59" s="10"/>
      <c r="P59" s="60">
        <f t="shared" si="27"/>
        <v>-0.0010095758586589015</v>
      </c>
      <c r="Q59" s="60">
        <f t="shared" si="28"/>
        <v>-0.0017437567422990234</v>
      </c>
      <c r="R59" s="60">
        <f t="shared" si="29"/>
        <v>-0.001418656841472581</v>
      </c>
      <c r="S59" s="60">
        <f t="shared" si="30"/>
        <v>-0.0020645543703703764</v>
      </c>
      <c r="T59" s="60">
        <f t="shared" si="31"/>
        <v>-0.007145125247405185</v>
      </c>
      <c r="U59" s="60">
        <f t="shared" si="31"/>
        <v>-0.004856729840529959</v>
      </c>
      <c r="V59" s="60">
        <f t="shared" si="31"/>
        <v>-0.004578054665383164</v>
      </c>
      <c r="W59" s="60">
        <f t="shared" si="31"/>
        <v>-0.004639737987700701</v>
      </c>
      <c r="X59" s="60">
        <f t="shared" si="31"/>
        <v>-0.0029456376408054465</v>
      </c>
      <c r="Y59" s="60">
        <f t="shared" si="31"/>
        <v>-0.0019375416296296287</v>
      </c>
      <c r="Z59" s="60">
        <f t="shared" si="31"/>
        <v>-0.0013151136272887291</v>
      </c>
      <c r="AA59" s="60">
        <f t="shared" si="31"/>
        <v>-0.0008201851564960893</v>
      </c>
      <c r="AB59" s="60">
        <f t="shared" si="31"/>
        <v>-4.301707020616704</v>
      </c>
    </row>
    <row r="60" spans="1:28" ht="12.75">
      <c r="A60" s="12" t="s">
        <v>68</v>
      </c>
      <c r="B60" s="1">
        <f>'DATOS MENSUALES'!E510</f>
        <v>0.109</v>
      </c>
      <c r="C60" s="1">
        <f>'DATOS MENSUALES'!E511</f>
        <v>0.111</v>
      </c>
      <c r="D60" s="1">
        <f>'DATOS MENSUALES'!E512</f>
        <v>0.115</v>
      </c>
      <c r="E60" s="1">
        <f>'DATOS MENSUALES'!E513</f>
        <v>0.113</v>
      </c>
      <c r="F60" s="1">
        <f>'DATOS MENSUALES'!E514</f>
        <v>0.111</v>
      </c>
      <c r="G60" s="1">
        <f>'DATOS MENSUALES'!E515</f>
        <v>0.111</v>
      </c>
      <c r="H60" s="1">
        <f>'DATOS MENSUALES'!E516</f>
        <v>0.132</v>
      </c>
      <c r="I60" s="1">
        <f>'DATOS MENSUALES'!E517</f>
        <v>0.141</v>
      </c>
      <c r="J60" s="1">
        <f>'DATOS MENSUALES'!E518</f>
        <v>0.134</v>
      </c>
      <c r="K60" s="1">
        <f>'DATOS MENSUALES'!E519</f>
        <v>0.131</v>
      </c>
      <c r="L60" s="1">
        <f>'DATOS MENSUALES'!E520</f>
        <v>0.129</v>
      </c>
      <c r="M60" s="1">
        <f>'DATOS MENSUALES'!E521</f>
        <v>0.122</v>
      </c>
      <c r="N60" s="1">
        <f t="shared" si="26"/>
        <v>1.459</v>
      </c>
      <c r="O60" s="10"/>
      <c r="P60" s="60">
        <f t="shared" si="27"/>
        <v>-0.000839046945435761</v>
      </c>
      <c r="Q60" s="60">
        <f t="shared" si="28"/>
        <v>-0.001203315552216379</v>
      </c>
      <c r="R60" s="60">
        <f t="shared" si="29"/>
        <v>-0.0029465717753568814</v>
      </c>
      <c r="S60" s="60">
        <f t="shared" si="30"/>
        <v>-0.0064695140370370505</v>
      </c>
      <c r="T60" s="60">
        <f t="shared" si="31"/>
        <v>-0.015365090955394171</v>
      </c>
      <c r="U60" s="60">
        <f t="shared" si="31"/>
        <v>-0.0101265514638082</v>
      </c>
      <c r="V60" s="60">
        <f t="shared" si="31"/>
        <v>-0.006033086037283988</v>
      </c>
      <c r="W60" s="60">
        <f t="shared" si="31"/>
        <v>-0.004556782761805387</v>
      </c>
      <c r="X60" s="60">
        <f t="shared" si="31"/>
        <v>-0.0028240570939734905</v>
      </c>
      <c r="Y60" s="60">
        <f t="shared" si="31"/>
        <v>-0.0016710376296296286</v>
      </c>
      <c r="Z60" s="60">
        <f t="shared" si="31"/>
        <v>-0.0009574367560766074</v>
      </c>
      <c r="AA60" s="60">
        <f t="shared" si="31"/>
        <v>-0.0006495982611792853</v>
      </c>
      <c r="AB60" s="60">
        <f t="shared" si="31"/>
        <v>-5.719478783091913</v>
      </c>
    </row>
    <row r="61" spans="1:28" ht="12.75">
      <c r="A61" s="12" t="s">
        <v>69</v>
      </c>
      <c r="B61" s="1">
        <f>'DATOS MENSUALES'!E522</f>
        <v>0.111</v>
      </c>
      <c r="C61" s="1">
        <f>'DATOS MENSUALES'!E523</f>
        <v>0.115</v>
      </c>
      <c r="D61" s="1">
        <f>'DATOS MENSUALES'!E524</f>
        <v>0.142</v>
      </c>
      <c r="E61" s="1">
        <f>'DATOS MENSUALES'!E525</f>
        <v>0.133</v>
      </c>
      <c r="F61" s="1">
        <f>'DATOS MENSUALES'!E526</f>
        <v>0.136</v>
      </c>
      <c r="G61" s="1">
        <f>'DATOS MENSUALES'!E527</f>
        <v>0.157</v>
      </c>
      <c r="H61" s="1">
        <f>'DATOS MENSUALES'!E528</f>
        <v>0.163</v>
      </c>
      <c r="I61" s="1">
        <f>'DATOS MENSUALES'!E529</f>
        <v>0.227</v>
      </c>
      <c r="J61" s="1">
        <f>'DATOS MENSUALES'!E530</f>
        <v>0.271</v>
      </c>
      <c r="K61" s="1">
        <f>'DATOS MENSUALES'!E531</f>
        <v>0.247</v>
      </c>
      <c r="L61" s="1">
        <f>'DATOS MENSUALES'!E532</f>
        <v>0.22</v>
      </c>
      <c r="M61" s="1">
        <f>'DATOS MENSUALES'!E533</f>
        <v>0.196</v>
      </c>
      <c r="N61" s="1">
        <f t="shared" si="26"/>
        <v>2.118</v>
      </c>
      <c r="O61" s="10"/>
      <c r="P61" s="60">
        <f t="shared" si="27"/>
        <v>-0.0007867952470886535</v>
      </c>
      <c r="Q61" s="60">
        <f t="shared" si="28"/>
        <v>-0.0010725983290758828</v>
      </c>
      <c r="R61" s="60">
        <f t="shared" si="29"/>
        <v>-0.00157562133734035</v>
      </c>
      <c r="S61" s="60">
        <f t="shared" si="30"/>
        <v>-0.00460190737037038</v>
      </c>
      <c r="T61" s="60">
        <f t="shared" si="31"/>
        <v>-0.01118022931627571</v>
      </c>
      <c r="U61" s="60">
        <f t="shared" si="31"/>
        <v>-0.004943275613945936</v>
      </c>
      <c r="V61" s="60">
        <f t="shared" si="31"/>
        <v>-0.003446061163317049</v>
      </c>
      <c r="W61" s="60">
        <f t="shared" si="31"/>
        <v>-0.0005079380620808644</v>
      </c>
      <c r="X61" s="60">
        <f t="shared" si="31"/>
        <v>-8.222689359157105E-08</v>
      </c>
      <c r="Y61" s="60">
        <f t="shared" si="31"/>
        <v>-1.896296296296262E-08</v>
      </c>
      <c r="Z61" s="60">
        <f t="shared" si="31"/>
        <v>-4.321851399671717E-07</v>
      </c>
      <c r="AA61" s="60">
        <f t="shared" si="31"/>
        <v>-2.00326393410689E-06</v>
      </c>
      <c r="AB61" s="60">
        <f t="shared" si="31"/>
        <v>-1.440402679592599</v>
      </c>
    </row>
    <row r="62" spans="1:28" ht="12.75">
      <c r="A62" s="12" t="s">
        <v>70</v>
      </c>
      <c r="B62" s="1">
        <f>'DATOS MENSUALES'!E534</f>
        <v>0.182</v>
      </c>
      <c r="C62" s="1">
        <f>'DATOS MENSUALES'!E535</f>
        <v>0.291</v>
      </c>
      <c r="D62" s="1">
        <f>'DATOS MENSUALES'!E536</f>
        <v>0.275</v>
      </c>
      <c r="E62" s="1">
        <f>'DATOS MENSUALES'!E537</f>
        <v>0.271</v>
      </c>
      <c r="F62" s="1">
        <f>'DATOS MENSUALES'!E538</f>
        <v>0.409</v>
      </c>
      <c r="G62" s="1">
        <f>'DATOS MENSUALES'!E539</f>
        <v>0.36</v>
      </c>
      <c r="H62" s="1">
        <f>'DATOS MENSUALES'!E540</f>
        <v>0.36</v>
      </c>
      <c r="I62" s="1">
        <f>'DATOS MENSUALES'!E541</f>
        <v>0.37</v>
      </c>
      <c r="J62" s="1">
        <f>'DATOS MENSUALES'!E542</f>
        <v>0.336</v>
      </c>
      <c r="K62" s="1">
        <f>'DATOS MENSUALES'!E543</f>
        <v>0.296</v>
      </c>
      <c r="L62" s="1">
        <f>'DATOS MENSUALES'!E544</f>
        <v>0.267</v>
      </c>
      <c r="M62" s="1">
        <f>'DATOS MENSUALES'!E545</f>
        <v>0.242</v>
      </c>
      <c r="N62" s="1">
        <f t="shared" si="26"/>
        <v>3.659</v>
      </c>
      <c r="O62" s="10"/>
      <c r="P62" s="60">
        <f t="shared" si="27"/>
        <v>-9.688364857250113E-06</v>
      </c>
      <c r="Q62" s="60">
        <f t="shared" si="28"/>
        <v>0.000399279489105935</v>
      </c>
      <c r="R62" s="60">
        <f t="shared" si="29"/>
        <v>4.604422990232845E-06</v>
      </c>
      <c r="S62" s="60">
        <f t="shared" si="30"/>
        <v>-2.274537037037061E-05</v>
      </c>
      <c r="T62" s="60">
        <f t="shared" si="31"/>
        <v>0.00012050941926148486</v>
      </c>
      <c r="U62" s="60">
        <f t="shared" si="31"/>
        <v>3.481048040668375E-05</v>
      </c>
      <c r="V62" s="60">
        <f t="shared" si="31"/>
        <v>9.704773957550759E-05</v>
      </c>
      <c r="W62" s="60">
        <f t="shared" si="31"/>
        <v>0.0002525812409494387</v>
      </c>
      <c r="X62" s="60">
        <f t="shared" si="31"/>
        <v>0.0002231130451449744</v>
      </c>
      <c r="Y62" s="60">
        <f t="shared" si="31"/>
        <v>9.94673703703704E-05</v>
      </c>
      <c r="Z62" s="60">
        <f t="shared" si="31"/>
        <v>6.134662822091426E-05</v>
      </c>
      <c r="AA62" s="60">
        <f t="shared" si="31"/>
        <v>3.723942477112734E-05</v>
      </c>
      <c r="AB62" s="60">
        <f t="shared" si="31"/>
        <v>0.06975721842324373</v>
      </c>
    </row>
    <row r="63" spans="1:28" ht="12.75">
      <c r="A63" s="12" t="s">
        <v>71</v>
      </c>
      <c r="B63" s="1">
        <f>'DATOS MENSUALES'!E546</f>
        <v>0.214</v>
      </c>
      <c r="C63" s="1">
        <f>'DATOS MENSUALES'!E547</f>
        <v>0.202</v>
      </c>
      <c r="D63" s="1">
        <f>'DATOS MENSUALES'!E548</f>
        <v>0.198</v>
      </c>
      <c r="E63" s="1">
        <f>'DATOS MENSUALES'!E549</f>
        <v>0.195</v>
      </c>
      <c r="F63" s="1">
        <f>'DATOS MENSUALES'!E550</f>
        <v>0.251</v>
      </c>
      <c r="G63" s="1">
        <f>'DATOS MENSUALES'!E551</f>
        <v>0.274</v>
      </c>
      <c r="H63" s="1">
        <f>'DATOS MENSUALES'!E552</f>
        <v>0.253</v>
      </c>
      <c r="I63" s="1">
        <f>'DATOS MENSUALES'!E553</f>
        <v>0.234</v>
      </c>
      <c r="J63" s="1">
        <f>'DATOS MENSUALES'!E554</f>
        <v>0.212</v>
      </c>
      <c r="K63" s="1">
        <f>'DATOS MENSUALES'!E555</f>
        <v>0.192</v>
      </c>
      <c r="L63" s="1">
        <f>'DATOS MENSUALES'!E556</f>
        <v>0.179</v>
      </c>
      <c r="M63" s="1">
        <f>'DATOS MENSUALES'!E557</f>
        <v>0.18</v>
      </c>
      <c r="N63" s="1">
        <f t="shared" si="26"/>
        <v>2.5840000000000005</v>
      </c>
      <c r="O63" s="10"/>
      <c r="P63" s="60">
        <f t="shared" si="27"/>
        <v>1.2188086964688394E-06</v>
      </c>
      <c r="Q63" s="60">
        <f t="shared" si="28"/>
        <v>-3.626453042824939E-06</v>
      </c>
      <c r="R63" s="60">
        <f t="shared" si="29"/>
        <v>-0.0002199511224643135</v>
      </c>
      <c r="S63" s="60">
        <f t="shared" si="30"/>
        <v>-0.0011357147037037074</v>
      </c>
      <c r="T63" s="60">
        <f t="shared" si="31"/>
        <v>-0.00128103850360353</v>
      </c>
      <c r="U63" s="60">
        <f t="shared" si="31"/>
        <v>-0.00015183303336742092</v>
      </c>
      <c r="V63" s="60">
        <f t="shared" si="31"/>
        <v>-0.00022748878728399603</v>
      </c>
      <c r="W63" s="60">
        <f t="shared" si="31"/>
        <v>-0.0003856356626318284</v>
      </c>
      <c r="X63" s="60">
        <f t="shared" si="31"/>
        <v>-0.00025421940389083877</v>
      </c>
      <c r="Y63" s="60">
        <f t="shared" si="31"/>
        <v>-0.00019176729629629606</v>
      </c>
      <c r="Z63" s="60">
        <f t="shared" si="31"/>
        <v>-0.00011451234147605566</v>
      </c>
      <c r="AA63" s="60">
        <f t="shared" si="31"/>
        <v>-2.34085311517377E-05</v>
      </c>
      <c r="AB63" s="60">
        <f t="shared" si="31"/>
        <v>-0.2918940379989323</v>
      </c>
    </row>
    <row r="64" spans="1:28" ht="12.75">
      <c r="A64" s="12" t="s">
        <v>72</v>
      </c>
      <c r="B64" s="1">
        <f>'DATOS MENSUALES'!E558</f>
        <v>0.171</v>
      </c>
      <c r="C64" s="1">
        <f>'DATOS MENSUALES'!E559</f>
        <v>0.156</v>
      </c>
      <c r="D64" s="1">
        <f>'DATOS MENSUALES'!E560</f>
        <v>0.143</v>
      </c>
      <c r="E64" s="1">
        <f>'DATOS MENSUALES'!E561</f>
        <v>0.176</v>
      </c>
      <c r="F64" s="1">
        <f>'DATOS MENSUALES'!E562</f>
        <v>0.274</v>
      </c>
      <c r="G64" s="1">
        <f>'DATOS MENSUALES'!E563</f>
        <v>0.23</v>
      </c>
      <c r="H64" s="1">
        <f>'DATOS MENSUALES'!E564</f>
        <v>0.224</v>
      </c>
      <c r="I64" s="1">
        <f>'DATOS MENSUALES'!E565</f>
        <v>0.214</v>
      </c>
      <c r="J64" s="1">
        <f>'DATOS MENSUALES'!E566</f>
        <v>0.192</v>
      </c>
      <c r="K64" s="1">
        <f>'DATOS MENSUALES'!E567</f>
        <v>0.177</v>
      </c>
      <c r="L64" s="1">
        <f>'DATOS MENSUALES'!E568</f>
        <v>0.168</v>
      </c>
      <c r="M64" s="1">
        <f>'DATOS MENSUALES'!E569</f>
        <v>0.162</v>
      </c>
      <c r="N64" s="1">
        <f t="shared" si="26"/>
        <v>2.287</v>
      </c>
      <c r="O64" s="10"/>
      <c r="P64" s="60">
        <f t="shared" si="27"/>
        <v>-3.375520576634087E-05</v>
      </c>
      <c r="Q64" s="60">
        <f t="shared" si="28"/>
        <v>-0.0002310645191585275</v>
      </c>
      <c r="R64" s="60">
        <f t="shared" si="29"/>
        <v>-0.0015353479406461353</v>
      </c>
      <c r="S64" s="60">
        <f t="shared" si="30"/>
        <v>-0.0018760370370370428</v>
      </c>
      <c r="T64" s="60">
        <f t="shared" si="31"/>
        <v>-0.0006273552501600028</v>
      </c>
      <c r="U64" s="60">
        <f t="shared" si="31"/>
        <v>-0.0009225450636704519</v>
      </c>
      <c r="V64" s="60">
        <f t="shared" si="31"/>
        <v>-0.0007301051033996973</v>
      </c>
      <c r="W64" s="60">
        <f t="shared" si="31"/>
        <v>-0.0007988656350836198</v>
      </c>
      <c r="X64" s="60">
        <f t="shared" si="31"/>
        <v>-0.0005790194176649447</v>
      </c>
      <c r="Y64" s="60">
        <f t="shared" si="31"/>
        <v>-0.0003837122962962961</v>
      </c>
      <c r="Z64" s="60">
        <f t="shared" si="31"/>
        <v>-0.00021128921268817686</v>
      </c>
      <c r="AA64" s="60">
        <f t="shared" si="31"/>
        <v>-0.00010123418404429948</v>
      </c>
      <c r="AB64" s="60">
        <f t="shared" si="31"/>
        <v>-0.8856998407034795</v>
      </c>
    </row>
    <row r="65" spans="1:28" ht="12.75">
      <c r="A65" s="12" t="s">
        <v>73</v>
      </c>
      <c r="B65" s="1">
        <f>'DATOS MENSUALES'!E570</f>
        <v>0.169</v>
      </c>
      <c r="C65" s="1">
        <f>'DATOS MENSUALES'!E571</f>
        <v>0.163</v>
      </c>
      <c r="D65" s="1">
        <f>'DATOS MENSUALES'!E572</f>
        <v>0.165</v>
      </c>
      <c r="E65" s="1">
        <f>'DATOS MENSUALES'!E573</f>
        <v>0.189</v>
      </c>
      <c r="F65" s="1">
        <f>'DATOS MENSUALES'!E574</f>
        <v>0.201</v>
      </c>
      <c r="G65" s="1">
        <f>'DATOS MENSUALES'!E575</f>
        <v>0.186</v>
      </c>
      <c r="H65" s="1">
        <f>'DATOS MENSUALES'!E576</f>
        <v>0.255</v>
      </c>
      <c r="I65" s="1">
        <f>'DATOS MENSUALES'!E577</f>
        <v>0.283</v>
      </c>
      <c r="J65" s="1">
        <f>'DATOS MENSUALES'!E578</f>
        <v>0.319</v>
      </c>
      <c r="K65" s="1">
        <f>'DATOS MENSUALES'!E579</f>
        <v>0.309</v>
      </c>
      <c r="L65" s="1">
        <f>'DATOS MENSUALES'!E580</f>
        <v>0.279</v>
      </c>
      <c r="M65" s="1">
        <f>'DATOS MENSUALES'!E581</f>
        <v>0.249</v>
      </c>
      <c r="N65" s="1">
        <f t="shared" si="26"/>
        <v>2.767</v>
      </c>
      <c r="O65" s="10"/>
      <c r="P65" s="60">
        <f t="shared" si="27"/>
        <v>-4.041781320435737E-05</v>
      </c>
      <c r="Q65" s="60">
        <f t="shared" si="28"/>
        <v>-0.00016066656048084146</v>
      </c>
      <c r="R65" s="60">
        <f t="shared" si="29"/>
        <v>-0.0008138292133734058</v>
      </c>
      <c r="S65" s="60">
        <f t="shared" si="30"/>
        <v>-0.001343136703703708</v>
      </c>
      <c r="T65" s="60">
        <f t="shared" si="31"/>
        <v>-0.003989875418204082</v>
      </c>
      <c r="U65" s="60">
        <f t="shared" si="31"/>
        <v>-0.002824057093973484</v>
      </c>
      <c r="V65" s="60">
        <f t="shared" si="31"/>
        <v>-0.00020585404761457458</v>
      </c>
      <c r="W65" s="60">
        <f t="shared" si="31"/>
        <v>-1.3460684670395532E-05</v>
      </c>
      <c r="X65" s="60">
        <f t="shared" si="31"/>
        <v>8.317598798244061E-05</v>
      </c>
      <c r="Y65" s="60">
        <f t="shared" si="31"/>
        <v>0.00020887970370370387</v>
      </c>
      <c r="Z65" s="60">
        <f t="shared" si="31"/>
        <v>0.00013610921499777377</v>
      </c>
      <c r="AA65" s="60">
        <f t="shared" si="31"/>
        <v>6.590959281520454E-05</v>
      </c>
      <c r="AB65" s="60">
        <f t="shared" si="31"/>
        <v>-0.11083304764562688</v>
      </c>
    </row>
    <row r="66" spans="1:28" ht="12.75">
      <c r="A66" s="12" t="s">
        <v>74</v>
      </c>
      <c r="B66" s="1">
        <f>'DATOS MENSUALES'!E582</f>
        <v>0.221</v>
      </c>
      <c r="C66" s="1">
        <f>'DATOS MENSUALES'!E583</f>
        <v>0.197</v>
      </c>
      <c r="D66" s="1">
        <f>'DATOS MENSUALES'!E584</f>
        <v>0.174</v>
      </c>
      <c r="E66" s="1">
        <f>'DATOS MENSUALES'!E585</f>
        <v>0.154</v>
      </c>
      <c r="F66" s="1">
        <f>'DATOS MENSUALES'!E586</f>
        <v>0.144</v>
      </c>
      <c r="G66" s="1">
        <f>'DATOS MENSUALES'!E587</f>
        <v>0.139</v>
      </c>
      <c r="H66" s="1">
        <f>'DATOS MENSUALES'!E588</f>
        <v>0.138</v>
      </c>
      <c r="I66" s="1">
        <f>'DATOS MENSUALES'!E589</f>
        <v>0.141</v>
      </c>
      <c r="J66" s="1">
        <f>'DATOS MENSUALES'!E590</f>
        <v>0.135</v>
      </c>
      <c r="K66" s="1">
        <f>'DATOS MENSUALES'!E591</f>
        <v>0.127</v>
      </c>
      <c r="L66" s="1">
        <f>'DATOS MENSUALES'!E592</f>
        <v>0.123</v>
      </c>
      <c r="M66" s="1">
        <f>'DATOS MENSUALES'!E593</f>
        <v>0.119</v>
      </c>
      <c r="N66" s="1">
        <f t="shared" si="26"/>
        <v>1.8120000000000003</v>
      </c>
      <c r="O66" s="10"/>
      <c r="P66" s="60">
        <f t="shared" si="27"/>
        <v>5.528162002254002E-06</v>
      </c>
      <c r="Q66" s="60">
        <f t="shared" si="28"/>
        <v>-8.444345604808412E-06</v>
      </c>
      <c r="R66" s="60">
        <f t="shared" si="29"/>
        <v>-0.0006004348249436537</v>
      </c>
      <c r="S66" s="60">
        <f t="shared" si="30"/>
        <v>-0.003069698370370378</v>
      </c>
      <c r="T66" s="60">
        <f t="shared" si="31"/>
        <v>-0.010022657591757807</v>
      </c>
      <c r="U66" s="60">
        <f t="shared" si="31"/>
        <v>-0.0066816910808880844</v>
      </c>
      <c r="V66" s="60">
        <f t="shared" si="31"/>
        <v>-0.005456001091002996</v>
      </c>
      <c r="W66" s="60">
        <f t="shared" si="31"/>
        <v>-0.004556782761805387</v>
      </c>
      <c r="X66" s="60">
        <f t="shared" si="31"/>
        <v>-0.002764541956921149</v>
      </c>
      <c r="Y66" s="60">
        <f t="shared" si="31"/>
        <v>-0.0018457789629629621</v>
      </c>
      <c r="Z66" s="60">
        <f t="shared" si="31"/>
        <v>-0.0011431527767377647</v>
      </c>
      <c r="AA66" s="60">
        <f t="shared" si="31"/>
        <v>-0.0007194691124189547</v>
      </c>
      <c r="AB66" s="60">
        <f t="shared" si="31"/>
        <v>-2.95714122398516</v>
      </c>
    </row>
    <row r="67" spans="1:28" ht="12.75">
      <c r="A67" s="12" t="s">
        <v>75</v>
      </c>
      <c r="B67" s="1">
        <f>'DATOS MENSUALES'!E594</f>
        <v>0.11</v>
      </c>
      <c r="C67" s="1">
        <f>'DATOS MENSUALES'!E595</f>
        <v>0.174</v>
      </c>
      <c r="D67" s="1">
        <f>'DATOS MENSUALES'!E596</f>
        <v>0.773</v>
      </c>
      <c r="E67" s="1">
        <f>'DATOS MENSUALES'!E597</f>
        <v>0.535</v>
      </c>
      <c r="F67" s="1">
        <f>'DATOS MENSUALES'!E598</f>
        <v>0.441</v>
      </c>
      <c r="G67" s="1">
        <f>'DATOS MENSUALES'!E599</f>
        <v>0.386</v>
      </c>
      <c r="H67" s="1">
        <f>'DATOS MENSUALES'!E600</f>
        <v>0.343</v>
      </c>
      <c r="I67" s="1">
        <f>'DATOS MENSUALES'!E601</f>
        <v>0.31</v>
      </c>
      <c r="J67" s="1">
        <f>'DATOS MENSUALES'!E602</f>
        <v>0.279</v>
      </c>
      <c r="K67" s="1">
        <f>'DATOS MENSUALES'!E603</f>
        <v>0.25</v>
      </c>
      <c r="L67" s="1">
        <f>'DATOS MENSUALES'!E604</f>
        <v>0.226</v>
      </c>
      <c r="M67" s="1">
        <f>'DATOS MENSUALES'!E605</f>
        <v>0.204</v>
      </c>
      <c r="N67" s="1">
        <f t="shared" si="26"/>
        <v>4.031</v>
      </c>
      <c r="O67" s="10"/>
      <c r="P67" s="60">
        <f t="shared" si="27"/>
        <v>-0.0008126411417167527</v>
      </c>
      <c r="Q67" s="60">
        <f t="shared" si="28"/>
        <v>-8.154119684447794E-05</v>
      </c>
      <c r="R67" s="60">
        <f t="shared" si="29"/>
        <v>0.13630174288580008</v>
      </c>
      <c r="S67" s="60">
        <f t="shared" si="30"/>
        <v>0.013088638629629615</v>
      </c>
      <c r="T67" s="60">
        <f t="shared" si="31"/>
        <v>0.0005392326809694735</v>
      </c>
      <c r="U67" s="60">
        <f t="shared" si="31"/>
        <v>0.00020176122558574698</v>
      </c>
      <c r="V67" s="60">
        <f t="shared" si="31"/>
        <v>2.427449783997023E-05</v>
      </c>
      <c r="W67" s="60">
        <f t="shared" si="31"/>
        <v>3.314177588557612E-08</v>
      </c>
      <c r="X67" s="60">
        <f t="shared" si="31"/>
        <v>4.868770695939579E-08</v>
      </c>
      <c r="Y67" s="60">
        <f t="shared" si="31"/>
        <v>3.7037037037043304E-11</v>
      </c>
      <c r="Z67" s="60">
        <f t="shared" si="31"/>
        <v>-3.80084244650386E-09</v>
      </c>
      <c r="AA67" s="60">
        <f t="shared" si="31"/>
        <v>-9.772123438239012E-08</v>
      </c>
      <c r="AB67" s="60">
        <f t="shared" si="31"/>
        <v>0.48124799467944074</v>
      </c>
    </row>
    <row r="68" spans="1:28" ht="12.75">
      <c r="A68" s="12" t="s">
        <v>76</v>
      </c>
      <c r="B68" s="1">
        <f>'DATOS MENSUALES'!E606</f>
        <v>0.188</v>
      </c>
      <c r="C68" s="1">
        <f>'DATOS MENSUALES'!E607</f>
        <v>0.176</v>
      </c>
      <c r="D68" s="1">
        <f>'DATOS MENSUALES'!E608</f>
        <v>0.161</v>
      </c>
      <c r="E68" s="1">
        <f>'DATOS MENSUALES'!E609</f>
        <v>0.154</v>
      </c>
      <c r="F68" s="1">
        <f>'DATOS MENSUALES'!E610</f>
        <v>0.162</v>
      </c>
      <c r="G68" s="1">
        <f>'DATOS MENSUALES'!E611</f>
        <v>0.189</v>
      </c>
      <c r="H68" s="1">
        <f>'DATOS MENSUALES'!E612</f>
        <v>0.192</v>
      </c>
      <c r="I68" s="1">
        <f>'DATOS MENSUALES'!E613</f>
        <v>0.178</v>
      </c>
      <c r="J68" s="1">
        <f>'DATOS MENSUALES'!E614</f>
        <v>0.161</v>
      </c>
      <c r="K68" s="1">
        <f>'DATOS MENSUALES'!E615</f>
        <v>0.147</v>
      </c>
      <c r="L68" s="1">
        <f>'DATOS MENSUALES'!E616</f>
        <v>0.137</v>
      </c>
      <c r="M68" s="1">
        <f>'DATOS MENSUALES'!E617</f>
        <v>0.13</v>
      </c>
      <c r="N68" s="1">
        <f t="shared" si="26"/>
        <v>1.975</v>
      </c>
      <c r="O68" s="10"/>
      <c r="P68" s="60">
        <f t="shared" si="27"/>
        <v>-3.594360725018741E-06</v>
      </c>
      <c r="Q68" s="60">
        <f t="shared" si="28"/>
        <v>-7.077113072877544E-05</v>
      </c>
      <c r="R68" s="60">
        <f t="shared" si="29"/>
        <v>-0.0009229758910593564</v>
      </c>
      <c r="S68" s="60">
        <f t="shared" si="30"/>
        <v>-0.003069698370370378</v>
      </c>
      <c r="T68" s="60">
        <f t="shared" si="31"/>
        <v>-0.007716152120683423</v>
      </c>
      <c r="U68" s="60">
        <f t="shared" si="31"/>
        <v>-0.0026480319555437313</v>
      </c>
      <c r="V68" s="60">
        <f t="shared" si="31"/>
        <v>-0.001817878392655894</v>
      </c>
      <c r="W68" s="60">
        <f t="shared" si="31"/>
        <v>-0.002136116676405935</v>
      </c>
      <c r="X68" s="60">
        <f t="shared" si="31"/>
        <v>-0.0014951723026511733</v>
      </c>
      <c r="Y68" s="60">
        <f t="shared" si="31"/>
        <v>-0.001082152296296296</v>
      </c>
      <c r="Z68" s="60">
        <f t="shared" si="31"/>
        <v>-0.000742707758831428</v>
      </c>
      <c r="AA68" s="60">
        <f t="shared" si="31"/>
        <v>-0.0004856999912068335</v>
      </c>
      <c r="AB68" s="60">
        <f t="shared" si="31"/>
        <v>-2.0597676401910836</v>
      </c>
    </row>
    <row r="69" spans="1:28" ht="12.75">
      <c r="A69" s="12" t="s">
        <v>77</v>
      </c>
      <c r="B69" s="1">
        <f>'DATOS MENSUALES'!E618</f>
        <v>0.122</v>
      </c>
      <c r="C69" s="1">
        <f>'DATOS MENSUALES'!E619</f>
        <v>0.114</v>
      </c>
      <c r="D69" s="1">
        <f>'DATOS MENSUALES'!E620</f>
        <v>0.108</v>
      </c>
      <c r="E69" s="1">
        <f>'DATOS MENSUALES'!E621</f>
        <v>0.099</v>
      </c>
      <c r="F69" s="1">
        <f>'DATOS MENSUALES'!E622</f>
        <v>0.093</v>
      </c>
      <c r="G69" s="1">
        <f>'DATOS MENSUALES'!E623</f>
        <v>0.09</v>
      </c>
      <c r="H69" s="1">
        <f>'DATOS MENSUALES'!E624</f>
        <v>0.091</v>
      </c>
      <c r="I69" s="1">
        <f>'DATOS MENSUALES'!E625</f>
        <v>0.091</v>
      </c>
      <c r="J69" s="1">
        <f>'DATOS MENSUALES'!E626</f>
        <v>0.091</v>
      </c>
      <c r="K69" s="1">
        <f>'DATOS MENSUALES'!E627</f>
        <v>0.09</v>
      </c>
      <c r="L69" s="1">
        <f>'DATOS MENSUALES'!E628</f>
        <v>0.089</v>
      </c>
      <c r="M69" s="1">
        <f>'DATOS MENSUALES'!E629</f>
        <v>0.086</v>
      </c>
      <c r="N69" s="1">
        <f t="shared" si="26"/>
        <v>1.164</v>
      </c>
      <c r="O69" s="10"/>
      <c r="P69" s="60">
        <f t="shared" si="27"/>
        <v>-0.0005377284061795631</v>
      </c>
      <c r="Q69" s="60">
        <f t="shared" si="28"/>
        <v>-0.0011043413621337342</v>
      </c>
      <c r="R69" s="60">
        <f t="shared" si="29"/>
        <v>-0.0033996050067618406</v>
      </c>
      <c r="S69" s="60">
        <f t="shared" si="30"/>
        <v>-0.008040066703703717</v>
      </c>
      <c r="T69" s="60">
        <f t="shared" si="31"/>
        <v>-0.01895003660828673</v>
      </c>
      <c r="U69" s="60">
        <f t="shared" si="31"/>
        <v>-0.013370861523725554</v>
      </c>
      <c r="V69" s="60">
        <f t="shared" si="31"/>
        <v>-0.011096349609598034</v>
      </c>
      <c r="W69" s="60">
        <f t="shared" si="31"/>
        <v>-0.010048034965662138</v>
      </c>
      <c r="X69" s="60">
        <f t="shared" si="31"/>
        <v>-0.006264965987224187</v>
      </c>
      <c r="Y69" s="60">
        <f t="shared" si="31"/>
        <v>-0.004070453296296296</v>
      </c>
      <c r="Z69" s="60">
        <f t="shared" si="31"/>
        <v>-0.002660230833211595</v>
      </c>
      <c r="AA69" s="60">
        <f t="shared" si="31"/>
        <v>-0.0018430444760553178</v>
      </c>
      <c r="AB69" s="60">
        <f t="shared" si="31"/>
        <v>-9.042442657158723</v>
      </c>
    </row>
    <row r="70" spans="1:28" ht="12.75">
      <c r="A70" s="12" t="s">
        <v>78</v>
      </c>
      <c r="B70" s="1">
        <f>'DATOS MENSUALES'!E630</f>
        <v>0.134</v>
      </c>
      <c r="C70" s="1">
        <f>'DATOS MENSUALES'!E631</f>
        <v>0.142</v>
      </c>
      <c r="D70" s="1">
        <f>'DATOS MENSUALES'!E632</f>
        <v>0.143</v>
      </c>
      <c r="E70" s="1">
        <f>'DATOS MENSUALES'!E633</f>
        <v>0.133</v>
      </c>
      <c r="F70" s="1">
        <f>'DATOS MENSUALES'!E634</f>
        <v>0.124</v>
      </c>
      <c r="G70" s="1">
        <f>'DATOS MENSUALES'!E635</f>
        <v>0.117</v>
      </c>
      <c r="H70" s="1">
        <f>'DATOS MENSUALES'!E636</f>
        <v>0.115</v>
      </c>
      <c r="I70" s="1">
        <f>'DATOS MENSUALES'!E637</f>
        <v>0.122</v>
      </c>
      <c r="J70" s="1">
        <f>'DATOS MENSUALES'!E638</f>
        <v>0.124</v>
      </c>
      <c r="K70" s="1">
        <f>'DATOS MENSUALES'!E639</f>
        <v>0.119</v>
      </c>
      <c r="L70" s="1">
        <f>'DATOS MENSUALES'!E640</f>
        <v>0.111</v>
      </c>
      <c r="M70" s="1">
        <f>'DATOS MENSUALES'!E641</f>
        <v>0.106</v>
      </c>
      <c r="N70" s="1">
        <f t="shared" si="26"/>
        <v>1.49</v>
      </c>
      <c r="O70" s="10"/>
      <c r="P70" s="60">
        <f t="shared" si="27"/>
        <v>-0.00033307457973328226</v>
      </c>
      <c r="Q70" s="60">
        <f t="shared" si="28"/>
        <v>-0.00042804116378662694</v>
      </c>
      <c r="R70" s="60">
        <f t="shared" si="29"/>
        <v>-0.0015353479406461353</v>
      </c>
      <c r="S70" s="60">
        <f t="shared" si="30"/>
        <v>-0.00460190737037038</v>
      </c>
      <c r="T70" s="60">
        <f t="shared" si="31"/>
        <v>-0.013078543266688936</v>
      </c>
      <c r="U70" s="60">
        <f t="shared" si="31"/>
        <v>-0.009307181096039603</v>
      </c>
      <c r="V70" s="60">
        <f t="shared" si="31"/>
        <v>-0.007886000369928616</v>
      </c>
      <c r="W70" s="60">
        <f t="shared" si="31"/>
        <v>-0.006309870417452769</v>
      </c>
      <c r="X70" s="60">
        <f t="shared" si="31"/>
        <v>-0.0034668434644969082</v>
      </c>
      <c r="Y70" s="60">
        <f t="shared" si="31"/>
        <v>-0.002230973629629629</v>
      </c>
      <c r="Z70" s="60">
        <f t="shared" si="31"/>
        <v>-0.0015836360907873516</v>
      </c>
      <c r="AA70" s="60">
        <f t="shared" si="31"/>
        <v>-0.0010802369829423703</v>
      </c>
      <c r="AB70" s="60">
        <f t="shared" si="31"/>
        <v>-5.427173102570563</v>
      </c>
    </row>
    <row r="71" spans="1:28" ht="12.75">
      <c r="A71" s="12" t="s">
        <v>79</v>
      </c>
      <c r="B71" s="1">
        <f>'DATOS MENSUALES'!E642</f>
        <v>0.175</v>
      </c>
      <c r="C71" s="1">
        <f>'DATOS MENSUALES'!E643</f>
        <v>0.207</v>
      </c>
      <c r="D71" s="1">
        <f>'DATOS MENSUALES'!E644</f>
        <v>0.191</v>
      </c>
      <c r="E71" s="1">
        <f>'DATOS MENSUALES'!E645</f>
        <v>0.185</v>
      </c>
      <c r="F71" s="1">
        <f>'DATOS MENSUALES'!E646</f>
        <v>0.202</v>
      </c>
      <c r="G71" s="1">
        <f>'DATOS MENSUALES'!E647</f>
        <v>0.203</v>
      </c>
      <c r="H71" s="1">
        <f>'DATOS MENSUALES'!E648</f>
        <v>0.184</v>
      </c>
      <c r="I71" s="1">
        <f>'DATOS MENSUALES'!E649</f>
        <v>0.189</v>
      </c>
      <c r="J71" s="1">
        <f>'DATOS MENSUALES'!E650</f>
        <v>0.183</v>
      </c>
      <c r="K71" s="1">
        <f>'DATOS MENSUALES'!E651</f>
        <v>0.171</v>
      </c>
      <c r="L71" s="1">
        <f>'DATOS MENSUALES'!E652</f>
        <v>0.164</v>
      </c>
      <c r="M71" s="1">
        <f>'DATOS MENSUALES'!E653</f>
        <v>0.152</v>
      </c>
      <c r="N71" s="1">
        <f t="shared" si="26"/>
        <v>2.2060000000000004</v>
      </c>
      <c r="O71" s="10"/>
      <c r="P71" s="60">
        <f t="shared" si="27"/>
        <v>-2.2708899981217013E-05</v>
      </c>
      <c r="Q71" s="60">
        <f t="shared" si="28"/>
        <v>-1.1131059353869325E-06</v>
      </c>
      <c r="R71" s="60">
        <f t="shared" si="29"/>
        <v>-0.0003056867175056362</v>
      </c>
      <c r="S71" s="60">
        <f t="shared" si="30"/>
        <v>-0.0014945780370370417</v>
      </c>
      <c r="T71" s="60">
        <f t="shared" si="31"/>
        <v>-0.00391488258900298</v>
      </c>
      <c r="U71" s="60">
        <f t="shared" si="31"/>
        <v>-0.001922744127720039</v>
      </c>
      <c r="V71" s="60">
        <f t="shared" si="31"/>
        <v>-0.0021993053513335793</v>
      </c>
      <c r="W71" s="60">
        <f t="shared" si="31"/>
        <v>-0.0016341871915574494</v>
      </c>
      <c r="X71" s="60">
        <f t="shared" si="31"/>
        <v>-0.0007875702874996565</v>
      </c>
      <c r="Y71" s="60">
        <f t="shared" si="31"/>
        <v>-0.00048682429629629567</v>
      </c>
      <c r="Z71" s="60">
        <f t="shared" si="31"/>
        <v>-0.0002567817113107665</v>
      </c>
      <c r="AA71" s="60">
        <f t="shared" si="31"/>
        <v>-0.00018137974878259147</v>
      </c>
      <c r="AB71" s="60">
        <f t="shared" si="31"/>
        <v>-1.1292452395319907</v>
      </c>
    </row>
    <row r="72" spans="1:28" ht="12.75">
      <c r="A72" s="12" t="s">
        <v>80</v>
      </c>
      <c r="B72" s="1">
        <f>'DATOS MENSUALES'!E654</f>
        <v>0.141</v>
      </c>
      <c r="C72" s="1">
        <f>'DATOS MENSUALES'!E655</f>
        <v>0.134</v>
      </c>
      <c r="D72" s="1">
        <f>'DATOS MENSUALES'!E656</f>
        <v>0.128</v>
      </c>
      <c r="E72" s="1">
        <f>'DATOS MENSUALES'!E657</f>
        <v>0.124</v>
      </c>
      <c r="F72" s="1">
        <f>'DATOS MENSUALES'!E658</f>
        <v>0.126</v>
      </c>
      <c r="G72" s="1">
        <f>'DATOS MENSUALES'!E659</f>
        <v>0.125</v>
      </c>
      <c r="H72" s="1">
        <f>'DATOS MENSUALES'!E660</f>
        <v>0.117</v>
      </c>
      <c r="I72" s="1">
        <f>'DATOS MENSUALES'!E661</f>
        <v>0.111</v>
      </c>
      <c r="J72" s="1">
        <f>'DATOS MENSUALES'!E662</f>
        <v>0.106</v>
      </c>
      <c r="K72" s="1">
        <f>'DATOS MENSUALES'!E663</f>
        <v>0.104</v>
      </c>
      <c r="L72" s="1">
        <f>'DATOS MENSUALES'!E664</f>
        <v>0.103</v>
      </c>
      <c r="M72" s="1">
        <f>'DATOS MENSUALES'!E665</f>
        <v>0.097</v>
      </c>
      <c r="N72" s="1">
        <f t="shared" si="26"/>
        <v>1.4160000000000001</v>
      </c>
      <c r="O72" s="10"/>
      <c r="P72" s="60">
        <f t="shared" si="27"/>
        <v>-0.0002420161355184067</v>
      </c>
      <c r="Q72" s="60">
        <f t="shared" si="28"/>
        <v>-0.0005793352464312547</v>
      </c>
      <c r="R72" s="60">
        <f t="shared" si="29"/>
        <v>-0.0022154879819684496</v>
      </c>
      <c r="S72" s="60">
        <f t="shared" si="30"/>
        <v>-0.005390058370370382</v>
      </c>
      <c r="T72" s="60">
        <f t="shared" si="31"/>
        <v>-0.012748301244650368</v>
      </c>
      <c r="U72" s="60">
        <f t="shared" si="31"/>
        <v>-0.008285140363257233</v>
      </c>
      <c r="V72" s="60">
        <f t="shared" si="31"/>
        <v>-0.007650666357531921</v>
      </c>
      <c r="W72" s="60">
        <f t="shared" si="31"/>
        <v>-0.007505115902301256</v>
      </c>
      <c r="X72" s="60">
        <f t="shared" si="31"/>
        <v>-0.004856729840529971</v>
      </c>
      <c r="Y72" s="60">
        <f t="shared" si="31"/>
        <v>-0.0030908686296296298</v>
      </c>
      <c r="Z72" s="60">
        <f t="shared" si="31"/>
        <v>-0.0019326007243961676</v>
      </c>
      <c r="AA72" s="60">
        <f t="shared" si="31"/>
        <v>-0.0013901553548431966</v>
      </c>
      <c r="AB72" s="60">
        <f t="shared" si="31"/>
        <v>-6.14204480825789</v>
      </c>
    </row>
    <row r="73" spans="1:28" ht="12.75">
      <c r="A73" s="12" t="s">
        <v>81</v>
      </c>
      <c r="B73" s="1">
        <f>'DATOS MENSUALES'!E666</f>
        <v>0.09</v>
      </c>
      <c r="C73" s="1">
        <f>'DATOS MENSUALES'!E667</f>
        <v>0.107</v>
      </c>
      <c r="D73" s="1">
        <f>'DATOS MENSUALES'!E668</f>
        <v>0.304</v>
      </c>
      <c r="E73" s="1">
        <f>'DATOS MENSUALES'!E669</f>
        <v>0.907</v>
      </c>
      <c r="F73" s="1">
        <f>'DATOS MENSUALES'!E670</f>
        <v>0.43</v>
      </c>
      <c r="G73" s="1">
        <f>'DATOS MENSUALES'!E671</f>
        <v>0.463</v>
      </c>
      <c r="H73" s="1">
        <f>'DATOS MENSUALES'!E672</f>
        <v>0.438</v>
      </c>
      <c r="I73" s="1">
        <f>'DATOS MENSUALES'!E673</f>
        <v>0.428</v>
      </c>
      <c r="J73" s="1">
        <f>'DATOS MENSUALES'!E674</f>
        <v>0.395</v>
      </c>
      <c r="K73" s="1">
        <f>'DATOS MENSUALES'!E675</f>
        <v>0.348</v>
      </c>
      <c r="L73" s="1">
        <f>'DATOS MENSUALES'!E676</f>
        <v>0.307</v>
      </c>
      <c r="M73" s="1">
        <f>'DATOS MENSUALES'!E677</f>
        <v>0.272</v>
      </c>
      <c r="N73" s="1">
        <f t="shared" si="26"/>
        <v>4.489</v>
      </c>
      <c r="O73" s="10"/>
      <c r="P73" s="60">
        <f t="shared" si="27"/>
        <v>-0.0014551199433696447</v>
      </c>
      <c r="Q73" s="60">
        <f t="shared" si="28"/>
        <v>-0.001344243684447784</v>
      </c>
      <c r="R73" s="60">
        <f t="shared" si="29"/>
        <v>9.504583621337274E-05</v>
      </c>
      <c r="S73" s="60">
        <f t="shared" si="30"/>
        <v>0.22438625062962952</v>
      </c>
      <c r="T73" s="60">
        <f t="shared" si="31"/>
        <v>0.0003488235597573524</v>
      </c>
      <c r="U73" s="60">
        <f t="shared" si="31"/>
        <v>0.0024961687786160497</v>
      </c>
      <c r="V73" s="60">
        <f t="shared" si="31"/>
        <v>0.0019045280412284037</v>
      </c>
      <c r="W73" s="60">
        <f t="shared" si="31"/>
        <v>0.0017808943428778117</v>
      </c>
      <c r="X73" s="60">
        <f t="shared" si="31"/>
        <v>0.001712989131233124</v>
      </c>
      <c r="Y73" s="60">
        <f t="shared" si="31"/>
        <v>0.0009508287037037036</v>
      </c>
      <c r="Z73" s="60">
        <f t="shared" si="31"/>
        <v>0.0005013116144468088</v>
      </c>
      <c r="AA73" s="60">
        <f t="shared" si="31"/>
        <v>0.000254767028076913</v>
      </c>
      <c r="AB73" s="60">
        <f t="shared" si="31"/>
        <v>1.9142522599039569</v>
      </c>
    </row>
    <row r="74" spans="1:28" s="24" customFormat="1" ht="12.75">
      <c r="A74" s="21" t="s">
        <v>82</v>
      </c>
      <c r="B74" s="22">
        <f>'DATOS MENSUALES'!E678</f>
        <v>0.239</v>
      </c>
      <c r="C74" s="22">
        <f>'DATOS MENSUALES'!E679</f>
        <v>0.214</v>
      </c>
      <c r="D74" s="22">
        <f>'DATOS MENSUALES'!E680</f>
        <v>0.339</v>
      </c>
      <c r="E74" s="22">
        <f>'DATOS MENSUALES'!E681</f>
        <v>0.352</v>
      </c>
      <c r="F74" s="22">
        <f>'DATOS MENSUALES'!E682</f>
        <v>0.297</v>
      </c>
      <c r="G74" s="22">
        <f>'DATOS MENSUALES'!E683</f>
        <v>0.265</v>
      </c>
      <c r="H74" s="22">
        <f>'DATOS MENSUALES'!E684</f>
        <v>0.238</v>
      </c>
      <c r="I74" s="22">
        <f>'DATOS MENSUALES'!E685</f>
        <v>0.223</v>
      </c>
      <c r="J74" s="22">
        <f>'DATOS MENSUALES'!E686</f>
        <v>0.211</v>
      </c>
      <c r="K74" s="22">
        <f>'DATOS MENSUALES'!E687</f>
        <v>0.198</v>
      </c>
      <c r="L74" s="22">
        <f>'DATOS MENSUALES'!E688</f>
        <v>0.188</v>
      </c>
      <c r="M74" s="22">
        <f>'DATOS MENSUALES'!E689</f>
        <v>0.175</v>
      </c>
      <c r="N74" s="22">
        <f t="shared" si="26"/>
        <v>2.9389999999999996</v>
      </c>
      <c r="O74" s="23"/>
      <c r="P74" s="60">
        <f t="shared" si="27"/>
        <v>4.5429810762584715E-05</v>
      </c>
      <c r="Q74" s="60">
        <f t="shared" si="28"/>
        <v>-3.8056348610067975E-08</v>
      </c>
      <c r="R74" s="60">
        <f t="shared" si="29"/>
        <v>0.0005243156296018017</v>
      </c>
      <c r="S74" s="60">
        <f t="shared" si="30"/>
        <v>0.00014608562962962847</v>
      </c>
      <c r="T74" s="60">
        <f t="shared" si="31"/>
        <v>-0.0002453856330801131</v>
      </c>
      <c r="U74" s="60">
        <f t="shared" si="31"/>
        <v>-0.00024236935774758637</v>
      </c>
      <c r="V74" s="60">
        <f t="shared" si="31"/>
        <v>-0.0004397641075319296</v>
      </c>
      <c r="W74" s="60">
        <f t="shared" si="31"/>
        <v>-0.0005882251474803136</v>
      </c>
      <c r="X74" s="60">
        <f t="shared" si="31"/>
        <v>-0.0002664495409431804</v>
      </c>
      <c r="Y74" s="60">
        <f t="shared" si="31"/>
        <v>-0.0001379212962962961</v>
      </c>
      <c r="Z74" s="60">
        <f t="shared" si="31"/>
        <v>-6.191399230250179E-05</v>
      </c>
      <c r="AA74" s="60">
        <f t="shared" si="31"/>
        <v>-3.7953586248156425E-05</v>
      </c>
      <c r="AB74" s="60">
        <f t="shared" si="31"/>
        <v>-0.029317400254442093</v>
      </c>
    </row>
    <row r="75" spans="1:28" s="24" customFormat="1" ht="12.75">
      <c r="A75" s="21" t="s">
        <v>83</v>
      </c>
      <c r="B75" s="22">
        <f>'DATOS MENSUALES'!E690</f>
        <v>0.163</v>
      </c>
      <c r="C75" s="22">
        <f>'DATOS MENSUALES'!E691</f>
        <v>0.431</v>
      </c>
      <c r="D75" s="22">
        <f>'DATOS MENSUALES'!E692</f>
        <v>0.685</v>
      </c>
      <c r="E75" s="22">
        <f>'DATOS MENSUALES'!E693</f>
        <v>0.666</v>
      </c>
      <c r="F75" s="22">
        <f>'DATOS MENSUALES'!E694</f>
        <v>0.648</v>
      </c>
      <c r="G75" s="22">
        <f>'DATOS MENSUALES'!E695</f>
        <v>0.57</v>
      </c>
      <c r="H75" s="22">
        <f>'DATOS MENSUALES'!E696</f>
        <v>0.522</v>
      </c>
      <c r="I75" s="22">
        <f>'DATOS MENSUALES'!E697</f>
        <v>0.523</v>
      </c>
      <c r="J75" s="22">
        <f>'DATOS MENSUALES'!E698</f>
        <v>0.49</v>
      </c>
      <c r="K75" s="22">
        <f>'DATOS MENSUALES'!E699</f>
        <v>0.433</v>
      </c>
      <c r="L75" s="22">
        <f>'DATOS MENSUALES'!E700</f>
        <v>0.383</v>
      </c>
      <c r="M75" s="22">
        <f>'DATOS MENSUALES'!E701</f>
        <v>0.342</v>
      </c>
      <c r="N75" s="22">
        <f t="shared" si="26"/>
        <v>5.855999999999999</v>
      </c>
      <c r="O75" s="23"/>
      <c r="P75" s="60">
        <f t="shared" si="27"/>
        <v>-6.553945370022508E-05</v>
      </c>
      <c r="Q75" s="60">
        <f t="shared" si="28"/>
        <v>0.009750469571750561</v>
      </c>
      <c r="R75" s="60">
        <f t="shared" si="29"/>
        <v>0.07765574797670922</v>
      </c>
      <c r="S75" s="60">
        <f t="shared" si="30"/>
        <v>0.04929629629629627</v>
      </c>
      <c r="T75" s="60">
        <f t="shared" si="31"/>
        <v>0.023986030871052114</v>
      </c>
      <c r="U75" s="60">
        <f t="shared" si="31"/>
        <v>0.014287262443216585</v>
      </c>
      <c r="V75" s="60">
        <f t="shared" si="31"/>
        <v>0.008993013652798662</v>
      </c>
      <c r="W75" s="60">
        <f t="shared" si="31"/>
        <v>0.010107415348387452</v>
      </c>
      <c r="X75" s="60">
        <f t="shared" si="31"/>
        <v>0.009890127151205559</v>
      </c>
      <c r="Y75" s="60">
        <f t="shared" si="31"/>
        <v>0.006162037037037039</v>
      </c>
      <c r="Z75" s="60">
        <f t="shared" si="31"/>
        <v>0.003755634179185099</v>
      </c>
      <c r="AA75" s="60">
        <f t="shared" si="31"/>
        <v>0.0023736041630631416</v>
      </c>
      <c r="AB75" s="60">
        <f t="shared" si="31"/>
        <v>17.752037194799932</v>
      </c>
    </row>
    <row r="76" spans="1:28" s="24" customFormat="1" ht="12.75">
      <c r="A76" s="21" t="s">
        <v>84</v>
      </c>
      <c r="B76" s="22">
        <f>'DATOS MENSUALES'!E702</f>
        <v>0.303</v>
      </c>
      <c r="C76" s="22">
        <f>'DATOS MENSUALES'!E703</f>
        <v>0.268</v>
      </c>
      <c r="D76" s="22">
        <f>'DATOS MENSUALES'!E704</f>
        <v>0.239</v>
      </c>
      <c r="E76" s="22">
        <f>'DATOS MENSUALES'!E705</f>
        <v>0.216</v>
      </c>
      <c r="F76" s="22">
        <f>'DATOS MENSUALES'!E706</f>
        <v>0.196</v>
      </c>
      <c r="G76" s="22">
        <f>'DATOS MENSUALES'!E707</f>
        <v>0.181</v>
      </c>
      <c r="H76" s="22">
        <f>'DATOS MENSUALES'!E708</f>
        <v>0.169</v>
      </c>
      <c r="I76" s="22">
        <f>'DATOS MENSUALES'!E709</f>
        <v>0.161</v>
      </c>
      <c r="J76" s="22">
        <f>'DATOS MENSUALES'!E710</f>
        <v>0.151</v>
      </c>
      <c r="K76" s="22">
        <f>'DATOS MENSUALES'!E711</f>
        <v>0.141</v>
      </c>
      <c r="L76" s="22">
        <f>'DATOS MENSUALES'!E712</f>
        <v>0.13</v>
      </c>
      <c r="M76" s="22">
        <f>'DATOS MENSUALES'!E713</f>
        <v>0.125</v>
      </c>
      <c r="N76" s="22">
        <f t="shared" si="26"/>
        <v>2.28</v>
      </c>
      <c r="O76" s="23"/>
      <c r="P76" s="60">
        <f t="shared" si="27"/>
        <v>0.0009904848851427514</v>
      </c>
      <c r="Q76" s="60">
        <f t="shared" si="28"/>
        <v>0.00012983372877535694</v>
      </c>
      <c r="R76" s="60">
        <f t="shared" si="29"/>
        <v>-7.260403456048206E-06</v>
      </c>
      <c r="S76" s="60">
        <f t="shared" si="30"/>
        <v>-0.0005787037037037063</v>
      </c>
      <c r="T76" s="60">
        <f t="shared" si="31"/>
        <v>-0.004379234109664137</v>
      </c>
      <c r="U76" s="60">
        <f t="shared" si="31"/>
        <v>-0.0031344741428715557</v>
      </c>
      <c r="V76" s="60">
        <f t="shared" si="31"/>
        <v>-0.003051492944308784</v>
      </c>
      <c r="W76" s="60">
        <f t="shared" si="31"/>
        <v>-0.003098590971171775</v>
      </c>
      <c r="X76" s="60">
        <f t="shared" si="31"/>
        <v>-0.0019227441277200456</v>
      </c>
      <c r="Y76" s="60">
        <f t="shared" si="31"/>
        <v>-0.001283184296296296</v>
      </c>
      <c r="Z76" s="60">
        <f t="shared" si="31"/>
        <v>-0.0009285888586936873</v>
      </c>
      <c r="AA76" s="60">
        <f t="shared" si="31"/>
        <v>-0.0005844041372123431</v>
      </c>
      <c r="AB76" s="60">
        <f t="shared" si="31"/>
        <v>-0.9052090083901191</v>
      </c>
    </row>
    <row r="77" spans="1:28" s="24" customFormat="1" ht="12.75">
      <c r="A77" s="21" t="s">
        <v>85</v>
      </c>
      <c r="B77" s="22">
        <f>'DATOS MENSUALES'!E714</f>
        <v>0.142</v>
      </c>
      <c r="C77" s="22">
        <f>'DATOS MENSUALES'!E715</f>
        <v>0.138</v>
      </c>
      <c r="D77" s="22">
        <f>'DATOS MENSUALES'!E716</f>
        <v>0.129</v>
      </c>
      <c r="E77" s="22">
        <f>'DATOS MENSUALES'!E717</f>
        <v>0.12</v>
      </c>
      <c r="F77" s="22">
        <f>'DATOS MENSUALES'!E718</f>
        <v>0.11</v>
      </c>
      <c r="G77" s="22">
        <f>'DATOS MENSUALES'!E719</f>
        <v>0.105</v>
      </c>
      <c r="H77" s="22">
        <f>'DATOS MENSUALES'!E720</f>
        <v>0.13</v>
      </c>
      <c r="I77" s="22">
        <f>'DATOS MENSUALES'!E721</f>
        <v>0.151</v>
      </c>
      <c r="J77" s="22">
        <f>'DATOS MENSUALES'!E722</f>
        <v>0.148</v>
      </c>
      <c r="K77" s="22">
        <f>'DATOS MENSUALES'!E723</f>
        <v>0.135</v>
      </c>
      <c r="L77" s="22">
        <f>'DATOS MENSUALES'!E724</f>
        <v>0.124</v>
      </c>
      <c r="M77" s="22">
        <f>'DATOS MENSUALES'!E725</f>
        <v>0.116</v>
      </c>
      <c r="N77" s="22">
        <f t="shared" si="26"/>
        <v>1.548</v>
      </c>
      <c r="O77" s="23"/>
      <c r="P77" s="60">
        <f t="shared" si="27"/>
        <v>-0.00023055142270848931</v>
      </c>
      <c r="Q77" s="60">
        <f t="shared" si="28"/>
        <v>-0.000499878750563486</v>
      </c>
      <c r="R77" s="60">
        <f t="shared" si="29"/>
        <v>-0.0021648940398196893</v>
      </c>
      <c r="S77" s="60">
        <f t="shared" si="30"/>
        <v>-0.005767439703703716</v>
      </c>
      <c r="T77" s="60">
        <f t="shared" si="31"/>
        <v>-0.015551252693686183</v>
      </c>
      <c r="U77" s="60">
        <f t="shared" si="31"/>
        <v>-0.010992653104304069</v>
      </c>
      <c r="V77" s="60">
        <f t="shared" si="31"/>
        <v>-0.006234121867862501</v>
      </c>
      <c r="W77" s="60">
        <f t="shared" si="31"/>
        <v>-0.0037809505028522173</v>
      </c>
      <c r="X77" s="60">
        <f t="shared" si="31"/>
        <v>-0.00206529144796798</v>
      </c>
      <c r="Y77" s="60">
        <f t="shared" si="31"/>
        <v>-0.0015076882962962953</v>
      </c>
      <c r="Z77" s="60">
        <f t="shared" si="31"/>
        <v>-0.0011106666975366627</v>
      </c>
      <c r="AA77" s="60">
        <f t="shared" si="31"/>
        <v>-0.0007941786909313512</v>
      </c>
      <c r="AB77" s="60">
        <f t="shared" si="31"/>
        <v>-4.907353528166981</v>
      </c>
    </row>
    <row r="78" spans="1:28" s="24" customFormat="1" ht="12.75">
      <c r="A78" s="21" t="s">
        <v>86</v>
      </c>
      <c r="B78" s="22">
        <f>'DATOS MENSUALES'!E726</f>
        <v>0.11</v>
      </c>
      <c r="C78" s="22">
        <f>'DATOS MENSUALES'!E727</f>
        <v>0.129</v>
      </c>
      <c r="D78" s="22">
        <f>'DATOS MENSUALES'!E728</f>
        <v>0.227</v>
      </c>
      <c r="E78" s="22">
        <f>'DATOS MENSUALES'!E729</f>
        <v>0.791</v>
      </c>
      <c r="F78" s="22">
        <f>'DATOS MENSUALES'!E730</f>
        <v>0.587</v>
      </c>
      <c r="G78" s="22">
        <f>'DATOS MENSUALES'!E731</f>
        <v>0.881</v>
      </c>
      <c r="H78" s="22">
        <f>'DATOS MENSUALES'!E732</f>
        <v>0.665</v>
      </c>
      <c r="I78" s="22">
        <f>'DATOS MENSUALES'!E733</f>
        <v>0.579</v>
      </c>
      <c r="J78" s="22">
        <f>'DATOS MENSUALES'!E734</f>
        <v>0.506</v>
      </c>
      <c r="K78" s="22">
        <f>'DATOS MENSUALES'!E735</f>
        <v>0.445</v>
      </c>
      <c r="L78" s="22">
        <f>'DATOS MENSUALES'!E736</f>
        <v>0.395</v>
      </c>
      <c r="M78" s="22">
        <f>'DATOS MENSUALES'!E737</f>
        <v>0.349</v>
      </c>
      <c r="N78" s="22">
        <f t="shared" si="26"/>
        <v>5.6640000000000015</v>
      </c>
      <c r="O78" s="23"/>
      <c r="P78" s="60">
        <f t="shared" si="27"/>
        <v>-0.0008126411417167527</v>
      </c>
      <c r="Q78" s="60">
        <f t="shared" si="28"/>
        <v>-0.0006899549571750564</v>
      </c>
      <c r="R78" s="60">
        <f t="shared" si="29"/>
        <v>-3.085170924117232E-05</v>
      </c>
      <c r="S78" s="60">
        <f t="shared" si="30"/>
        <v>0.11885358796296291</v>
      </c>
      <c r="T78" s="60">
        <f t="shared" si="31"/>
        <v>0.011758086653421254</v>
      </c>
      <c r="U78" s="60">
        <f t="shared" si="31"/>
        <v>0.1697107990664948</v>
      </c>
      <c r="V78" s="60">
        <f t="shared" si="31"/>
        <v>0.04322675303916233</v>
      </c>
      <c r="W78" s="60">
        <f t="shared" si="31"/>
        <v>0.020170765453070633</v>
      </c>
      <c r="X78" s="60">
        <f t="shared" si="31"/>
        <v>0.012270688616770295</v>
      </c>
      <c r="Y78" s="60">
        <f t="shared" si="31"/>
        <v>0.00745296503703704</v>
      </c>
      <c r="Z78" s="60">
        <f t="shared" si="31"/>
        <v>0.0046943225841437775</v>
      </c>
      <c r="AA78" s="60">
        <f t="shared" si="31"/>
        <v>0.0027672288765617616</v>
      </c>
      <c r="AB78" s="60">
        <f t="shared" si="31"/>
        <v>14.113739164122295</v>
      </c>
    </row>
    <row r="79" spans="1:28" s="24" customFormat="1" ht="12.75">
      <c r="A79" s="21" t="s">
        <v>87</v>
      </c>
      <c r="B79" s="22">
        <f>'DATOS MENSUALES'!E738</f>
        <v>0.308</v>
      </c>
      <c r="C79" s="22">
        <f>'DATOS MENSUALES'!E739</f>
        <v>0.275</v>
      </c>
      <c r="D79" s="22">
        <f>'DATOS MENSUALES'!E740</f>
        <v>0.245</v>
      </c>
      <c r="E79" s="22">
        <f>'DATOS MENSUALES'!E741</f>
        <v>0.221</v>
      </c>
      <c r="F79" s="22">
        <f>'DATOS MENSUALES'!E742</f>
        <v>0.198</v>
      </c>
      <c r="G79" s="22">
        <f>'DATOS MENSUALES'!E743</f>
        <v>0.182</v>
      </c>
      <c r="H79" s="22">
        <f>'DATOS MENSUALES'!E744</f>
        <v>0.168</v>
      </c>
      <c r="I79" s="22">
        <f>'DATOS MENSUALES'!E745</f>
        <v>0.156</v>
      </c>
      <c r="J79" s="22">
        <f>'DATOS MENSUALES'!E746</f>
        <v>0.146</v>
      </c>
      <c r="K79" s="22">
        <f>'DATOS MENSUALES'!E747</f>
        <v>0.137</v>
      </c>
      <c r="L79" s="22">
        <f>'DATOS MENSUALES'!E748</f>
        <v>0.131</v>
      </c>
      <c r="M79" s="22">
        <f>'DATOS MENSUALES'!E749</f>
        <v>0.126</v>
      </c>
      <c r="N79" s="22">
        <f t="shared" si="26"/>
        <v>2.2929999999999997</v>
      </c>
      <c r="O79" s="23"/>
      <c r="P79" s="60">
        <f t="shared" si="27"/>
        <v>0.0011471329946468839</v>
      </c>
      <c r="Q79" s="60">
        <f t="shared" si="28"/>
        <v>0.00019146514199849753</v>
      </c>
      <c r="R79" s="60">
        <f t="shared" si="29"/>
        <v>-2.3865687453043374E-06</v>
      </c>
      <c r="S79" s="60">
        <f t="shared" si="30"/>
        <v>-0.0004806620370370392</v>
      </c>
      <c r="T79" s="60">
        <f t="shared" si="31"/>
        <v>-0.004220587723989207</v>
      </c>
      <c r="U79" s="60">
        <f t="shared" si="31"/>
        <v>-0.0030706585512737597</v>
      </c>
      <c r="V79" s="60">
        <f t="shared" si="31"/>
        <v>-0.0031150436323253133</v>
      </c>
      <c r="W79" s="60">
        <f aca="true" t="shared" si="32" ref="W79:AB82">(I79-I$6)^3</f>
        <v>-0.0034284616461029054</v>
      </c>
      <c r="X79" s="60">
        <f t="shared" si="32"/>
        <v>-0.0021641334493453907</v>
      </c>
      <c r="Y79" s="60">
        <f t="shared" si="32"/>
        <v>-0.0014301656296296286</v>
      </c>
      <c r="Z79" s="60">
        <f t="shared" si="32"/>
        <v>-0.0009003263249471307</v>
      </c>
      <c r="AA79" s="60">
        <f t="shared" si="32"/>
        <v>-0.0005636840352839685</v>
      </c>
      <c r="AB79" s="60">
        <f t="shared" si="32"/>
        <v>-0.8692024965175298</v>
      </c>
    </row>
    <row r="80" spans="1:28" s="24" customFormat="1" ht="12.75">
      <c r="A80" s="21" t="s">
        <v>88</v>
      </c>
      <c r="B80" s="22">
        <f>'DATOS MENSUALES'!E750</f>
        <v>0.12</v>
      </c>
      <c r="C80" s="22">
        <f>'DATOS MENSUALES'!E751</f>
        <v>0.14</v>
      </c>
      <c r="D80" s="22">
        <f>'DATOS MENSUALES'!E752</f>
        <v>0.242</v>
      </c>
      <c r="E80" s="22">
        <f>'DATOS MENSUALES'!E753</f>
        <v>0.436</v>
      </c>
      <c r="F80" s="22">
        <f>'DATOS MENSUALES'!E754</f>
        <v>0.487</v>
      </c>
      <c r="G80" s="22">
        <f>'DATOS MENSUALES'!E755</f>
        <v>0.453</v>
      </c>
      <c r="H80" s="22">
        <f>'DATOS MENSUALES'!E756</f>
        <v>0.473</v>
      </c>
      <c r="I80" s="22">
        <f>'DATOS MENSUALES'!E757</f>
        <v>0.447</v>
      </c>
      <c r="J80" s="22">
        <f>'DATOS MENSUALES'!E758</f>
        <v>0.396</v>
      </c>
      <c r="K80" s="22">
        <f>'DATOS MENSUALES'!E759</f>
        <v>0.353</v>
      </c>
      <c r="L80" s="22">
        <f>'DATOS MENSUALES'!E760</f>
        <v>0.316</v>
      </c>
      <c r="M80" s="22">
        <f>'DATOS MENSUALES'!E761</f>
        <v>0.282</v>
      </c>
      <c r="N80" s="22">
        <f t="shared" si="26"/>
        <v>4.145</v>
      </c>
      <c r="O80" s="23"/>
      <c r="P80" s="60">
        <f t="shared" si="27"/>
        <v>-0.0005783881045266705</v>
      </c>
      <c r="Q80" s="60">
        <f t="shared" si="28"/>
        <v>-0.00046303159353869257</v>
      </c>
      <c r="R80" s="60">
        <f t="shared" si="29"/>
        <v>-4.3816679188580865E-06</v>
      </c>
      <c r="S80" s="60">
        <f t="shared" si="30"/>
        <v>0.002552629629629623</v>
      </c>
      <c r="T80" s="60">
        <f aca="true" t="shared" si="33" ref="T80:V83">(F80-F$6)^3</f>
        <v>0.0020675037333110695</v>
      </c>
      <c r="U80" s="60">
        <f t="shared" si="33"/>
        <v>0.001983824226274451</v>
      </c>
      <c r="V80" s="60">
        <f t="shared" si="33"/>
        <v>0.004016232576352372</v>
      </c>
      <c r="W80" s="60">
        <f t="shared" si="32"/>
        <v>0.002756491634888831</v>
      </c>
      <c r="X80" s="60">
        <f t="shared" si="32"/>
        <v>0.0017562985410127382</v>
      </c>
      <c r="Y80" s="60">
        <f t="shared" si="32"/>
        <v>0.0011033703703703702</v>
      </c>
      <c r="Z80" s="60">
        <f t="shared" si="32"/>
        <v>0.0006917310545294534</v>
      </c>
      <c r="AA80" s="60">
        <f t="shared" si="32"/>
        <v>0.00039534895645156813</v>
      </c>
      <c r="AB80" s="60">
        <f t="shared" si="32"/>
        <v>0.7233080603943159</v>
      </c>
    </row>
    <row r="81" spans="1:28" s="24" customFormat="1" ht="12.75">
      <c r="A81" s="21" t="s">
        <v>89</v>
      </c>
      <c r="B81" s="22">
        <f>'DATOS MENSUALES'!E762</f>
        <v>0.37</v>
      </c>
      <c r="C81" s="22">
        <f>'DATOS MENSUALES'!E763</f>
        <v>0.308</v>
      </c>
      <c r="D81" s="22">
        <f>'DATOS MENSUALES'!E764</f>
        <v>0.283</v>
      </c>
      <c r="E81" s="22">
        <f>'DATOS MENSUALES'!E765</f>
        <v>0.258</v>
      </c>
      <c r="F81" s="22">
        <f>'DATOS MENSUALES'!E766</f>
        <v>0.241</v>
      </c>
      <c r="G81" s="22">
        <f>'DATOS MENSUALES'!E767</f>
        <v>0.244</v>
      </c>
      <c r="H81" s="22">
        <f>'DATOS MENSUALES'!E768</f>
        <v>0.226</v>
      </c>
      <c r="I81" s="22">
        <f>'DATOS MENSUALES'!E769</f>
        <v>0.21</v>
      </c>
      <c r="J81" s="22">
        <f>'DATOS MENSUALES'!E770</f>
        <v>0.196</v>
      </c>
      <c r="K81" s="22">
        <f>'DATOS MENSUALES'!E771</f>
        <v>0.179</v>
      </c>
      <c r="L81" s="22">
        <f>'DATOS MENSUALES'!E772</f>
        <v>0.167</v>
      </c>
      <c r="M81" s="22">
        <f>'DATOS MENSUALES'!E773</f>
        <v>0.152</v>
      </c>
      <c r="N81" s="22">
        <f t="shared" si="26"/>
        <v>2.834</v>
      </c>
      <c r="O81" s="23"/>
      <c r="P81" s="60">
        <f t="shared" si="27"/>
        <v>0.004630892370679944</v>
      </c>
      <c r="Q81" s="60">
        <f t="shared" si="28"/>
        <v>0.000744573232907588</v>
      </c>
      <c r="R81" s="60">
        <f t="shared" si="29"/>
        <v>1.4953051089406235E-05</v>
      </c>
      <c r="S81" s="60">
        <f t="shared" si="30"/>
        <v>-7.061570370370428E-05</v>
      </c>
      <c r="T81" s="60">
        <f t="shared" si="33"/>
        <v>-0.001668478613796368</v>
      </c>
      <c r="U81" s="60">
        <f t="shared" si="33"/>
        <v>-0.0005790194176649424</v>
      </c>
      <c r="V81" s="60">
        <f t="shared" si="33"/>
        <v>-0.0006825285455484577</v>
      </c>
      <c r="W81" s="60">
        <f t="shared" si="32"/>
        <v>-0.0009066985386648872</v>
      </c>
      <c r="X81" s="60">
        <f t="shared" si="32"/>
        <v>-0.0004995925058192143</v>
      </c>
      <c r="Y81" s="60">
        <f t="shared" si="32"/>
        <v>-0.0003528936296296294</v>
      </c>
      <c r="Z81" s="60">
        <f t="shared" si="32"/>
        <v>-0.0002221112918892788</v>
      </c>
      <c r="AA81" s="60">
        <f t="shared" si="32"/>
        <v>-0.00018137974878259147</v>
      </c>
      <c r="AB81" s="60">
        <f t="shared" si="32"/>
        <v>-0.07062346964493796</v>
      </c>
    </row>
    <row r="82" spans="1:28" s="24" customFormat="1" ht="12.75">
      <c r="A82" s="21" t="s">
        <v>90</v>
      </c>
      <c r="B82" s="22">
        <f>'DATOS MENSUALES'!E774</f>
        <v>0.144</v>
      </c>
      <c r="C82" s="22">
        <f>'DATOS MENSUALES'!E775</f>
        <v>0.137</v>
      </c>
      <c r="D82" s="22">
        <f>'DATOS MENSUALES'!E776</f>
        <v>0.129</v>
      </c>
      <c r="E82" s="22">
        <f>'DATOS MENSUALES'!E777</f>
        <v>0.121</v>
      </c>
      <c r="F82" s="22">
        <f>'DATOS MENSUALES'!E778</f>
        <v>0.113</v>
      </c>
      <c r="G82" s="22">
        <f>'DATOS MENSUALES'!E779</f>
        <v>0.109</v>
      </c>
      <c r="H82" s="22">
        <f>'DATOS MENSUALES'!E780</f>
        <v>0.108</v>
      </c>
      <c r="I82" s="22">
        <f>'DATOS MENSUALES'!E781</f>
        <v>0.106</v>
      </c>
      <c r="J82" s="22">
        <f>'DATOS MENSUALES'!E782</f>
        <v>0.102</v>
      </c>
      <c r="K82" s="22">
        <f>'DATOS MENSUALES'!E783</f>
        <v>0.099</v>
      </c>
      <c r="L82" s="22">
        <f>'DATOS MENSUALES'!E784</f>
        <v>0.096</v>
      </c>
      <c r="M82" s="22">
        <f>'DATOS MENSUALES'!E785</f>
        <v>0.09</v>
      </c>
      <c r="N82" s="22">
        <f>SUM(B82:M82)</f>
        <v>1.354</v>
      </c>
      <c r="O82" s="23"/>
      <c r="P82" s="60">
        <f t="shared" si="27"/>
        <v>-0.00020871972436138192</v>
      </c>
      <c r="Q82" s="60">
        <f t="shared" si="28"/>
        <v>-0.0005190136018031554</v>
      </c>
      <c r="R82" s="60">
        <f t="shared" si="29"/>
        <v>-0.0021648940398196893</v>
      </c>
      <c r="S82" s="60">
        <f t="shared" si="30"/>
        <v>-0.005671495370370381</v>
      </c>
      <c r="T82" s="60">
        <f t="shared" si="33"/>
        <v>-0.01499723638790106</v>
      </c>
      <c r="U82" s="60">
        <f t="shared" si="33"/>
        <v>-0.010409995647003793</v>
      </c>
      <c r="V82" s="60">
        <f t="shared" si="33"/>
        <v>-0.008747604004226136</v>
      </c>
      <c r="W82" s="60">
        <f t="shared" si="32"/>
        <v>-0.008094918395414204</v>
      </c>
      <c r="X82" s="60">
        <f t="shared" si="32"/>
        <v>-0.005209069479648429</v>
      </c>
      <c r="Y82" s="60">
        <f t="shared" si="32"/>
        <v>-0.0034202002962962943</v>
      </c>
      <c r="Z82" s="60">
        <f t="shared" si="32"/>
        <v>-0.002277076369712972</v>
      </c>
      <c r="AA82" s="60">
        <f t="shared" si="32"/>
        <v>-0.0016684786137963646</v>
      </c>
      <c r="AB82" s="60">
        <f t="shared" si="32"/>
        <v>-6.787215979755136</v>
      </c>
    </row>
    <row r="83" spans="1:28" s="24" customFormat="1" ht="12.75">
      <c r="A83" s="21" t="s">
        <v>91</v>
      </c>
      <c r="B83" s="22">
        <f>'DATOS MENSUALES'!E786</f>
        <v>0.132</v>
      </c>
      <c r="C83" s="22">
        <f>'DATOS MENSUALES'!E787</f>
        <v>0.147</v>
      </c>
      <c r="D83" s="22">
        <f>'DATOS MENSUALES'!E788</f>
        <v>0.141</v>
      </c>
      <c r="E83" s="22">
        <f>'DATOS MENSUALES'!E789</f>
        <v>0.136</v>
      </c>
      <c r="F83" s="22">
        <f>'DATOS MENSUALES'!E790</f>
        <v>0.162</v>
      </c>
      <c r="G83" s="22">
        <f>'DATOS MENSUALES'!E791</f>
        <v>0.18</v>
      </c>
      <c r="H83" s="22">
        <f>'DATOS MENSUALES'!E792</f>
        <v>0.188</v>
      </c>
      <c r="I83" s="22">
        <f>'DATOS MENSUALES'!E793</f>
        <v>0.174</v>
      </c>
      <c r="J83" s="22">
        <f>'DATOS MENSUALES'!E794</f>
        <v>0.158</v>
      </c>
      <c r="K83" s="22">
        <f>'DATOS MENSUALES'!E795</f>
        <v>0.15</v>
      </c>
      <c r="L83" s="22">
        <f>'DATOS MENSUALES'!E796</f>
        <v>0.142</v>
      </c>
      <c r="M83" s="22">
        <f>'DATOS MENSUALES'!E797</f>
        <v>0.129</v>
      </c>
      <c r="N83" s="22">
        <f>SUM(B83:M83)</f>
        <v>1.8389999999999997</v>
      </c>
      <c r="O83" s="23"/>
      <c r="P83" s="60">
        <f t="shared" si="27"/>
        <v>-0.0003627444598985715</v>
      </c>
      <c r="Q83" s="60">
        <f t="shared" si="28"/>
        <v>-0.00034837327122464335</v>
      </c>
      <c r="R83" s="60">
        <f t="shared" si="29"/>
        <v>-0.001616592915852747</v>
      </c>
      <c r="S83" s="60">
        <f t="shared" si="30"/>
        <v>-0.0043573703703703795</v>
      </c>
      <c r="T83" s="60">
        <f t="shared" si="33"/>
        <v>-0.007716152120683423</v>
      </c>
      <c r="U83" s="60">
        <f t="shared" si="33"/>
        <v>-0.0031991678253784433</v>
      </c>
      <c r="V83" s="60">
        <f t="shared" si="33"/>
        <v>-0.002002541690176555</v>
      </c>
      <c r="W83" s="60">
        <f aca="true" t="shared" si="34" ref="W83:AB83">(I83-I$6)^3</f>
        <v>-0.0023413983072599303</v>
      </c>
      <c r="X83" s="60">
        <f t="shared" si="34"/>
        <v>-0.0016159668956263805</v>
      </c>
      <c r="Y83" s="60">
        <f t="shared" si="34"/>
        <v>-0.000990033296296296</v>
      </c>
      <c r="Z83" s="60">
        <f t="shared" si="34"/>
        <v>-0.0006263564537350096</v>
      </c>
      <c r="AA83" s="60">
        <f t="shared" si="34"/>
        <v>-0.0005044735476806626</v>
      </c>
      <c r="AB83" s="60">
        <f t="shared" si="34"/>
        <v>-2.793382401012023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0.1311065978429754</v>
      </c>
      <c r="Q84" s="61">
        <f t="shared" si="35"/>
        <v>0.7449234898016528</v>
      </c>
      <c r="R84" s="61">
        <f t="shared" si="35"/>
        <v>1.048935855074379</v>
      </c>
      <c r="S84" s="61">
        <f t="shared" si="35"/>
        <v>1.3527839848888872</v>
      </c>
      <c r="T84" s="61">
        <f t="shared" si="35"/>
        <v>10.791730141930215</v>
      </c>
      <c r="U84" s="61">
        <f t="shared" si="35"/>
        <v>2.0525011205408625</v>
      </c>
      <c r="V84" s="61">
        <f t="shared" si="35"/>
        <v>1.7811603233305795</v>
      </c>
      <c r="W84" s="61">
        <f t="shared" si="35"/>
        <v>1.1907786921946735</v>
      </c>
      <c r="X84" s="61">
        <f t="shared" si="35"/>
        <v>0.503028211268135</v>
      </c>
      <c r="Y84" s="61">
        <f t="shared" si="35"/>
        <v>0.31725961911111106</v>
      </c>
      <c r="Z84" s="61">
        <f t="shared" si="35"/>
        <v>0.19931041521120269</v>
      </c>
      <c r="AA84" s="61">
        <f t="shared" si="35"/>
        <v>0.12492959065748405</v>
      </c>
      <c r="AB84" s="61">
        <f t="shared" si="35"/>
        <v>603.7972074213585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397 - Río Duero desde confluencia con el arroyo de Algodre hasta confluencia con arroyo de Valderrey en Zamora.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0.09</v>
      </c>
      <c r="C4" s="1">
        <f t="shared" si="0"/>
        <v>0.097</v>
      </c>
      <c r="D4" s="1">
        <f t="shared" si="0"/>
        <v>0.108</v>
      </c>
      <c r="E4" s="1">
        <f t="shared" si="0"/>
        <v>0.099</v>
      </c>
      <c r="F4" s="1">
        <f t="shared" si="0"/>
        <v>0.093</v>
      </c>
      <c r="G4" s="1">
        <f t="shared" si="0"/>
        <v>0.09</v>
      </c>
      <c r="H4" s="1">
        <f t="shared" si="0"/>
        <v>0.091</v>
      </c>
      <c r="I4" s="1">
        <f t="shared" si="0"/>
        <v>0.091</v>
      </c>
      <c r="J4" s="1">
        <f t="shared" si="0"/>
        <v>0.091</v>
      </c>
      <c r="K4" s="1">
        <f t="shared" si="0"/>
        <v>0.09</v>
      </c>
      <c r="L4" s="1">
        <f t="shared" si="0"/>
        <v>0.089</v>
      </c>
      <c r="M4" s="1">
        <f t="shared" si="0"/>
        <v>0.086</v>
      </c>
      <c r="N4" s="1">
        <f>MIN(N18:N43)</f>
        <v>1.164</v>
      </c>
    </row>
    <row r="5" spans="1:14" ht="12.75">
      <c r="A5" s="13" t="s">
        <v>92</v>
      </c>
      <c r="B5" s="1">
        <f aca="true" t="shared" si="1" ref="B5:M5">MAX(B18:B43)</f>
        <v>0.37</v>
      </c>
      <c r="C5" s="1">
        <f t="shared" si="1"/>
        <v>0.431</v>
      </c>
      <c r="D5" s="1">
        <f t="shared" si="1"/>
        <v>0.773</v>
      </c>
      <c r="E5" s="1">
        <f t="shared" si="1"/>
        <v>0.907</v>
      </c>
      <c r="F5" s="1">
        <f t="shared" si="1"/>
        <v>0.648</v>
      </c>
      <c r="G5" s="1">
        <f t="shared" si="1"/>
        <v>0.881</v>
      </c>
      <c r="H5" s="1">
        <f t="shared" si="1"/>
        <v>0.665</v>
      </c>
      <c r="I5" s="1">
        <f t="shared" si="1"/>
        <v>0.579</v>
      </c>
      <c r="J5" s="1">
        <f t="shared" si="1"/>
        <v>0.506</v>
      </c>
      <c r="K5" s="1">
        <f t="shared" si="1"/>
        <v>0.445</v>
      </c>
      <c r="L5" s="1">
        <f t="shared" si="1"/>
        <v>0.395</v>
      </c>
      <c r="M5" s="1">
        <f t="shared" si="1"/>
        <v>0.349</v>
      </c>
      <c r="N5" s="1">
        <f>MAX(N18:N43)</f>
        <v>5.855999999999999</v>
      </c>
    </row>
    <row r="6" spans="1:14" ht="12.75">
      <c r="A6" s="13" t="s">
        <v>14</v>
      </c>
      <c r="B6" s="1">
        <f aca="true" t="shared" si="2" ref="B6:M6">AVERAGE(B18:B43)</f>
        <v>0.17257692307692304</v>
      </c>
      <c r="C6" s="1">
        <f t="shared" si="2"/>
        <v>0.18353846153846154</v>
      </c>
      <c r="D6" s="1">
        <f t="shared" si="2"/>
        <v>0.2309615384615385</v>
      </c>
      <c r="E6" s="1">
        <f t="shared" si="2"/>
        <v>0.2700769230769231</v>
      </c>
      <c r="F6" s="1">
        <f t="shared" si="2"/>
        <v>0.24861538461538463</v>
      </c>
      <c r="G6" s="1">
        <f t="shared" si="2"/>
        <v>0.2501923076923077</v>
      </c>
      <c r="H6" s="1">
        <f t="shared" si="2"/>
        <v>0.23788461538461536</v>
      </c>
      <c r="I6" s="1">
        <f t="shared" si="2"/>
        <v>0.2326538461538461</v>
      </c>
      <c r="J6" s="1">
        <f t="shared" si="2"/>
        <v>0.2195</v>
      </c>
      <c r="K6" s="1">
        <f t="shared" si="2"/>
        <v>0.20099999999999996</v>
      </c>
      <c r="L6" s="1">
        <f t="shared" si="2"/>
        <v>0.18488461538461542</v>
      </c>
      <c r="M6" s="1">
        <f t="shared" si="2"/>
        <v>0.17026923076923076</v>
      </c>
      <c r="N6" s="1">
        <f>SUM(B6:M6)</f>
        <v>2.6021538461538465</v>
      </c>
    </row>
    <row r="7" spans="1:14" ht="12.75">
      <c r="A7" s="13" t="s">
        <v>15</v>
      </c>
      <c r="B7" s="1">
        <f aca="true" t="shared" si="3" ref="B7:M7">PERCENTILE(B18:B43,0.1)</f>
        <v>0.1095</v>
      </c>
      <c r="C7" s="1">
        <f t="shared" si="3"/>
        <v>0.1125</v>
      </c>
      <c r="D7" s="1">
        <f t="shared" si="3"/>
        <v>0.1285</v>
      </c>
      <c r="E7" s="1">
        <f t="shared" si="3"/>
        <v>0.1205</v>
      </c>
      <c r="F7" s="1">
        <f t="shared" si="3"/>
        <v>0.112</v>
      </c>
      <c r="G7" s="1">
        <f t="shared" si="3"/>
        <v>0.11</v>
      </c>
      <c r="H7" s="1">
        <f t="shared" si="3"/>
        <v>0.116</v>
      </c>
      <c r="I7" s="1">
        <f t="shared" si="3"/>
        <v>0.11649999999999999</v>
      </c>
      <c r="J7" s="1">
        <f t="shared" si="3"/>
        <v>0.11499999999999999</v>
      </c>
      <c r="K7" s="1">
        <f t="shared" si="3"/>
        <v>0.11149999999999999</v>
      </c>
      <c r="L7" s="1">
        <f t="shared" si="3"/>
        <v>0.107</v>
      </c>
      <c r="M7" s="1">
        <f t="shared" si="3"/>
        <v>0.1015</v>
      </c>
      <c r="N7" s="1">
        <f>PERCENTILE(N18:N43,0.1)</f>
        <v>1.4375</v>
      </c>
    </row>
    <row r="8" spans="1:14" ht="12.75">
      <c r="A8" s="13" t="s">
        <v>16</v>
      </c>
      <c r="B8" s="1">
        <f aca="true" t="shared" si="4" ref="B8:M8">PERCENTILE(B18:B43,0.25)</f>
        <v>0.1205</v>
      </c>
      <c r="C8" s="1">
        <f t="shared" si="4"/>
        <v>0.13475</v>
      </c>
      <c r="D8" s="1">
        <f t="shared" si="4"/>
        <v>0.14225</v>
      </c>
      <c r="E8" s="1">
        <f t="shared" si="4"/>
        <v>0.13375</v>
      </c>
      <c r="F8" s="1">
        <f t="shared" si="4"/>
        <v>0.138</v>
      </c>
      <c r="G8" s="1">
        <f t="shared" si="4"/>
        <v>0.14100000000000001</v>
      </c>
      <c r="H8" s="1">
        <f t="shared" si="4"/>
        <v>0.13975</v>
      </c>
      <c r="I8" s="1">
        <f t="shared" si="4"/>
        <v>0.141</v>
      </c>
      <c r="J8" s="1">
        <f t="shared" si="4"/>
        <v>0.13425</v>
      </c>
      <c r="K8" s="1">
        <f t="shared" si="4"/>
        <v>0.128</v>
      </c>
      <c r="L8" s="1">
        <f t="shared" si="4"/>
        <v>0.12325</v>
      </c>
      <c r="M8" s="1">
        <f t="shared" si="4"/>
        <v>0.11675</v>
      </c>
      <c r="N8" s="1">
        <f>PERCENTILE(N18:N43,0.25)</f>
        <v>1.6687500000000002</v>
      </c>
    </row>
    <row r="9" spans="1:14" ht="12.75">
      <c r="A9" s="13" t="s">
        <v>17</v>
      </c>
      <c r="B9" s="1">
        <f aca="true" t="shared" si="5" ref="B9:M9">PERCENTILE(B18:B43,0.5)</f>
        <v>0.1535</v>
      </c>
      <c r="C9" s="1">
        <f t="shared" si="5"/>
        <v>0.1595</v>
      </c>
      <c r="D9" s="1">
        <f t="shared" si="5"/>
        <v>0.177</v>
      </c>
      <c r="E9" s="1">
        <f t="shared" si="5"/>
        <v>0.1805</v>
      </c>
      <c r="F9" s="1">
        <f t="shared" si="5"/>
        <v>0.197</v>
      </c>
      <c r="G9" s="1">
        <f t="shared" si="5"/>
        <v>0.184</v>
      </c>
      <c r="H9" s="1">
        <f t="shared" si="5"/>
        <v>0.186</v>
      </c>
      <c r="I9" s="1">
        <f t="shared" si="5"/>
        <v>0.1835</v>
      </c>
      <c r="J9" s="1">
        <f t="shared" si="5"/>
        <v>0.172</v>
      </c>
      <c r="K9" s="1">
        <f t="shared" si="5"/>
        <v>0.1605</v>
      </c>
      <c r="L9" s="1">
        <f t="shared" si="5"/>
        <v>0.153</v>
      </c>
      <c r="M9" s="1">
        <f t="shared" si="5"/>
        <v>0.14100000000000001</v>
      </c>
      <c r="N9" s="1">
        <f>PERCENTILE(N18:N43,0.5)</f>
        <v>2.2430000000000003</v>
      </c>
    </row>
    <row r="10" spans="1:14" ht="12.75">
      <c r="A10" s="13" t="s">
        <v>18</v>
      </c>
      <c r="B10" s="1">
        <f aca="true" t="shared" si="6" ref="B10:M10">PERCENTILE(B18:B43,0.75)</f>
        <v>0.2075</v>
      </c>
      <c r="C10" s="1">
        <f t="shared" si="6"/>
        <v>0.20575</v>
      </c>
      <c r="D10" s="1">
        <f t="shared" si="6"/>
        <v>0.24425</v>
      </c>
      <c r="E10" s="1">
        <f t="shared" si="6"/>
        <v>0.26775000000000004</v>
      </c>
      <c r="F10" s="1">
        <f t="shared" si="6"/>
        <v>0.29125</v>
      </c>
      <c r="G10" s="1">
        <f t="shared" si="6"/>
        <v>0.27175000000000005</v>
      </c>
      <c r="H10" s="1">
        <f t="shared" si="6"/>
        <v>0.2545</v>
      </c>
      <c r="I10" s="1">
        <f t="shared" si="6"/>
        <v>0.27075</v>
      </c>
      <c r="J10" s="1">
        <f t="shared" si="6"/>
        <v>0.277</v>
      </c>
      <c r="K10" s="1">
        <f t="shared" si="6"/>
        <v>0.24925</v>
      </c>
      <c r="L10" s="1">
        <f t="shared" si="6"/>
        <v>0.2245</v>
      </c>
      <c r="M10" s="1">
        <f t="shared" si="6"/>
        <v>0.20199999999999999</v>
      </c>
      <c r="N10" s="1">
        <f>PERCENTILE(N18:N43,0.75)</f>
        <v>2.91275</v>
      </c>
    </row>
    <row r="11" spans="1:14" ht="12.75">
      <c r="A11" s="13" t="s">
        <v>19</v>
      </c>
      <c r="B11" s="1">
        <f aca="true" t="shared" si="7" ref="B11:M11">PERCENTILE(B18:B43,0.9)</f>
        <v>0.271</v>
      </c>
      <c r="C11" s="1">
        <f t="shared" si="7"/>
        <v>0.28300000000000003</v>
      </c>
      <c r="D11" s="1">
        <f t="shared" si="7"/>
        <v>0.3215</v>
      </c>
      <c r="E11" s="1">
        <f t="shared" si="7"/>
        <v>0.6005</v>
      </c>
      <c r="F11" s="1">
        <f t="shared" si="7"/>
        <v>0.46399999999999997</v>
      </c>
      <c r="G11" s="1">
        <f t="shared" si="7"/>
        <v>0.458</v>
      </c>
      <c r="H11" s="1">
        <f t="shared" si="7"/>
        <v>0.4555</v>
      </c>
      <c r="I11" s="1">
        <f t="shared" si="7"/>
        <v>0.4375</v>
      </c>
      <c r="J11" s="1">
        <f t="shared" si="7"/>
        <v>0.3955</v>
      </c>
      <c r="K11" s="1">
        <f t="shared" si="7"/>
        <v>0.3505</v>
      </c>
      <c r="L11" s="1">
        <f t="shared" si="7"/>
        <v>0.3115</v>
      </c>
      <c r="M11" s="1">
        <f t="shared" si="7"/>
        <v>0.277</v>
      </c>
      <c r="N11" s="1">
        <f>PERCENTILE(N18:N43,0.9)</f>
        <v>4.317</v>
      </c>
    </row>
    <row r="12" spans="1:14" ht="12.75">
      <c r="A12" s="13" t="s">
        <v>23</v>
      </c>
      <c r="B12" s="1">
        <f aca="true" t="shared" si="8" ref="B12:M12">STDEV(B18:B43)</f>
        <v>0.07032903984950925</v>
      </c>
      <c r="C12" s="1">
        <f t="shared" si="8"/>
        <v>0.07748766651240989</v>
      </c>
      <c r="D12" s="1">
        <f t="shared" si="8"/>
        <v>0.15980500136584724</v>
      </c>
      <c r="E12" s="1">
        <f t="shared" si="8"/>
        <v>0.21864874535691678</v>
      </c>
      <c r="F12" s="1">
        <f t="shared" si="8"/>
        <v>0.15554576867869518</v>
      </c>
      <c r="G12" s="1">
        <f t="shared" si="8"/>
        <v>0.1791609375351154</v>
      </c>
      <c r="H12" s="1">
        <f t="shared" si="8"/>
        <v>0.14501291719652482</v>
      </c>
      <c r="I12" s="1">
        <f t="shared" si="8"/>
        <v>0.13264416830232462</v>
      </c>
      <c r="J12" s="1">
        <f t="shared" si="8"/>
        <v>0.11898915917006896</v>
      </c>
      <c r="K12" s="1">
        <f t="shared" si="8"/>
        <v>0.10276030361963717</v>
      </c>
      <c r="L12" s="1">
        <f t="shared" si="8"/>
        <v>0.08818949004187593</v>
      </c>
      <c r="M12" s="1">
        <f t="shared" si="8"/>
        <v>0.07572453113347498</v>
      </c>
      <c r="N12" s="1">
        <f>STDEV(N18:N43)</f>
        <v>1.2930500281832153</v>
      </c>
    </row>
    <row r="13" spans="1:14" ht="12.75">
      <c r="A13" s="13" t="s">
        <v>125</v>
      </c>
      <c r="B13" s="1">
        <f>ROUND(B12/B6,2)</f>
        <v>0.41</v>
      </c>
      <c r="C13" s="1">
        <f aca="true" t="shared" si="9" ref="C13:N13">ROUND(C12/C6,2)</f>
        <v>0.42</v>
      </c>
      <c r="D13" s="1">
        <f t="shared" si="9"/>
        <v>0.69</v>
      </c>
      <c r="E13" s="1">
        <f t="shared" si="9"/>
        <v>0.81</v>
      </c>
      <c r="F13" s="1">
        <f t="shared" si="9"/>
        <v>0.63</v>
      </c>
      <c r="G13" s="1">
        <f t="shared" si="9"/>
        <v>0.72</v>
      </c>
      <c r="H13" s="1">
        <f t="shared" si="9"/>
        <v>0.61</v>
      </c>
      <c r="I13" s="1">
        <f t="shared" si="9"/>
        <v>0.57</v>
      </c>
      <c r="J13" s="1">
        <f t="shared" si="9"/>
        <v>0.54</v>
      </c>
      <c r="K13" s="1">
        <f t="shared" si="9"/>
        <v>0.51</v>
      </c>
      <c r="L13" s="1">
        <f t="shared" si="9"/>
        <v>0.48</v>
      </c>
      <c r="M13" s="1">
        <f t="shared" si="9"/>
        <v>0.44</v>
      </c>
      <c r="N13" s="1">
        <f t="shared" si="9"/>
        <v>0.5</v>
      </c>
    </row>
    <row r="14" spans="1:14" ht="12.75">
      <c r="A14" s="13" t="s">
        <v>124</v>
      </c>
      <c r="B14" s="53">
        <f>26*P44/(25*24*B12^3)</f>
        <v>1.3201049554139463</v>
      </c>
      <c r="C14" s="53">
        <f aca="true" t="shared" si="10" ref="C14:N14">26*Q44/(25*24*C12^3)</f>
        <v>1.5735418774594017</v>
      </c>
      <c r="D14" s="53">
        <f t="shared" si="10"/>
        <v>2.5871594112565885</v>
      </c>
      <c r="E14" s="53">
        <f t="shared" si="10"/>
        <v>1.8710678153952014</v>
      </c>
      <c r="F14" s="53">
        <f t="shared" si="10"/>
        <v>1.292883273551369</v>
      </c>
      <c r="G14" s="53">
        <f t="shared" si="10"/>
        <v>2.131450658858642</v>
      </c>
      <c r="H14" s="53">
        <f t="shared" si="10"/>
        <v>1.5550957107082262</v>
      </c>
      <c r="I14" s="53">
        <f t="shared" si="10"/>
        <v>1.3650224719678874</v>
      </c>
      <c r="J14" s="53">
        <f t="shared" si="10"/>
        <v>1.2064374253826788</v>
      </c>
      <c r="K14" s="53">
        <f t="shared" si="10"/>
        <v>1.172939566279455</v>
      </c>
      <c r="L14" s="53">
        <f t="shared" si="10"/>
        <v>1.1551153786874657</v>
      </c>
      <c r="M14" s="53">
        <f t="shared" si="10"/>
        <v>1.1204169354056746</v>
      </c>
      <c r="N14" s="53">
        <f t="shared" si="10"/>
        <v>1.2868438186260052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-0.04256927368957938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0.216</v>
      </c>
      <c r="C18" s="1">
        <f>'DATOS MENSUALES'!E487</f>
        <v>0.199</v>
      </c>
      <c r="D18" s="1">
        <f>'DATOS MENSUALES'!E488</f>
        <v>0.18</v>
      </c>
      <c r="E18" s="1">
        <f>'DATOS MENSUALES'!E489</f>
        <v>0.165</v>
      </c>
      <c r="F18" s="1">
        <f>'DATOS MENSUALES'!E490</f>
        <v>0.154</v>
      </c>
      <c r="G18" s="1">
        <f>'DATOS MENSUALES'!E491</f>
        <v>0.147</v>
      </c>
      <c r="H18" s="1">
        <f>'DATOS MENSUALES'!E492</f>
        <v>0.145</v>
      </c>
      <c r="I18" s="1">
        <f>'DATOS MENSUALES'!E493</f>
        <v>0.14</v>
      </c>
      <c r="J18" s="1">
        <f>'DATOS MENSUALES'!E494</f>
        <v>0.133</v>
      </c>
      <c r="K18" s="1">
        <f>'DATOS MENSUALES'!E495</f>
        <v>0.123</v>
      </c>
      <c r="L18" s="1">
        <f>'DATOS MENSUALES'!E496</f>
        <v>0.115</v>
      </c>
      <c r="M18" s="1">
        <f>'DATOS MENSUALES'!E497</f>
        <v>0.109</v>
      </c>
      <c r="N18" s="1">
        <f aca="true" t="shared" si="11" ref="N18:N41">SUM(B18:M18)</f>
        <v>1.826</v>
      </c>
      <c r="O18" s="10"/>
      <c r="P18" s="60">
        <f aca="true" t="shared" si="12" ref="P18:P43">(B18-B$6)^3</f>
        <v>8.187697365726007E-05</v>
      </c>
      <c r="Q18" s="60">
        <f aca="true" t="shared" si="13" ref="Q18:AB33">(C18-C$6)^3</f>
        <v>3.696222576240334E-06</v>
      </c>
      <c r="R18" s="60">
        <f t="shared" si="13"/>
        <v>-0.00013235111088985013</v>
      </c>
      <c r="S18" s="60">
        <f t="shared" si="13"/>
        <v>-0.001160171095129723</v>
      </c>
      <c r="T18" s="60">
        <f t="shared" si="13"/>
        <v>-0.0008470036413290854</v>
      </c>
      <c r="U18" s="60">
        <f t="shared" si="13"/>
        <v>-0.0010988590115498418</v>
      </c>
      <c r="V18" s="60">
        <f t="shared" si="13"/>
        <v>-0.0008013668283454706</v>
      </c>
      <c r="W18" s="60">
        <f t="shared" si="13"/>
        <v>-0.0007954087351502031</v>
      </c>
      <c r="X18" s="60">
        <f t="shared" si="13"/>
        <v>-0.0006472146249999999</v>
      </c>
      <c r="Y18" s="60">
        <f t="shared" si="13"/>
        <v>-0.0004745519999999992</v>
      </c>
      <c r="Z18" s="60">
        <f t="shared" si="13"/>
        <v>-0.0003413066404756491</v>
      </c>
      <c r="AA18" s="60">
        <f t="shared" si="13"/>
        <v>-0.0002299997073850704</v>
      </c>
      <c r="AB18" s="60">
        <f t="shared" si="13"/>
        <v>-0.4675665584888489</v>
      </c>
    </row>
    <row r="19" spans="1:28" ht="12.75">
      <c r="A19" s="12" t="s">
        <v>67</v>
      </c>
      <c r="B19" s="1">
        <f>'DATOS MENSUALES'!E498</f>
        <v>0.103</v>
      </c>
      <c r="C19" s="1">
        <f>'DATOS MENSUALES'!E499</f>
        <v>0.097</v>
      </c>
      <c r="D19" s="1">
        <f>'DATOS MENSUALES'!E500</f>
        <v>0.146</v>
      </c>
      <c r="E19" s="1">
        <f>'DATOS MENSUALES'!E501</f>
        <v>0.172</v>
      </c>
      <c r="F19" s="1">
        <f>'DATOS MENSUALES'!E502</f>
        <v>0.167</v>
      </c>
      <c r="G19" s="1">
        <f>'DATOS MENSUALES'!E503</f>
        <v>0.158</v>
      </c>
      <c r="H19" s="1">
        <f>'DATOS MENSUALES'!E504</f>
        <v>0.148</v>
      </c>
      <c r="I19" s="1">
        <f>'DATOS MENSUALES'!E505</f>
        <v>0.14</v>
      </c>
      <c r="J19" s="1">
        <f>'DATOS MENSUALES'!E506</f>
        <v>0.132</v>
      </c>
      <c r="K19" s="1">
        <f>'DATOS MENSUALES'!E507</f>
        <v>0.125</v>
      </c>
      <c r="L19" s="1">
        <f>'DATOS MENSUALES'!E508</f>
        <v>0.118</v>
      </c>
      <c r="M19" s="1">
        <f>'DATOS MENSUALES'!E509</f>
        <v>0.115</v>
      </c>
      <c r="N19" s="1">
        <f t="shared" si="11"/>
        <v>1.6210000000000002</v>
      </c>
      <c r="O19" s="10"/>
      <c r="P19" s="60">
        <f t="shared" si="12"/>
        <v>-0.00033681828225989944</v>
      </c>
      <c r="Q19" s="60">
        <f t="shared" si="13"/>
        <v>-0.0006480783454710969</v>
      </c>
      <c r="R19" s="60">
        <f t="shared" si="13"/>
        <v>-0.0006132917233158862</v>
      </c>
      <c r="S19" s="60">
        <f t="shared" si="13"/>
        <v>-0.0009434100477924453</v>
      </c>
      <c r="T19" s="60">
        <f t="shared" si="13"/>
        <v>-0.0005436458720983159</v>
      </c>
      <c r="U19" s="60">
        <f t="shared" si="13"/>
        <v>-0.00078358129113564</v>
      </c>
      <c r="V19" s="60">
        <f t="shared" si="13"/>
        <v>-0.000726199746984524</v>
      </c>
      <c r="W19" s="60">
        <f t="shared" si="13"/>
        <v>-0.0007954087351502031</v>
      </c>
      <c r="X19" s="60">
        <f t="shared" si="13"/>
        <v>-0.0006699218749999998</v>
      </c>
      <c r="Y19" s="60">
        <f t="shared" si="13"/>
        <v>-0.0004389759999999993</v>
      </c>
      <c r="Z19" s="60">
        <f t="shared" si="13"/>
        <v>-0.0002992117898839333</v>
      </c>
      <c r="AA19" s="60">
        <f t="shared" si="13"/>
        <v>-0.0001688302488051887</v>
      </c>
      <c r="AB19" s="60">
        <f t="shared" si="13"/>
        <v>-0.9445203772758309</v>
      </c>
    </row>
    <row r="20" spans="1:28" ht="12.75">
      <c r="A20" s="12" t="s">
        <v>68</v>
      </c>
      <c r="B20" s="1">
        <f>'DATOS MENSUALES'!E510</f>
        <v>0.109</v>
      </c>
      <c r="C20" s="1">
        <f>'DATOS MENSUALES'!E511</f>
        <v>0.111</v>
      </c>
      <c r="D20" s="1">
        <f>'DATOS MENSUALES'!E512</f>
        <v>0.115</v>
      </c>
      <c r="E20" s="1">
        <f>'DATOS MENSUALES'!E513</f>
        <v>0.113</v>
      </c>
      <c r="F20" s="1">
        <f>'DATOS MENSUALES'!E514</f>
        <v>0.111</v>
      </c>
      <c r="G20" s="1">
        <f>'DATOS MENSUALES'!E515</f>
        <v>0.111</v>
      </c>
      <c r="H20" s="1">
        <f>'DATOS MENSUALES'!E516</f>
        <v>0.132</v>
      </c>
      <c r="I20" s="1">
        <f>'DATOS MENSUALES'!E517</f>
        <v>0.141</v>
      </c>
      <c r="J20" s="1">
        <f>'DATOS MENSUALES'!E518</f>
        <v>0.134</v>
      </c>
      <c r="K20" s="1">
        <f>'DATOS MENSUALES'!E519</f>
        <v>0.131</v>
      </c>
      <c r="L20" s="1">
        <f>'DATOS MENSUALES'!E520</f>
        <v>0.129</v>
      </c>
      <c r="M20" s="1">
        <f>'DATOS MENSUALES'!E521</f>
        <v>0.122</v>
      </c>
      <c r="N20" s="1">
        <f t="shared" si="11"/>
        <v>1.459</v>
      </c>
      <c r="O20" s="10"/>
      <c r="P20" s="60">
        <f t="shared" si="12"/>
        <v>-0.00025697952190486986</v>
      </c>
      <c r="Q20" s="60">
        <f t="shared" si="13"/>
        <v>-0.00038168493718707325</v>
      </c>
      <c r="R20" s="60">
        <f t="shared" si="13"/>
        <v>-0.0015593438993513893</v>
      </c>
      <c r="S20" s="60">
        <f t="shared" si="13"/>
        <v>-0.003875584018206648</v>
      </c>
      <c r="T20" s="60">
        <f t="shared" si="13"/>
        <v>-0.0026061593395539386</v>
      </c>
      <c r="U20" s="60">
        <f t="shared" si="13"/>
        <v>-0.002696781159478837</v>
      </c>
      <c r="V20" s="60">
        <f t="shared" si="13"/>
        <v>-0.0011871308475762394</v>
      </c>
      <c r="W20" s="60">
        <f t="shared" si="13"/>
        <v>-0.0007699314910673636</v>
      </c>
      <c r="X20" s="60">
        <f t="shared" si="13"/>
        <v>-0.0006250263749999999</v>
      </c>
      <c r="Y20" s="60">
        <f t="shared" si="13"/>
        <v>-0.0003429999999999993</v>
      </c>
      <c r="Z20" s="60">
        <f t="shared" si="13"/>
        <v>-0.00017453269668866672</v>
      </c>
      <c r="AA20" s="60">
        <f t="shared" si="13"/>
        <v>-0.00011246338046199354</v>
      </c>
      <c r="AB20" s="60">
        <f t="shared" si="13"/>
        <v>-1.493874264624944</v>
      </c>
    </row>
    <row r="21" spans="1:28" ht="12.75">
      <c r="A21" s="12" t="s">
        <v>69</v>
      </c>
      <c r="B21" s="1">
        <f>'DATOS MENSUALES'!E522</f>
        <v>0.111</v>
      </c>
      <c r="C21" s="1">
        <f>'DATOS MENSUALES'!E523</f>
        <v>0.115</v>
      </c>
      <c r="D21" s="1">
        <f>'DATOS MENSUALES'!E524</f>
        <v>0.142</v>
      </c>
      <c r="E21" s="1">
        <f>'DATOS MENSUALES'!E525</f>
        <v>0.133</v>
      </c>
      <c r="F21" s="1">
        <f>'DATOS MENSUALES'!E526</f>
        <v>0.136</v>
      </c>
      <c r="G21" s="1">
        <f>'DATOS MENSUALES'!E527</f>
        <v>0.157</v>
      </c>
      <c r="H21" s="1">
        <f>'DATOS MENSUALES'!E528</f>
        <v>0.163</v>
      </c>
      <c r="I21" s="1">
        <f>'DATOS MENSUALES'!E529</f>
        <v>0.227</v>
      </c>
      <c r="J21" s="1">
        <f>'DATOS MENSUALES'!E530</f>
        <v>0.271</v>
      </c>
      <c r="K21" s="1">
        <f>'DATOS MENSUALES'!E531</f>
        <v>0.247</v>
      </c>
      <c r="L21" s="1">
        <f>'DATOS MENSUALES'!E532</f>
        <v>0.22</v>
      </c>
      <c r="M21" s="1">
        <f>'DATOS MENSUALES'!E533</f>
        <v>0.196</v>
      </c>
      <c r="N21" s="1">
        <f t="shared" si="11"/>
        <v>2.118</v>
      </c>
      <c r="O21" s="10"/>
      <c r="P21" s="60">
        <f t="shared" si="12"/>
        <v>-0.000233482294094219</v>
      </c>
      <c r="Q21" s="60">
        <f t="shared" si="13"/>
        <v>-0.00032196084251251704</v>
      </c>
      <c r="R21" s="60">
        <f t="shared" si="13"/>
        <v>-0.000704055433375058</v>
      </c>
      <c r="S21" s="60">
        <f t="shared" si="13"/>
        <v>-0.0025756867401001376</v>
      </c>
      <c r="T21" s="60">
        <f t="shared" si="13"/>
        <v>-0.0014282136294947656</v>
      </c>
      <c r="U21" s="60">
        <f t="shared" si="13"/>
        <v>-0.0008093571328516165</v>
      </c>
      <c r="V21" s="60">
        <f t="shared" si="13"/>
        <v>-0.0004199308786413286</v>
      </c>
      <c r="W21" s="60">
        <f t="shared" si="13"/>
        <v>-1.8073071233499642E-07</v>
      </c>
      <c r="X21" s="60">
        <f t="shared" si="13"/>
        <v>0.00013659087500000015</v>
      </c>
      <c r="Y21" s="60">
        <f t="shared" si="13"/>
        <v>9.733600000000026E-05</v>
      </c>
      <c r="Z21" s="60">
        <f t="shared" si="13"/>
        <v>4.3300437926718105E-05</v>
      </c>
      <c r="AA21" s="60">
        <f t="shared" si="13"/>
        <v>1.703563433090582E-05</v>
      </c>
      <c r="AB21" s="60">
        <f t="shared" si="13"/>
        <v>-0.1134880565243517</v>
      </c>
    </row>
    <row r="22" spans="1:28" ht="12.75">
      <c r="A22" s="12" t="s">
        <v>70</v>
      </c>
      <c r="B22" s="1">
        <f>'DATOS MENSUALES'!E534</f>
        <v>0.182</v>
      </c>
      <c r="C22" s="1">
        <f>'DATOS MENSUALES'!E535</f>
        <v>0.291</v>
      </c>
      <c r="D22" s="1">
        <f>'DATOS MENSUALES'!E536</f>
        <v>0.275</v>
      </c>
      <c r="E22" s="1">
        <f>'DATOS MENSUALES'!E537</f>
        <v>0.271</v>
      </c>
      <c r="F22" s="1">
        <f>'DATOS MENSUALES'!E538</f>
        <v>0.409</v>
      </c>
      <c r="G22" s="1">
        <f>'DATOS MENSUALES'!E539</f>
        <v>0.36</v>
      </c>
      <c r="H22" s="1">
        <f>'DATOS MENSUALES'!E540</f>
        <v>0.36</v>
      </c>
      <c r="I22" s="1">
        <f>'DATOS MENSUALES'!E541</f>
        <v>0.37</v>
      </c>
      <c r="J22" s="1">
        <f>'DATOS MENSUALES'!E542</f>
        <v>0.336</v>
      </c>
      <c r="K22" s="1">
        <f>'DATOS MENSUALES'!E543</f>
        <v>0.296</v>
      </c>
      <c r="L22" s="1">
        <f>'DATOS MENSUALES'!E544</f>
        <v>0.267</v>
      </c>
      <c r="M22" s="1">
        <f>'DATOS MENSUALES'!E545</f>
        <v>0.242</v>
      </c>
      <c r="N22" s="1">
        <f t="shared" si="11"/>
        <v>3.659</v>
      </c>
      <c r="O22" s="10"/>
      <c r="P22" s="60">
        <f t="shared" si="12"/>
        <v>8.367162608102031E-07</v>
      </c>
      <c r="Q22" s="60">
        <f t="shared" si="13"/>
        <v>0.001240963938552571</v>
      </c>
      <c r="R22" s="60">
        <f t="shared" si="13"/>
        <v>8.54075799385525E-05</v>
      </c>
      <c r="S22" s="60">
        <f t="shared" si="13"/>
        <v>7.865270823850508E-10</v>
      </c>
      <c r="T22" s="60">
        <f t="shared" si="13"/>
        <v>0.004125609524351385</v>
      </c>
      <c r="U22" s="60">
        <f t="shared" si="13"/>
        <v>0.0013240314277992704</v>
      </c>
      <c r="V22" s="60">
        <f t="shared" si="13"/>
        <v>0.001821005028163405</v>
      </c>
      <c r="W22" s="60">
        <f t="shared" si="13"/>
        <v>0.0025908931731338214</v>
      </c>
      <c r="X22" s="60">
        <f t="shared" si="13"/>
        <v>0.0015811671250000009</v>
      </c>
      <c r="Y22" s="60">
        <f t="shared" si="13"/>
        <v>0.0008573750000000007</v>
      </c>
      <c r="Z22" s="60">
        <f t="shared" si="13"/>
        <v>0.0005536988151456526</v>
      </c>
      <c r="AA22" s="60">
        <f t="shared" si="13"/>
        <v>0.0003690765603664088</v>
      </c>
      <c r="AB22" s="60">
        <f t="shared" si="13"/>
        <v>1.180416614664996</v>
      </c>
    </row>
    <row r="23" spans="1:28" ht="12.75">
      <c r="A23" s="12" t="s">
        <v>71</v>
      </c>
      <c r="B23" s="1">
        <f>'DATOS MENSUALES'!E546</f>
        <v>0.214</v>
      </c>
      <c r="C23" s="1">
        <f>'DATOS MENSUALES'!E547</f>
        <v>0.202</v>
      </c>
      <c r="D23" s="1">
        <f>'DATOS MENSUALES'!E548</f>
        <v>0.198</v>
      </c>
      <c r="E23" s="1">
        <f>'DATOS MENSUALES'!E549</f>
        <v>0.195</v>
      </c>
      <c r="F23" s="1">
        <f>'DATOS MENSUALES'!E550</f>
        <v>0.251</v>
      </c>
      <c r="G23" s="1">
        <f>'DATOS MENSUALES'!E551</f>
        <v>0.274</v>
      </c>
      <c r="H23" s="1">
        <f>'DATOS MENSUALES'!E552</f>
        <v>0.253</v>
      </c>
      <c r="I23" s="1">
        <f>'DATOS MENSUALES'!E553</f>
        <v>0.234</v>
      </c>
      <c r="J23" s="1">
        <f>'DATOS MENSUALES'!E554</f>
        <v>0.212</v>
      </c>
      <c r="K23" s="1">
        <f>'DATOS MENSUALES'!E555</f>
        <v>0.192</v>
      </c>
      <c r="L23" s="1">
        <f>'DATOS MENSUALES'!E556</f>
        <v>0.179</v>
      </c>
      <c r="M23" s="1">
        <f>'DATOS MENSUALES'!E557</f>
        <v>0.18</v>
      </c>
      <c r="N23" s="1">
        <f t="shared" si="11"/>
        <v>2.5840000000000005</v>
      </c>
      <c r="O23" s="10"/>
      <c r="P23" s="60">
        <f t="shared" si="12"/>
        <v>7.107666892353224E-05</v>
      </c>
      <c r="Q23" s="60">
        <f t="shared" si="13"/>
        <v>6.2922166590805775E-06</v>
      </c>
      <c r="R23" s="60">
        <f t="shared" si="13"/>
        <v>-3.581149254665461E-05</v>
      </c>
      <c r="S23" s="60">
        <f t="shared" si="13"/>
        <v>-0.00042317440873919013</v>
      </c>
      <c r="T23" s="60">
        <f t="shared" si="13"/>
        <v>1.3559854346836412E-08</v>
      </c>
      <c r="U23" s="60">
        <f t="shared" si="13"/>
        <v>1.3494347917614928E-05</v>
      </c>
      <c r="V23" s="60">
        <f t="shared" si="13"/>
        <v>3.4534852639963768E-06</v>
      </c>
      <c r="W23" s="60">
        <f t="shared" si="13"/>
        <v>2.4394060081933566E-09</v>
      </c>
      <c r="X23" s="60">
        <f t="shared" si="13"/>
        <v>-4.2187500000000115E-07</v>
      </c>
      <c r="Y23" s="60">
        <f t="shared" si="13"/>
        <v>-7.289999999999885E-07</v>
      </c>
      <c r="Z23" s="60">
        <f t="shared" si="13"/>
        <v>-2.0377657032317294E-07</v>
      </c>
      <c r="AA23" s="60">
        <f t="shared" si="13"/>
        <v>9.213858101957232E-07</v>
      </c>
      <c r="AB23" s="60">
        <f t="shared" si="13"/>
        <v>-5.982820209376236E-06</v>
      </c>
    </row>
    <row r="24" spans="1:28" ht="12.75">
      <c r="A24" s="12" t="s">
        <v>72</v>
      </c>
      <c r="B24" s="1">
        <f>'DATOS MENSUALES'!E558</f>
        <v>0.171</v>
      </c>
      <c r="C24" s="1">
        <f>'DATOS MENSUALES'!E559</f>
        <v>0.156</v>
      </c>
      <c r="D24" s="1">
        <f>'DATOS MENSUALES'!E560</f>
        <v>0.143</v>
      </c>
      <c r="E24" s="1">
        <f>'DATOS MENSUALES'!E561</f>
        <v>0.176</v>
      </c>
      <c r="F24" s="1">
        <f>'DATOS MENSUALES'!E562</f>
        <v>0.274</v>
      </c>
      <c r="G24" s="1">
        <f>'DATOS MENSUALES'!E563</f>
        <v>0.23</v>
      </c>
      <c r="H24" s="1">
        <f>'DATOS MENSUALES'!E564</f>
        <v>0.224</v>
      </c>
      <c r="I24" s="1">
        <f>'DATOS MENSUALES'!E565</f>
        <v>0.214</v>
      </c>
      <c r="J24" s="1">
        <f>'DATOS MENSUALES'!E566</f>
        <v>0.192</v>
      </c>
      <c r="K24" s="1">
        <f>'DATOS MENSUALES'!E567</f>
        <v>0.177</v>
      </c>
      <c r="L24" s="1">
        <f>'DATOS MENSUALES'!E568</f>
        <v>0.168</v>
      </c>
      <c r="M24" s="1">
        <f>'DATOS MENSUALES'!E569</f>
        <v>0.162</v>
      </c>
      <c r="N24" s="1">
        <f t="shared" si="11"/>
        <v>2.287</v>
      </c>
      <c r="O24" s="10"/>
      <c r="P24" s="60">
        <f t="shared" si="12"/>
        <v>-3.92131315430098E-09</v>
      </c>
      <c r="Q24" s="60">
        <f t="shared" si="13"/>
        <v>-2.0884256713700504E-05</v>
      </c>
      <c r="R24" s="60">
        <f t="shared" si="13"/>
        <v>-0.0006805788520141112</v>
      </c>
      <c r="S24" s="60">
        <f t="shared" si="13"/>
        <v>-0.0008326247460172973</v>
      </c>
      <c r="T24" s="60">
        <f t="shared" si="13"/>
        <v>1.635730541647703E-05</v>
      </c>
      <c r="U24" s="60">
        <f t="shared" si="13"/>
        <v>-8.232995277651356E-06</v>
      </c>
      <c r="V24" s="60">
        <f t="shared" si="13"/>
        <v>-2.676711481565755E-06</v>
      </c>
      <c r="W24" s="60">
        <f t="shared" si="13"/>
        <v>-6.490903789258028E-06</v>
      </c>
      <c r="X24" s="60">
        <f t="shared" si="13"/>
        <v>-2.0796874999999992E-05</v>
      </c>
      <c r="Y24" s="60">
        <f t="shared" si="13"/>
        <v>-1.382399999999994E-05</v>
      </c>
      <c r="Z24" s="60">
        <f t="shared" si="13"/>
        <v>-4.813638996358697E-06</v>
      </c>
      <c r="AA24" s="60">
        <f t="shared" si="13"/>
        <v>-5.654514679107837E-07</v>
      </c>
      <c r="AB24" s="60">
        <f t="shared" si="13"/>
        <v>-0.03130169352435151</v>
      </c>
    </row>
    <row r="25" spans="1:28" ht="12.75">
      <c r="A25" s="12" t="s">
        <v>73</v>
      </c>
      <c r="B25" s="1">
        <f>'DATOS MENSUALES'!E570</f>
        <v>0.169</v>
      </c>
      <c r="C25" s="1">
        <f>'DATOS MENSUALES'!E571</f>
        <v>0.163</v>
      </c>
      <c r="D25" s="1">
        <f>'DATOS MENSUALES'!E572</f>
        <v>0.165</v>
      </c>
      <c r="E25" s="1">
        <f>'DATOS MENSUALES'!E573</f>
        <v>0.189</v>
      </c>
      <c r="F25" s="1">
        <f>'DATOS MENSUALES'!E574</f>
        <v>0.201</v>
      </c>
      <c r="G25" s="1">
        <f>'DATOS MENSUALES'!E575</f>
        <v>0.186</v>
      </c>
      <c r="H25" s="1">
        <f>'DATOS MENSUALES'!E576</f>
        <v>0.255</v>
      </c>
      <c r="I25" s="1">
        <f>'DATOS MENSUALES'!E577</f>
        <v>0.283</v>
      </c>
      <c r="J25" s="1">
        <f>'DATOS MENSUALES'!E578</f>
        <v>0.319</v>
      </c>
      <c r="K25" s="1">
        <f>'DATOS MENSUALES'!E579</f>
        <v>0.309</v>
      </c>
      <c r="L25" s="1">
        <f>'DATOS MENSUALES'!E580</f>
        <v>0.279</v>
      </c>
      <c r="M25" s="1">
        <f>'DATOS MENSUALES'!E581</f>
        <v>0.249</v>
      </c>
      <c r="N25" s="1">
        <f t="shared" si="11"/>
        <v>2.767</v>
      </c>
      <c r="O25" s="10"/>
      <c r="P25" s="60">
        <f t="shared" si="12"/>
        <v>-4.576450842057183E-08</v>
      </c>
      <c r="Q25" s="60">
        <f t="shared" si="13"/>
        <v>-8.663706417842506E-06</v>
      </c>
      <c r="R25" s="60">
        <f t="shared" si="13"/>
        <v>-0.00028699367745789743</v>
      </c>
      <c r="S25" s="60">
        <f t="shared" si="13"/>
        <v>-0.000532956515248066</v>
      </c>
      <c r="T25" s="60">
        <f t="shared" si="13"/>
        <v>-0.00010795478334091942</v>
      </c>
      <c r="U25" s="60">
        <f t="shared" si="13"/>
        <v>-0.00026451418462676405</v>
      </c>
      <c r="V25" s="60">
        <f t="shared" si="13"/>
        <v>5.013718991807034E-06</v>
      </c>
      <c r="W25" s="60">
        <f t="shared" si="13"/>
        <v>0.00012761416869594923</v>
      </c>
      <c r="X25" s="60">
        <f t="shared" si="13"/>
        <v>0.0009850748750000003</v>
      </c>
      <c r="Y25" s="60">
        <f t="shared" si="13"/>
        <v>0.0012597120000000016</v>
      </c>
      <c r="Z25" s="60">
        <f t="shared" si="13"/>
        <v>0.0008336463713586705</v>
      </c>
      <c r="AA25" s="60">
        <f t="shared" si="13"/>
        <v>0.0004880153517865273</v>
      </c>
      <c r="AB25" s="60">
        <f t="shared" si="13"/>
        <v>0.004479571327719583</v>
      </c>
    </row>
    <row r="26" spans="1:28" ht="12.75">
      <c r="A26" s="12" t="s">
        <v>74</v>
      </c>
      <c r="B26" s="1">
        <f>'DATOS MENSUALES'!E582</f>
        <v>0.221</v>
      </c>
      <c r="C26" s="1">
        <f>'DATOS MENSUALES'!E583</f>
        <v>0.197</v>
      </c>
      <c r="D26" s="1">
        <f>'DATOS MENSUALES'!E584</f>
        <v>0.174</v>
      </c>
      <c r="E26" s="1">
        <f>'DATOS MENSUALES'!E585</f>
        <v>0.154</v>
      </c>
      <c r="F26" s="1">
        <f>'DATOS MENSUALES'!E586</f>
        <v>0.144</v>
      </c>
      <c r="G26" s="1">
        <f>'DATOS MENSUALES'!E587</f>
        <v>0.139</v>
      </c>
      <c r="H26" s="1">
        <f>'DATOS MENSUALES'!E588</f>
        <v>0.138</v>
      </c>
      <c r="I26" s="1">
        <f>'DATOS MENSUALES'!E589</f>
        <v>0.141</v>
      </c>
      <c r="J26" s="1">
        <f>'DATOS MENSUALES'!E590</f>
        <v>0.135</v>
      </c>
      <c r="K26" s="1">
        <f>'DATOS MENSUALES'!E591</f>
        <v>0.127</v>
      </c>
      <c r="L26" s="1">
        <f>'DATOS MENSUALES'!E592</f>
        <v>0.123</v>
      </c>
      <c r="M26" s="1">
        <f>'DATOS MENSUALES'!E593</f>
        <v>0.119</v>
      </c>
      <c r="N26" s="1">
        <f t="shared" si="11"/>
        <v>1.8120000000000003</v>
      </c>
      <c r="O26" s="10"/>
      <c r="P26" s="60">
        <f t="shared" si="12"/>
        <v>0.00011354215856850273</v>
      </c>
      <c r="Q26" s="60">
        <f t="shared" si="13"/>
        <v>2.4394060081929944E-06</v>
      </c>
      <c r="R26" s="60">
        <f t="shared" si="13"/>
        <v>-0.00018481836828629995</v>
      </c>
      <c r="S26" s="60">
        <f t="shared" si="13"/>
        <v>-0.0015640032903959957</v>
      </c>
      <c r="T26" s="60">
        <f t="shared" si="13"/>
        <v>-0.0011449503868912162</v>
      </c>
      <c r="U26" s="60">
        <f t="shared" si="13"/>
        <v>-0.0013747515914314978</v>
      </c>
      <c r="V26" s="60">
        <f t="shared" si="13"/>
        <v>-0.000996542454085115</v>
      </c>
      <c r="W26" s="60">
        <f t="shared" si="13"/>
        <v>-0.0007699314910673636</v>
      </c>
      <c r="X26" s="60">
        <f t="shared" si="13"/>
        <v>-0.0006033511249999998</v>
      </c>
      <c r="Y26" s="60">
        <f t="shared" si="13"/>
        <v>-0.0004052239999999992</v>
      </c>
      <c r="Z26" s="60">
        <f t="shared" si="13"/>
        <v>-0.00023699985941056035</v>
      </c>
      <c r="AA26" s="60">
        <f t="shared" si="13"/>
        <v>-0.0001347629174442421</v>
      </c>
      <c r="AB26" s="60">
        <f t="shared" si="13"/>
        <v>-0.49332710225216214</v>
      </c>
    </row>
    <row r="27" spans="1:28" ht="12.75">
      <c r="A27" s="12" t="s">
        <v>75</v>
      </c>
      <c r="B27" s="1">
        <f>'DATOS MENSUALES'!E594</f>
        <v>0.11</v>
      </c>
      <c r="C27" s="1">
        <f>'DATOS MENSUALES'!E595</f>
        <v>0.174</v>
      </c>
      <c r="D27" s="1">
        <f>'DATOS MENSUALES'!E596</f>
        <v>0.773</v>
      </c>
      <c r="E27" s="1">
        <f>'DATOS MENSUALES'!E597</f>
        <v>0.535</v>
      </c>
      <c r="F27" s="1">
        <f>'DATOS MENSUALES'!E598</f>
        <v>0.441</v>
      </c>
      <c r="G27" s="1">
        <f>'DATOS MENSUALES'!E599</f>
        <v>0.386</v>
      </c>
      <c r="H27" s="1">
        <f>'DATOS MENSUALES'!E600</f>
        <v>0.343</v>
      </c>
      <c r="I27" s="1">
        <f>'DATOS MENSUALES'!E601</f>
        <v>0.31</v>
      </c>
      <c r="J27" s="1">
        <f>'DATOS MENSUALES'!E602</f>
        <v>0.279</v>
      </c>
      <c r="K27" s="1">
        <f>'DATOS MENSUALES'!E603</f>
        <v>0.25</v>
      </c>
      <c r="L27" s="1">
        <f>'DATOS MENSUALES'!E604</f>
        <v>0.226</v>
      </c>
      <c r="M27" s="1">
        <f>'DATOS MENSUALES'!E605</f>
        <v>0.204</v>
      </c>
      <c r="N27" s="1">
        <f t="shared" si="11"/>
        <v>4.031</v>
      </c>
      <c r="O27" s="10"/>
      <c r="P27" s="60">
        <f t="shared" si="12"/>
        <v>-0.00024504317723031367</v>
      </c>
      <c r="Q27" s="60">
        <f t="shared" si="13"/>
        <v>-8.678306781975456E-07</v>
      </c>
      <c r="R27" s="60">
        <f t="shared" si="13"/>
        <v>0.15925398625153614</v>
      </c>
      <c r="S27" s="60">
        <f t="shared" si="13"/>
        <v>0.01859342393445608</v>
      </c>
      <c r="T27" s="60">
        <f t="shared" si="13"/>
        <v>0.007120508648611743</v>
      </c>
      <c r="U27" s="60">
        <f t="shared" si="13"/>
        <v>0.0025048003124146555</v>
      </c>
      <c r="V27" s="60">
        <f t="shared" si="13"/>
        <v>0.0011614455414770157</v>
      </c>
      <c r="W27" s="60">
        <f t="shared" si="13"/>
        <v>0.0004627177589326363</v>
      </c>
      <c r="X27" s="60">
        <f t="shared" si="13"/>
        <v>0.00021064487500000028</v>
      </c>
      <c r="Y27" s="60">
        <f t="shared" si="13"/>
        <v>0.00011764900000000031</v>
      </c>
      <c r="Z27" s="60">
        <f t="shared" si="13"/>
        <v>6.950452372553465E-05</v>
      </c>
      <c r="AA27" s="60">
        <f t="shared" si="13"/>
        <v>3.837768166818389E-05</v>
      </c>
      <c r="AB27" s="60">
        <f t="shared" si="13"/>
        <v>2.917134210002272</v>
      </c>
    </row>
    <row r="28" spans="1:28" ht="12.75">
      <c r="A28" s="12" t="s">
        <v>76</v>
      </c>
      <c r="B28" s="1">
        <f>'DATOS MENSUALES'!E606</f>
        <v>0.188</v>
      </c>
      <c r="C28" s="1">
        <f>'DATOS MENSUALES'!E607</f>
        <v>0.176</v>
      </c>
      <c r="D28" s="1">
        <f>'DATOS MENSUALES'!E608</f>
        <v>0.161</v>
      </c>
      <c r="E28" s="1">
        <f>'DATOS MENSUALES'!E609</f>
        <v>0.154</v>
      </c>
      <c r="F28" s="1">
        <f>'DATOS MENSUALES'!E610</f>
        <v>0.162</v>
      </c>
      <c r="G28" s="1">
        <f>'DATOS MENSUALES'!E611</f>
        <v>0.189</v>
      </c>
      <c r="H28" s="1">
        <f>'DATOS MENSUALES'!E612</f>
        <v>0.192</v>
      </c>
      <c r="I28" s="1">
        <f>'DATOS MENSUALES'!E613</f>
        <v>0.178</v>
      </c>
      <c r="J28" s="1">
        <f>'DATOS MENSUALES'!E614</f>
        <v>0.161</v>
      </c>
      <c r="K28" s="1">
        <f>'DATOS MENSUALES'!E615</f>
        <v>0.147</v>
      </c>
      <c r="L28" s="1">
        <f>'DATOS MENSUALES'!E616</f>
        <v>0.137</v>
      </c>
      <c r="M28" s="1">
        <f>'DATOS MENSUALES'!E617</f>
        <v>0.13</v>
      </c>
      <c r="N28" s="1">
        <f t="shared" si="11"/>
        <v>1.975</v>
      </c>
      <c r="O28" s="10"/>
      <c r="P28" s="60">
        <f t="shared" si="12"/>
        <v>3.668707385070574E-06</v>
      </c>
      <c r="Q28" s="60">
        <f t="shared" si="13"/>
        <v>-4.283987255348221E-07</v>
      </c>
      <c r="R28" s="60">
        <f t="shared" si="13"/>
        <v>-0.0003424349259786076</v>
      </c>
      <c r="S28" s="60">
        <f t="shared" si="13"/>
        <v>-0.0015640032903959957</v>
      </c>
      <c r="T28" s="60">
        <f t="shared" si="13"/>
        <v>-0.0006498080910332273</v>
      </c>
      <c r="U28" s="60">
        <f t="shared" si="13"/>
        <v>-0.00022913450563268116</v>
      </c>
      <c r="V28" s="60">
        <f t="shared" si="13"/>
        <v>-9.660537420345909E-05</v>
      </c>
      <c r="W28" s="60">
        <f t="shared" si="13"/>
        <v>-0.00016325338307919852</v>
      </c>
      <c r="X28" s="60">
        <f t="shared" si="13"/>
        <v>-0.00020020162499999997</v>
      </c>
      <c r="Y28" s="60">
        <f t="shared" si="13"/>
        <v>-0.00015746399999999968</v>
      </c>
      <c r="Z28" s="60">
        <f t="shared" si="13"/>
        <v>-0.00010979637716203934</v>
      </c>
      <c r="AA28" s="60">
        <f t="shared" si="13"/>
        <v>-6.530102543240774E-05</v>
      </c>
      <c r="AB28" s="60">
        <f t="shared" si="13"/>
        <v>-0.24667337167819783</v>
      </c>
    </row>
    <row r="29" spans="1:28" ht="12.75">
      <c r="A29" s="12" t="s">
        <v>77</v>
      </c>
      <c r="B29" s="1">
        <f>'DATOS MENSUALES'!E618</f>
        <v>0.122</v>
      </c>
      <c r="C29" s="1">
        <f>'DATOS MENSUALES'!E619</f>
        <v>0.114</v>
      </c>
      <c r="D29" s="1">
        <f>'DATOS MENSUALES'!E620</f>
        <v>0.108</v>
      </c>
      <c r="E29" s="1">
        <f>'DATOS MENSUALES'!E621</f>
        <v>0.099</v>
      </c>
      <c r="F29" s="1">
        <f>'DATOS MENSUALES'!E622</f>
        <v>0.093</v>
      </c>
      <c r="G29" s="1">
        <f>'DATOS MENSUALES'!E623</f>
        <v>0.09</v>
      </c>
      <c r="H29" s="1">
        <f>'DATOS MENSUALES'!E624</f>
        <v>0.091</v>
      </c>
      <c r="I29" s="1">
        <f>'DATOS MENSUALES'!E625</f>
        <v>0.091</v>
      </c>
      <c r="J29" s="1">
        <f>'DATOS MENSUALES'!E626</f>
        <v>0.091</v>
      </c>
      <c r="K29" s="1">
        <f>'DATOS MENSUALES'!E627</f>
        <v>0.09</v>
      </c>
      <c r="L29" s="1">
        <f>'DATOS MENSUALES'!E628</f>
        <v>0.089</v>
      </c>
      <c r="M29" s="1">
        <f>'DATOS MENSUALES'!E629</f>
        <v>0.086</v>
      </c>
      <c r="N29" s="1">
        <f t="shared" si="11"/>
        <v>1.164</v>
      </c>
      <c r="O29" s="10"/>
      <c r="P29" s="60">
        <f t="shared" si="12"/>
        <v>-0.00012937704113563927</v>
      </c>
      <c r="Q29" s="60">
        <f t="shared" si="13"/>
        <v>-0.00033626002002730995</v>
      </c>
      <c r="R29" s="60">
        <f t="shared" si="13"/>
        <v>-0.0018591218919549403</v>
      </c>
      <c r="S29" s="60">
        <f t="shared" si="13"/>
        <v>-0.005006961959035049</v>
      </c>
      <c r="T29" s="60">
        <f t="shared" si="13"/>
        <v>-0.003768405173873465</v>
      </c>
      <c r="U29" s="60">
        <f t="shared" si="13"/>
        <v>-0.004110786989360494</v>
      </c>
      <c r="V29" s="60">
        <f t="shared" si="13"/>
        <v>-0.0031690488313040497</v>
      </c>
      <c r="W29" s="60">
        <f t="shared" si="13"/>
        <v>-0.0028423994644401424</v>
      </c>
      <c r="X29" s="60">
        <f t="shared" si="13"/>
        <v>-0.002121824125</v>
      </c>
      <c r="Y29" s="60">
        <f t="shared" si="13"/>
        <v>-0.0013676309999999985</v>
      </c>
      <c r="Z29" s="60">
        <f t="shared" si="13"/>
        <v>-0.0008815496789371883</v>
      </c>
      <c r="AA29" s="60">
        <f t="shared" si="13"/>
        <v>-0.0005984213627105142</v>
      </c>
      <c r="AB29" s="60">
        <f t="shared" si="13"/>
        <v>-2.9745141636486143</v>
      </c>
    </row>
    <row r="30" spans="1:28" ht="12.75">
      <c r="A30" s="12" t="s">
        <v>78</v>
      </c>
      <c r="B30" s="1">
        <f>'DATOS MENSUALES'!E630</f>
        <v>0.134</v>
      </c>
      <c r="C30" s="1">
        <f>'DATOS MENSUALES'!E631</f>
        <v>0.142</v>
      </c>
      <c r="D30" s="1">
        <f>'DATOS MENSUALES'!E632</f>
        <v>0.143</v>
      </c>
      <c r="E30" s="1">
        <f>'DATOS MENSUALES'!E633</f>
        <v>0.133</v>
      </c>
      <c r="F30" s="1">
        <f>'DATOS MENSUALES'!E634</f>
        <v>0.124</v>
      </c>
      <c r="G30" s="1">
        <f>'DATOS MENSUALES'!E635</f>
        <v>0.117</v>
      </c>
      <c r="H30" s="1">
        <f>'DATOS MENSUALES'!E636</f>
        <v>0.115</v>
      </c>
      <c r="I30" s="1">
        <f>'DATOS MENSUALES'!E637</f>
        <v>0.122</v>
      </c>
      <c r="J30" s="1">
        <f>'DATOS MENSUALES'!E638</f>
        <v>0.124</v>
      </c>
      <c r="K30" s="1">
        <f>'DATOS MENSUALES'!E639</f>
        <v>0.119</v>
      </c>
      <c r="L30" s="1">
        <f>'DATOS MENSUALES'!E640</f>
        <v>0.111</v>
      </c>
      <c r="M30" s="1">
        <f>'DATOS MENSUALES'!E641</f>
        <v>0.106</v>
      </c>
      <c r="N30" s="1">
        <f t="shared" si="11"/>
        <v>1.49</v>
      </c>
      <c r="O30" s="10"/>
      <c r="P30" s="60">
        <f t="shared" si="12"/>
        <v>-5.7409366579426304E-05</v>
      </c>
      <c r="Q30" s="60">
        <f t="shared" si="13"/>
        <v>-7.167228038233962E-05</v>
      </c>
      <c r="R30" s="60">
        <f t="shared" si="13"/>
        <v>-0.0006805788520141112</v>
      </c>
      <c r="S30" s="60">
        <f t="shared" si="13"/>
        <v>-0.0025756867401001376</v>
      </c>
      <c r="T30" s="60">
        <f t="shared" si="13"/>
        <v>-0.0019351515703231684</v>
      </c>
      <c r="U30" s="60">
        <f t="shared" si="13"/>
        <v>-0.0023628569553368244</v>
      </c>
      <c r="V30" s="60">
        <f t="shared" si="13"/>
        <v>-0.001855634949647245</v>
      </c>
      <c r="W30" s="60">
        <f t="shared" si="13"/>
        <v>-0.0013548759747951734</v>
      </c>
      <c r="X30" s="60">
        <f t="shared" si="13"/>
        <v>-0.000870983875</v>
      </c>
      <c r="Y30" s="60">
        <f t="shared" si="13"/>
        <v>-0.0005513679999999992</v>
      </c>
      <c r="Z30" s="60">
        <f t="shared" si="13"/>
        <v>-0.00040333141562357824</v>
      </c>
      <c r="AA30" s="60">
        <f t="shared" si="13"/>
        <v>-0.000265466244367319</v>
      </c>
      <c r="AB30" s="60">
        <f t="shared" si="13"/>
        <v>-1.375607719577607</v>
      </c>
    </row>
    <row r="31" spans="1:28" ht="12.75">
      <c r="A31" s="12" t="s">
        <v>79</v>
      </c>
      <c r="B31" s="1">
        <f>'DATOS MENSUALES'!E642</f>
        <v>0.175</v>
      </c>
      <c r="C31" s="1">
        <f>'DATOS MENSUALES'!E643</f>
        <v>0.207</v>
      </c>
      <c r="D31" s="1">
        <f>'DATOS MENSUALES'!E644</f>
        <v>0.191</v>
      </c>
      <c r="E31" s="1">
        <f>'DATOS MENSUALES'!E645</f>
        <v>0.185</v>
      </c>
      <c r="F31" s="1">
        <f>'DATOS MENSUALES'!E646</f>
        <v>0.202</v>
      </c>
      <c r="G31" s="1">
        <f>'DATOS MENSUALES'!E647</f>
        <v>0.203</v>
      </c>
      <c r="H31" s="1">
        <f>'DATOS MENSUALES'!E648</f>
        <v>0.184</v>
      </c>
      <c r="I31" s="1">
        <f>'DATOS MENSUALES'!E649</f>
        <v>0.189</v>
      </c>
      <c r="J31" s="1">
        <f>'DATOS MENSUALES'!E650</f>
        <v>0.183</v>
      </c>
      <c r="K31" s="1">
        <f>'DATOS MENSUALES'!E651</f>
        <v>0.171</v>
      </c>
      <c r="L31" s="1">
        <f>'DATOS MENSUALES'!E652</f>
        <v>0.164</v>
      </c>
      <c r="M31" s="1">
        <f>'DATOS MENSUALES'!E653</f>
        <v>0.152</v>
      </c>
      <c r="N31" s="1">
        <f t="shared" si="11"/>
        <v>2.2060000000000004</v>
      </c>
      <c r="O31" s="10"/>
      <c r="P31" s="60">
        <f t="shared" si="12"/>
        <v>1.4226615839781897E-08</v>
      </c>
      <c r="Q31" s="60">
        <f t="shared" si="13"/>
        <v>1.291425807919889E-05</v>
      </c>
      <c r="R31" s="60">
        <f t="shared" si="13"/>
        <v>-6.38155620732819E-05</v>
      </c>
      <c r="S31" s="60">
        <f t="shared" si="13"/>
        <v>-0.0006157938170232141</v>
      </c>
      <c r="T31" s="60">
        <f t="shared" si="13"/>
        <v>-0.00010129495493855256</v>
      </c>
      <c r="U31" s="60">
        <f t="shared" si="13"/>
        <v>-0.00010510264468593543</v>
      </c>
      <c r="V31" s="60">
        <f t="shared" si="13"/>
        <v>-0.0001564567706531632</v>
      </c>
      <c r="W31" s="60">
        <f t="shared" si="13"/>
        <v>-8.318931355257138E-05</v>
      </c>
      <c r="X31" s="60">
        <f t="shared" si="13"/>
        <v>-4.8627125000000016E-05</v>
      </c>
      <c r="Y31" s="60">
        <f t="shared" si="13"/>
        <v>-2.6999999999999847E-05</v>
      </c>
      <c r="Z31" s="60">
        <f t="shared" si="13"/>
        <v>-9.109183375056939E-06</v>
      </c>
      <c r="AA31" s="60">
        <f t="shared" si="13"/>
        <v>-6.097626024123796E-06</v>
      </c>
      <c r="AB31" s="60">
        <f t="shared" si="13"/>
        <v>-0.0621715407373691</v>
      </c>
    </row>
    <row r="32" spans="1:28" ht="12.75">
      <c r="A32" s="12" t="s">
        <v>80</v>
      </c>
      <c r="B32" s="1">
        <f>'DATOS MENSUALES'!E654</f>
        <v>0.141</v>
      </c>
      <c r="C32" s="1">
        <f>'DATOS MENSUALES'!E655</f>
        <v>0.134</v>
      </c>
      <c r="D32" s="1">
        <f>'DATOS MENSUALES'!E656</f>
        <v>0.128</v>
      </c>
      <c r="E32" s="1">
        <f>'DATOS MENSUALES'!E657</f>
        <v>0.124</v>
      </c>
      <c r="F32" s="1">
        <f>'DATOS MENSUALES'!E658</f>
        <v>0.126</v>
      </c>
      <c r="G32" s="1">
        <f>'DATOS MENSUALES'!E659</f>
        <v>0.125</v>
      </c>
      <c r="H32" s="1">
        <f>'DATOS MENSUALES'!E660</f>
        <v>0.117</v>
      </c>
      <c r="I32" s="1">
        <f>'DATOS MENSUALES'!E661</f>
        <v>0.111</v>
      </c>
      <c r="J32" s="1">
        <f>'DATOS MENSUALES'!E662</f>
        <v>0.106</v>
      </c>
      <c r="K32" s="1">
        <f>'DATOS MENSUALES'!E663</f>
        <v>0.104</v>
      </c>
      <c r="L32" s="1">
        <f>'DATOS MENSUALES'!E664</f>
        <v>0.103</v>
      </c>
      <c r="M32" s="1">
        <f>'DATOS MENSUALES'!E665</f>
        <v>0.097</v>
      </c>
      <c r="N32" s="1">
        <f t="shared" si="11"/>
        <v>1.4160000000000001</v>
      </c>
      <c r="O32" s="10"/>
      <c r="P32" s="60">
        <f t="shared" si="12"/>
        <v>-3.148541539599448E-05</v>
      </c>
      <c r="Q32" s="60">
        <f t="shared" si="13"/>
        <v>-0.00012157031588529809</v>
      </c>
      <c r="R32" s="60">
        <f t="shared" si="13"/>
        <v>-0.0010915033416590816</v>
      </c>
      <c r="S32" s="60">
        <f t="shared" si="13"/>
        <v>-0.0031170576690942213</v>
      </c>
      <c r="T32" s="60">
        <f t="shared" si="13"/>
        <v>-0.0018434649904415117</v>
      </c>
      <c r="U32" s="60">
        <f t="shared" si="13"/>
        <v>-0.00196215329853209</v>
      </c>
      <c r="V32" s="60">
        <f t="shared" si="13"/>
        <v>-0.0017664977928425112</v>
      </c>
      <c r="W32" s="60">
        <f t="shared" si="13"/>
        <v>-0.0018004353520141077</v>
      </c>
      <c r="X32" s="60">
        <f t="shared" si="13"/>
        <v>-0.0014621353750000003</v>
      </c>
      <c r="Y32" s="60">
        <f t="shared" si="13"/>
        <v>-0.0009126729999999988</v>
      </c>
      <c r="Z32" s="60">
        <f t="shared" si="13"/>
        <v>-0.0005490437351502057</v>
      </c>
      <c r="AA32" s="60">
        <f t="shared" si="13"/>
        <v>-0.0003933370860832952</v>
      </c>
      <c r="AB32" s="60">
        <f t="shared" si="13"/>
        <v>-1.668872138370506</v>
      </c>
    </row>
    <row r="33" spans="1:28" ht="12.75">
      <c r="A33" s="12" t="s">
        <v>81</v>
      </c>
      <c r="B33" s="1">
        <f>'DATOS MENSUALES'!E666</f>
        <v>0.09</v>
      </c>
      <c r="C33" s="1">
        <f>'DATOS MENSUALES'!E667</f>
        <v>0.107</v>
      </c>
      <c r="D33" s="1">
        <f>'DATOS MENSUALES'!E668</f>
        <v>0.304</v>
      </c>
      <c r="E33" s="1">
        <f>'DATOS MENSUALES'!E669</f>
        <v>0.907</v>
      </c>
      <c r="F33" s="1">
        <f>'DATOS MENSUALES'!E670</f>
        <v>0.43</v>
      </c>
      <c r="G33" s="1">
        <f>'DATOS MENSUALES'!E671</f>
        <v>0.463</v>
      </c>
      <c r="H33" s="1">
        <f>'DATOS MENSUALES'!E672</f>
        <v>0.438</v>
      </c>
      <c r="I33" s="1">
        <f>'DATOS MENSUALES'!E673</f>
        <v>0.428</v>
      </c>
      <c r="J33" s="1">
        <f>'DATOS MENSUALES'!E674</f>
        <v>0.395</v>
      </c>
      <c r="K33" s="1">
        <f>'DATOS MENSUALES'!E675</f>
        <v>0.348</v>
      </c>
      <c r="L33" s="1">
        <f>'DATOS MENSUALES'!E676</f>
        <v>0.307</v>
      </c>
      <c r="M33" s="1">
        <f>'DATOS MENSUALES'!E677</f>
        <v>0.272</v>
      </c>
      <c r="N33" s="1">
        <f t="shared" si="11"/>
        <v>4.489</v>
      </c>
      <c r="O33" s="10"/>
      <c r="P33" s="60">
        <f t="shared" si="12"/>
        <v>-0.00056308776302913</v>
      </c>
      <c r="Q33" s="60">
        <f t="shared" si="13"/>
        <v>-0.00044837272416932184</v>
      </c>
      <c r="R33" s="60">
        <f t="shared" si="13"/>
        <v>0.00038963220863677675</v>
      </c>
      <c r="S33" s="60">
        <f t="shared" si="13"/>
        <v>0.2583812253072371</v>
      </c>
      <c r="T33" s="60">
        <f t="shared" si="13"/>
        <v>0.005967622536185707</v>
      </c>
      <c r="U33" s="60">
        <f t="shared" si="13"/>
        <v>0.009637446201467911</v>
      </c>
      <c r="V33" s="60">
        <f t="shared" si="13"/>
        <v>0.008013854143548023</v>
      </c>
      <c r="W33" s="60">
        <f t="shared" si="13"/>
        <v>0.007454432637630865</v>
      </c>
      <c r="X33" s="60">
        <f t="shared" si="13"/>
        <v>0.0054054438750000015</v>
      </c>
      <c r="Y33" s="60">
        <f t="shared" si="13"/>
        <v>0.0031765230000000014</v>
      </c>
      <c r="Z33" s="60">
        <f t="shared" si="13"/>
        <v>0.0018210050281634025</v>
      </c>
      <c r="AA33" s="60">
        <f t="shared" si="13"/>
        <v>0.0010528269301888949</v>
      </c>
      <c r="AB33" s="60">
        <f t="shared" si="13"/>
        <v>6.717527805138365</v>
      </c>
    </row>
    <row r="34" spans="1:28" s="24" customFormat="1" ht="12.75">
      <c r="A34" s="21" t="s">
        <v>82</v>
      </c>
      <c r="B34" s="22">
        <f>'DATOS MENSUALES'!E678</f>
        <v>0.239</v>
      </c>
      <c r="C34" s="22">
        <f>'DATOS MENSUALES'!E679</f>
        <v>0.214</v>
      </c>
      <c r="D34" s="22">
        <f>'DATOS MENSUALES'!E680</f>
        <v>0.339</v>
      </c>
      <c r="E34" s="22">
        <f>'DATOS MENSUALES'!E681</f>
        <v>0.352</v>
      </c>
      <c r="F34" s="22">
        <f>'DATOS MENSUALES'!E682</f>
        <v>0.297</v>
      </c>
      <c r="G34" s="22">
        <f>'DATOS MENSUALES'!E683</f>
        <v>0.265</v>
      </c>
      <c r="H34" s="22">
        <f>'DATOS MENSUALES'!E684</f>
        <v>0.238</v>
      </c>
      <c r="I34" s="22">
        <f>'DATOS MENSUALES'!E685</f>
        <v>0.223</v>
      </c>
      <c r="J34" s="22">
        <f>'DATOS MENSUALES'!E686</f>
        <v>0.211</v>
      </c>
      <c r="K34" s="22">
        <f>'DATOS MENSUALES'!E687</f>
        <v>0.198</v>
      </c>
      <c r="L34" s="22">
        <f>'DATOS MENSUALES'!E688</f>
        <v>0.188</v>
      </c>
      <c r="M34" s="22">
        <f>'DATOS MENSUALES'!E689</f>
        <v>0.175</v>
      </c>
      <c r="N34" s="22">
        <f t="shared" si="11"/>
        <v>2.9389999999999996</v>
      </c>
      <c r="O34" s="23"/>
      <c r="P34" s="60">
        <f t="shared" si="12"/>
        <v>0.0002930602857874377</v>
      </c>
      <c r="Q34" s="60">
        <f aca="true" t="shared" si="14" ref="Q34:Q43">(C34-C$6)^3</f>
        <v>2.8265423759672265E-05</v>
      </c>
      <c r="R34" s="60">
        <f aca="true" t="shared" si="15" ref="R34:R43">(D34-D$6)^3</f>
        <v>0.0012610583255006824</v>
      </c>
      <c r="S34" s="60">
        <f aca="true" t="shared" si="16" ref="S34:S43">(E34-E$6)^3</f>
        <v>0.0005498177628584424</v>
      </c>
      <c r="T34" s="60">
        <f aca="true" t="shared" si="17" ref="T34:T43">(F34-F$6)^3</f>
        <v>0.00011327182020937625</v>
      </c>
      <c r="U34" s="60">
        <f aca="true" t="shared" si="18" ref="U34:U43">(G34-G$6)^3</f>
        <v>3.246849396904865E-06</v>
      </c>
      <c r="V34" s="60">
        <f aca="true" t="shared" si="19" ref="V34:V43">(H34-H$6)^3</f>
        <v>1.5361857077838567E-12</v>
      </c>
      <c r="W34" s="60">
        <f aca="true" t="shared" si="20" ref="W34:W43">(I34-I$6)^3</f>
        <v>-8.997070436959329E-07</v>
      </c>
      <c r="X34" s="60">
        <f aca="true" t="shared" si="21" ref="X34:X43">(J34-J$6)^3</f>
        <v>-6.141250000000016E-07</v>
      </c>
      <c r="Y34" s="60">
        <f aca="true" t="shared" si="22" ref="Y34:Y43">(K34-K$6)^3</f>
        <v>-2.6999999999998574E-08</v>
      </c>
      <c r="Z34" s="60">
        <f aca="true" t="shared" si="23" ref="Z34:Z43">(L34-L$6)^3</f>
        <v>3.0236743286298336E-08</v>
      </c>
      <c r="AA34" s="60">
        <f aca="true" t="shared" si="24" ref="AA34:AA43">(M34-M$6)^3</f>
        <v>1.0587545516613578E-07</v>
      </c>
      <c r="AB34" s="60">
        <f aca="true" t="shared" si="25" ref="AB34:AB43">(N34-N$6)^3</f>
        <v>0.038220360463814045</v>
      </c>
    </row>
    <row r="35" spans="1:28" s="24" customFormat="1" ht="12.75">
      <c r="A35" s="21" t="s">
        <v>83</v>
      </c>
      <c r="B35" s="22">
        <f>'DATOS MENSUALES'!E690</f>
        <v>0.163</v>
      </c>
      <c r="C35" s="22">
        <f>'DATOS MENSUALES'!E691</f>
        <v>0.431</v>
      </c>
      <c r="D35" s="22">
        <f>'DATOS MENSUALES'!E692</f>
        <v>0.685</v>
      </c>
      <c r="E35" s="22">
        <f>'DATOS MENSUALES'!E693</f>
        <v>0.666</v>
      </c>
      <c r="F35" s="22">
        <f>'DATOS MENSUALES'!E694</f>
        <v>0.648</v>
      </c>
      <c r="G35" s="22">
        <f>'DATOS MENSUALES'!E695</f>
        <v>0.57</v>
      </c>
      <c r="H35" s="22">
        <f>'DATOS MENSUALES'!E696</f>
        <v>0.522</v>
      </c>
      <c r="I35" s="22">
        <f>'DATOS MENSUALES'!E697</f>
        <v>0.523</v>
      </c>
      <c r="J35" s="22">
        <f>'DATOS MENSUALES'!E698</f>
        <v>0.49</v>
      </c>
      <c r="K35" s="22">
        <f>'DATOS MENSUALES'!E699</f>
        <v>0.433</v>
      </c>
      <c r="L35" s="22">
        <f>'DATOS MENSUALES'!E700</f>
        <v>0.383</v>
      </c>
      <c r="M35" s="22">
        <f>'DATOS MENSUALES'!E701</f>
        <v>0.342</v>
      </c>
      <c r="N35" s="22">
        <f t="shared" si="11"/>
        <v>5.855999999999999</v>
      </c>
      <c r="O35" s="23"/>
      <c r="P35" s="60">
        <f t="shared" si="12"/>
        <v>-8.783710172963025E-07</v>
      </c>
      <c r="Q35" s="60">
        <f t="shared" si="14"/>
        <v>0.015153854944469731</v>
      </c>
      <c r="R35" s="60">
        <f t="shared" si="15"/>
        <v>0.09360044863023442</v>
      </c>
      <c r="S35" s="60">
        <f t="shared" si="16"/>
        <v>0.062062954721438336</v>
      </c>
      <c r="T35" s="60">
        <f t="shared" si="17"/>
        <v>0.06370506958944015</v>
      </c>
      <c r="U35" s="60">
        <f t="shared" si="18"/>
        <v>0.03270895857276967</v>
      </c>
      <c r="V35" s="60">
        <f t="shared" si="19"/>
        <v>0.022934234729346845</v>
      </c>
      <c r="W35" s="60">
        <f t="shared" si="20"/>
        <v>0.024476438902423778</v>
      </c>
      <c r="X35" s="60">
        <f t="shared" si="21"/>
        <v>0.01979255262499999</v>
      </c>
      <c r="Y35" s="60">
        <f t="shared" si="22"/>
        <v>0.012487168000000007</v>
      </c>
      <c r="Z35" s="60">
        <f t="shared" si="23"/>
        <v>0.007775970525204821</v>
      </c>
      <c r="AA35" s="60">
        <f t="shared" si="24"/>
        <v>0.00506459061362085</v>
      </c>
      <c r="AB35" s="60">
        <f t="shared" si="25"/>
        <v>34.450144287664955</v>
      </c>
    </row>
    <row r="36" spans="1:28" s="24" customFormat="1" ht="12.75">
      <c r="A36" s="21" t="s">
        <v>84</v>
      </c>
      <c r="B36" s="22">
        <f>'DATOS MENSUALES'!E702</f>
        <v>0.303</v>
      </c>
      <c r="C36" s="22">
        <f>'DATOS MENSUALES'!E703</f>
        <v>0.268</v>
      </c>
      <c r="D36" s="22">
        <f>'DATOS MENSUALES'!E704</f>
        <v>0.239</v>
      </c>
      <c r="E36" s="22">
        <f>'DATOS MENSUALES'!E705</f>
        <v>0.216</v>
      </c>
      <c r="F36" s="22">
        <f>'DATOS MENSUALES'!E706</f>
        <v>0.196</v>
      </c>
      <c r="G36" s="22">
        <f>'DATOS MENSUALES'!E707</f>
        <v>0.181</v>
      </c>
      <c r="H36" s="22">
        <f>'DATOS MENSUALES'!E708</f>
        <v>0.169</v>
      </c>
      <c r="I36" s="22">
        <f>'DATOS MENSUALES'!E709</f>
        <v>0.161</v>
      </c>
      <c r="J36" s="22">
        <f>'DATOS MENSUALES'!E710</f>
        <v>0.151</v>
      </c>
      <c r="K36" s="22">
        <f>'DATOS MENSUALES'!E711</f>
        <v>0.141</v>
      </c>
      <c r="L36" s="22">
        <f>'DATOS MENSUALES'!E712</f>
        <v>0.13</v>
      </c>
      <c r="M36" s="22">
        <f>'DATOS MENSUALES'!E713</f>
        <v>0.125</v>
      </c>
      <c r="N36" s="22">
        <f t="shared" si="11"/>
        <v>2.28</v>
      </c>
      <c r="O36" s="23"/>
      <c r="P36" s="60">
        <f t="shared" si="12"/>
        <v>0.002218519883420575</v>
      </c>
      <c r="Q36" s="60">
        <f t="shared" si="14"/>
        <v>0.0006025276249431046</v>
      </c>
      <c r="R36" s="60">
        <f t="shared" si="15"/>
        <v>5.194201752389537E-07</v>
      </c>
      <c r="S36" s="60">
        <f t="shared" si="16"/>
        <v>-0.00015813788211197112</v>
      </c>
      <c r="T36" s="60">
        <f t="shared" si="17"/>
        <v>-0.00014565930996813842</v>
      </c>
      <c r="U36" s="60">
        <f t="shared" si="18"/>
        <v>-0.00033126339320664584</v>
      </c>
      <c r="V36" s="60">
        <f t="shared" si="19"/>
        <v>-0.00032686371591943505</v>
      </c>
      <c r="W36" s="60">
        <f t="shared" si="20"/>
        <v>-0.0003678904555644051</v>
      </c>
      <c r="X36" s="60">
        <f t="shared" si="21"/>
        <v>-0.0003214191250000001</v>
      </c>
      <c r="Y36" s="60">
        <f t="shared" si="22"/>
        <v>-0.00021599999999999967</v>
      </c>
      <c r="Z36" s="60">
        <f t="shared" si="23"/>
        <v>-0.00016533007982476135</v>
      </c>
      <c r="AA36" s="60">
        <f t="shared" si="24"/>
        <v>-9.277038194128349E-05</v>
      </c>
      <c r="AB36" s="60">
        <f t="shared" si="25"/>
        <v>-0.03343412502139297</v>
      </c>
    </row>
    <row r="37" spans="1:28" s="24" customFormat="1" ht="12.75">
      <c r="A37" s="21" t="s">
        <v>85</v>
      </c>
      <c r="B37" s="22">
        <f>'DATOS MENSUALES'!E714</f>
        <v>0.142</v>
      </c>
      <c r="C37" s="22">
        <f>'DATOS MENSUALES'!E715</f>
        <v>0.138</v>
      </c>
      <c r="D37" s="22">
        <f>'DATOS MENSUALES'!E716</f>
        <v>0.129</v>
      </c>
      <c r="E37" s="22">
        <f>'DATOS MENSUALES'!E717</f>
        <v>0.12</v>
      </c>
      <c r="F37" s="22">
        <f>'DATOS MENSUALES'!E718</f>
        <v>0.11</v>
      </c>
      <c r="G37" s="22">
        <f>'DATOS MENSUALES'!E719</f>
        <v>0.105</v>
      </c>
      <c r="H37" s="22">
        <f>'DATOS MENSUALES'!E720</f>
        <v>0.13</v>
      </c>
      <c r="I37" s="22">
        <f>'DATOS MENSUALES'!E721</f>
        <v>0.151</v>
      </c>
      <c r="J37" s="22">
        <f>'DATOS MENSUALES'!E722</f>
        <v>0.148</v>
      </c>
      <c r="K37" s="22">
        <f>'DATOS MENSUALES'!E723</f>
        <v>0.135</v>
      </c>
      <c r="L37" s="22">
        <f>'DATOS MENSUALES'!E724</f>
        <v>0.124</v>
      </c>
      <c r="M37" s="22">
        <f>'DATOS MENSUALES'!E725</f>
        <v>0.116</v>
      </c>
      <c r="N37" s="22">
        <f t="shared" si="11"/>
        <v>1.548</v>
      </c>
      <c r="O37" s="23"/>
      <c r="P37" s="60">
        <f t="shared" si="12"/>
        <v>-2.85878399522075E-05</v>
      </c>
      <c r="Q37" s="60">
        <f t="shared" si="14"/>
        <v>-9.443545197997261E-05</v>
      </c>
      <c r="R37" s="60">
        <f t="shared" si="15"/>
        <v>-0.0010600079910673657</v>
      </c>
      <c r="S37" s="60">
        <f t="shared" si="16"/>
        <v>-0.0033801949708693693</v>
      </c>
      <c r="T37" s="60">
        <f t="shared" si="17"/>
        <v>-0.0026633871679563057</v>
      </c>
      <c r="U37" s="60">
        <f t="shared" si="18"/>
        <v>-0.0030607709020823875</v>
      </c>
      <c r="V37" s="60">
        <f t="shared" si="19"/>
        <v>-0.0012556787736117425</v>
      </c>
      <c r="W37" s="60">
        <f t="shared" si="20"/>
        <v>-0.0005444148194697305</v>
      </c>
      <c r="X37" s="60">
        <f t="shared" si="21"/>
        <v>-0.00036552587500000014</v>
      </c>
      <c r="Y37" s="60">
        <f t="shared" si="22"/>
        <v>-0.0002874959999999993</v>
      </c>
      <c r="Z37" s="60">
        <f t="shared" si="23"/>
        <v>-0.00022569539639280884</v>
      </c>
      <c r="AA37" s="60">
        <f t="shared" si="24"/>
        <v>-0.00015983099288802898</v>
      </c>
      <c r="AB37" s="60">
        <f t="shared" si="25"/>
        <v>-1.1714182693054174</v>
      </c>
    </row>
    <row r="38" spans="1:28" s="24" customFormat="1" ht="12.75">
      <c r="A38" s="21" t="s">
        <v>86</v>
      </c>
      <c r="B38" s="22">
        <f>'DATOS MENSUALES'!E726</f>
        <v>0.11</v>
      </c>
      <c r="C38" s="22">
        <f>'DATOS MENSUALES'!E727</f>
        <v>0.129</v>
      </c>
      <c r="D38" s="22">
        <f>'DATOS MENSUALES'!E728</f>
        <v>0.227</v>
      </c>
      <c r="E38" s="22">
        <f>'DATOS MENSUALES'!E729</f>
        <v>0.791</v>
      </c>
      <c r="F38" s="22">
        <f>'DATOS MENSUALES'!E730</f>
        <v>0.587</v>
      </c>
      <c r="G38" s="22">
        <f>'DATOS MENSUALES'!E731</f>
        <v>0.881</v>
      </c>
      <c r="H38" s="22">
        <f>'DATOS MENSUALES'!E732</f>
        <v>0.665</v>
      </c>
      <c r="I38" s="22">
        <f>'DATOS MENSUALES'!E733</f>
        <v>0.579</v>
      </c>
      <c r="J38" s="22">
        <f>'DATOS MENSUALES'!E734</f>
        <v>0.506</v>
      </c>
      <c r="K38" s="22">
        <f>'DATOS MENSUALES'!E735</f>
        <v>0.445</v>
      </c>
      <c r="L38" s="22">
        <f>'DATOS MENSUALES'!E736</f>
        <v>0.395</v>
      </c>
      <c r="M38" s="22">
        <f>'DATOS MENSUALES'!E737</f>
        <v>0.349</v>
      </c>
      <c r="N38" s="22">
        <f t="shared" si="11"/>
        <v>5.6640000000000015</v>
      </c>
      <c r="O38" s="23"/>
      <c r="P38" s="60">
        <f t="shared" si="12"/>
        <v>-0.00024504317723031367</v>
      </c>
      <c r="Q38" s="60">
        <f t="shared" si="14"/>
        <v>-0.0001622215880746472</v>
      </c>
      <c r="R38" s="60">
        <f t="shared" si="15"/>
        <v>-6.21715407373704E-08</v>
      </c>
      <c r="S38" s="60">
        <f t="shared" si="16"/>
        <v>0.1413581300172963</v>
      </c>
      <c r="T38" s="60">
        <f t="shared" si="17"/>
        <v>0.03874644205689575</v>
      </c>
      <c r="U38" s="60">
        <f t="shared" si="18"/>
        <v>0.2510099527310537</v>
      </c>
      <c r="V38" s="60">
        <f t="shared" si="19"/>
        <v>0.07791761394088532</v>
      </c>
      <c r="W38" s="60">
        <f t="shared" si="20"/>
        <v>0.041546180878755126</v>
      </c>
      <c r="X38" s="60">
        <f t="shared" si="21"/>
        <v>0.023516564624999993</v>
      </c>
      <c r="Y38" s="60">
        <f t="shared" si="22"/>
        <v>0.01452678400000001</v>
      </c>
      <c r="Z38" s="60">
        <f t="shared" si="23"/>
        <v>0.009276273773725531</v>
      </c>
      <c r="AA38" s="60">
        <f t="shared" si="24"/>
        <v>0.005709498635810196</v>
      </c>
      <c r="AB38" s="60">
        <f t="shared" si="25"/>
        <v>28.704507232801127</v>
      </c>
    </row>
    <row r="39" spans="1:28" s="24" customFormat="1" ht="12.75">
      <c r="A39" s="21" t="s">
        <v>87</v>
      </c>
      <c r="B39" s="22">
        <f>'DATOS MENSUALES'!E738</f>
        <v>0.308</v>
      </c>
      <c r="C39" s="22">
        <f>'DATOS MENSUALES'!E739</f>
        <v>0.275</v>
      </c>
      <c r="D39" s="22">
        <f>'DATOS MENSUALES'!E740</f>
        <v>0.245</v>
      </c>
      <c r="E39" s="22">
        <f>'DATOS MENSUALES'!E741</f>
        <v>0.221</v>
      </c>
      <c r="F39" s="22">
        <f>'DATOS MENSUALES'!E742</f>
        <v>0.198</v>
      </c>
      <c r="G39" s="22">
        <f>'DATOS MENSUALES'!E743</f>
        <v>0.182</v>
      </c>
      <c r="H39" s="22">
        <f>'DATOS MENSUALES'!E744</f>
        <v>0.168</v>
      </c>
      <c r="I39" s="22">
        <f>'DATOS MENSUALES'!E745</f>
        <v>0.156</v>
      </c>
      <c r="J39" s="22">
        <f>'DATOS MENSUALES'!E746</f>
        <v>0.146</v>
      </c>
      <c r="K39" s="22">
        <f>'DATOS MENSUALES'!E747</f>
        <v>0.137</v>
      </c>
      <c r="L39" s="22">
        <f>'DATOS MENSUALES'!E748</f>
        <v>0.131</v>
      </c>
      <c r="M39" s="22">
        <f>'DATOS MENSUALES'!E749</f>
        <v>0.126</v>
      </c>
      <c r="N39" s="22">
        <f t="shared" si="11"/>
        <v>2.2929999999999997</v>
      </c>
      <c r="O39" s="23"/>
      <c r="P39" s="60">
        <f t="shared" si="12"/>
        <v>0.0024835792991010487</v>
      </c>
      <c r="Q39" s="60">
        <f t="shared" si="14"/>
        <v>0.0007650952521620397</v>
      </c>
      <c r="R39" s="60">
        <f t="shared" si="15"/>
        <v>2.7666775716886435E-06</v>
      </c>
      <c r="S39" s="60">
        <f t="shared" si="16"/>
        <v>-0.00011820394720072843</v>
      </c>
      <c r="T39" s="60">
        <f t="shared" si="17"/>
        <v>-0.0001296724223941739</v>
      </c>
      <c r="U39" s="60">
        <f t="shared" si="18"/>
        <v>-0.0003171072437983618</v>
      </c>
      <c r="V39" s="60">
        <f t="shared" si="19"/>
        <v>-0.00034130664047564815</v>
      </c>
      <c r="W39" s="60">
        <f t="shared" si="20"/>
        <v>-0.0004504035990555293</v>
      </c>
      <c r="X39" s="60">
        <f t="shared" si="21"/>
        <v>-0.0003970653750000002</v>
      </c>
      <c r="Y39" s="60">
        <f t="shared" si="22"/>
        <v>-0.0002621439999999993</v>
      </c>
      <c r="Z39" s="60">
        <f t="shared" si="23"/>
        <v>-0.0001564567706531637</v>
      </c>
      <c r="AA39" s="60">
        <f t="shared" si="24"/>
        <v>-8.675727987027756E-05</v>
      </c>
      <c r="AB39" s="60">
        <f t="shared" si="25"/>
        <v>-0.029547719098316067</v>
      </c>
    </row>
    <row r="40" spans="1:28" s="24" customFormat="1" ht="12.75">
      <c r="A40" s="21" t="s">
        <v>88</v>
      </c>
      <c r="B40" s="22">
        <f>'DATOS MENSUALES'!E750</f>
        <v>0.12</v>
      </c>
      <c r="C40" s="22">
        <f>'DATOS MENSUALES'!E751</f>
        <v>0.14</v>
      </c>
      <c r="D40" s="22">
        <f>'DATOS MENSUALES'!E752</f>
        <v>0.242</v>
      </c>
      <c r="E40" s="22">
        <f>'DATOS MENSUALES'!E753</f>
        <v>0.436</v>
      </c>
      <c r="F40" s="22">
        <f>'DATOS MENSUALES'!E754</f>
        <v>0.487</v>
      </c>
      <c r="G40" s="22">
        <f>'DATOS MENSUALES'!E755</f>
        <v>0.453</v>
      </c>
      <c r="H40" s="22">
        <f>'DATOS MENSUALES'!E756</f>
        <v>0.473</v>
      </c>
      <c r="I40" s="22">
        <f>'DATOS MENSUALES'!E757</f>
        <v>0.447</v>
      </c>
      <c r="J40" s="22">
        <f>'DATOS MENSUALES'!E758</f>
        <v>0.396</v>
      </c>
      <c r="K40" s="22">
        <f>'DATOS MENSUALES'!E759</f>
        <v>0.353</v>
      </c>
      <c r="L40" s="22">
        <f>'DATOS MENSUALES'!E760</f>
        <v>0.316</v>
      </c>
      <c r="M40" s="22">
        <f>'DATOS MENSUALES'!E761</f>
        <v>0.282</v>
      </c>
      <c r="N40" s="22">
        <f t="shared" si="11"/>
        <v>4.145</v>
      </c>
      <c r="O40" s="23"/>
      <c r="P40" s="60">
        <f t="shared" si="12"/>
        <v>-0.00014534011510013633</v>
      </c>
      <c r="Q40" s="60">
        <f t="shared" si="14"/>
        <v>-8.253140464269451E-05</v>
      </c>
      <c r="R40" s="60">
        <f t="shared" si="15"/>
        <v>1.3450104119253378E-06</v>
      </c>
      <c r="S40" s="60">
        <f t="shared" si="16"/>
        <v>0.004567939869367317</v>
      </c>
      <c r="T40" s="60">
        <f t="shared" si="17"/>
        <v>0.013546736139735999</v>
      </c>
      <c r="U40" s="60">
        <f t="shared" si="18"/>
        <v>0.008341675092000454</v>
      </c>
      <c r="V40" s="60">
        <f t="shared" si="19"/>
        <v>0.012997000733784706</v>
      </c>
      <c r="W40" s="60">
        <f t="shared" si="20"/>
        <v>0.00984797835212791</v>
      </c>
      <c r="X40" s="60">
        <f t="shared" si="21"/>
        <v>0.005498372125000001</v>
      </c>
      <c r="Y40" s="60">
        <f t="shared" si="22"/>
        <v>0.0035118080000000017</v>
      </c>
      <c r="Z40" s="60">
        <f t="shared" si="23"/>
        <v>0.0022540365799385504</v>
      </c>
      <c r="AA40" s="60">
        <f t="shared" si="24"/>
        <v>0.001394820643206645</v>
      </c>
      <c r="AB40" s="60">
        <f t="shared" si="25"/>
        <v>3.672551263173868</v>
      </c>
    </row>
    <row r="41" spans="1:28" s="24" customFormat="1" ht="12.75">
      <c r="A41" s="21" t="s">
        <v>89</v>
      </c>
      <c r="B41" s="22">
        <f>'DATOS MENSUALES'!E762</f>
        <v>0.37</v>
      </c>
      <c r="C41" s="22">
        <f>'DATOS MENSUALES'!E763</f>
        <v>0.308</v>
      </c>
      <c r="D41" s="22">
        <f>'DATOS MENSUALES'!E764</f>
        <v>0.283</v>
      </c>
      <c r="E41" s="22">
        <f>'DATOS MENSUALES'!E765</f>
        <v>0.258</v>
      </c>
      <c r="F41" s="22">
        <f>'DATOS MENSUALES'!E766</f>
        <v>0.241</v>
      </c>
      <c r="G41" s="22">
        <f>'DATOS MENSUALES'!E767</f>
        <v>0.244</v>
      </c>
      <c r="H41" s="22">
        <f>'DATOS MENSUALES'!E768</f>
        <v>0.226</v>
      </c>
      <c r="I41" s="22">
        <f>'DATOS MENSUALES'!E769</f>
        <v>0.21</v>
      </c>
      <c r="J41" s="22">
        <f>'DATOS MENSUALES'!E770</f>
        <v>0.196</v>
      </c>
      <c r="K41" s="22">
        <f>'DATOS MENSUALES'!E771</f>
        <v>0.179</v>
      </c>
      <c r="L41" s="22">
        <f>'DATOS MENSUALES'!E772</f>
        <v>0.167</v>
      </c>
      <c r="M41" s="22">
        <f>'DATOS MENSUALES'!E773</f>
        <v>0.152</v>
      </c>
      <c r="N41" s="22">
        <f t="shared" si="11"/>
        <v>2.834</v>
      </c>
      <c r="O41" s="23"/>
      <c r="P41" s="60">
        <f t="shared" si="12"/>
        <v>0.007694736438154304</v>
      </c>
      <c r="Q41" s="60">
        <f t="shared" si="14"/>
        <v>0.0019279931870732814</v>
      </c>
      <c r="R41" s="60">
        <f t="shared" si="15"/>
        <v>0.00014092023082612603</v>
      </c>
      <c r="S41" s="60">
        <f t="shared" si="16"/>
        <v>-1.7614442421483925E-06</v>
      </c>
      <c r="T41" s="60">
        <f t="shared" si="17"/>
        <v>-4.416472462448828E-07</v>
      </c>
      <c r="U41" s="60">
        <f t="shared" si="18"/>
        <v>-2.37442023213476E-07</v>
      </c>
      <c r="V41" s="60">
        <f t="shared" si="19"/>
        <v>-1.678631599908954E-06</v>
      </c>
      <c r="W41" s="60">
        <f t="shared" si="20"/>
        <v>-1.1625880120618954E-05</v>
      </c>
      <c r="X41" s="60">
        <f t="shared" si="21"/>
        <v>-1.2977874999999988E-05</v>
      </c>
      <c r="Y41" s="60">
        <f t="shared" si="22"/>
        <v>-1.0647999999999948E-05</v>
      </c>
      <c r="Z41" s="60">
        <f t="shared" si="23"/>
        <v>-5.720563552571718E-06</v>
      </c>
      <c r="AA41" s="60">
        <f t="shared" si="24"/>
        <v>-6.097626024123796E-06</v>
      </c>
      <c r="AB41" s="60">
        <f t="shared" si="25"/>
        <v>0.012462342623577566</v>
      </c>
    </row>
    <row r="42" spans="1:28" s="24" customFormat="1" ht="12.75">
      <c r="A42" s="21" t="s">
        <v>90</v>
      </c>
      <c r="B42" s="22">
        <f>'DATOS MENSUALES'!E774</f>
        <v>0.144</v>
      </c>
      <c r="C42" s="22">
        <f>'DATOS MENSUALES'!E775</f>
        <v>0.137</v>
      </c>
      <c r="D42" s="22">
        <f>'DATOS MENSUALES'!E776</f>
        <v>0.129</v>
      </c>
      <c r="E42" s="22">
        <f>'DATOS MENSUALES'!E777</f>
        <v>0.121</v>
      </c>
      <c r="F42" s="22">
        <f>'DATOS MENSUALES'!E778</f>
        <v>0.113</v>
      </c>
      <c r="G42" s="22">
        <f>'DATOS MENSUALES'!E779</f>
        <v>0.109</v>
      </c>
      <c r="H42" s="22">
        <f>'DATOS MENSUALES'!E780</f>
        <v>0.108</v>
      </c>
      <c r="I42" s="22">
        <f>'DATOS MENSUALES'!E781</f>
        <v>0.106</v>
      </c>
      <c r="J42" s="22">
        <f>'DATOS MENSUALES'!E782</f>
        <v>0.102</v>
      </c>
      <c r="K42" s="22">
        <f>'DATOS MENSUALES'!E783</f>
        <v>0.099</v>
      </c>
      <c r="L42" s="22">
        <f>'DATOS MENSUALES'!E784</f>
        <v>0.096</v>
      </c>
      <c r="M42" s="22">
        <f>'DATOS MENSUALES'!E785</f>
        <v>0.09</v>
      </c>
      <c r="N42" s="22">
        <f>SUM(B42:M42)</f>
        <v>1.354</v>
      </c>
      <c r="O42" s="23"/>
      <c r="P42" s="60">
        <f t="shared" si="12"/>
        <v>-2.3337073680018155E-05</v>
      </c>
      <c r="Q42" s="60">
        <f t="shared" si="14"/>
        <v>-0.00010079432180245782</v>
      </c>
      <c r="R42" s="60">
        <f t="shared" si="15"/>
        <v>-0.0010600079910673657</v>
      </c>
      <c r="S42" s="60">
        <f t="shared" si="16"/>
        <v>-0.00331307495311789</v>
      </c>
      <c r="T42" s="60">
        <f t="shared" si="17"/>
        <v>-0.0024941747596722817</v>
      </c>
      <c r="U42" s="60">
        <f t="shared" si="18"/>
        <v>-0.002814706458295405</v>
      </c>
      <c r="V42" s="60">
        <f t="shared" si="19"/>
        <v>-0.002191155190771506</v>
      </c>
      <c r="W42" s="60">
        <f t="shared" si="20"/>
        <v>-0.0020316792647360016</v>
      </c>
      <c r="X42" s="60">
        <f t="shared" si="21"/>
        <v>-0.0016222343750000004</v>
      </c>
      <c r="Y42" s="60">
        <f t="shared" si="22"/>
        <v>-0.0010612079999999984</v>
      </c>
      <c r="Z42" s="60">
        <f t="shared" si="23"/>
        <v>-0.0007022306685821584</v>
      </c>
      <c r="AA42" s="60">
        <f t="shared" si="24"/>
        <v>-0.0005171866467341828</v>
      </c>
      <c r="AB42" s="60">
        <f t="shared" si="25"/>
        <v>-1.944483928619027</v>
      </c>
    </row>
    <row r="43" spans="1:28" s="24" customFormat="1" ht="12.75">
      <c r="A43" s="21" t="s">
        <v>91</v>
      </c>
      <c r="B43" s="22">
        <f>'DATOS MENSUALES'!E786</f>
        <v>0.132</v>
      </c>
      <c r="C43" s="22">
        <f>'DATOS MENSUALES'!E787</f>
        <v>0.147</v>
      </c>
      <c r="D43" s="22">
        <f>'DATOS MENSUALES'!E788</f>
        <v>0.141</v>
      </c>
      <c r="E43" s="22">
        <f>'DATOS MENSUALES'!E789</f>
        <v>0.136</v>
      </c>
      <c r="F43" s="22">
        <f>'DATOS MENSUALES'!E790</f>
        <v>0.162</v>
      </c>
      <c r="G43" s="22">
        <f>'DATOS MENSUALES'!E791</f>
        <v>0.18</v>
      </c>
      <c r="H43" s="22">
        <f>'DATOS MENSUALES'!E792</f>
        <v>0.188</v>
      </c>
      <c r="I43" s="22">
        <f>'DATOS MENSUALES'!E793</f>
        <v>0.174</v>
      </c>
      <c r="J43" s="22">
        <f>'DATOS MENSUALES'!E794</f>
        <v>0.158</v>
      </c>
      <c r="K43" s="22">
        <f>'DATOS MENSUALES'!E795</f>
        <v>0.15</v>
      </c>
      <c r="L43" s="22">
        <f>'DATOS MENSUALES'!E796</f>
        <v>0.142</v>
      </c>
      <c r="M43" s="22">
        <f>'DATOS MENSUALES'!E797</f>
        <v>0.129</v>
      </c>
      <c r="N43" s="22">
        <f>SUM(B43:M43)</f>
        <v>1.8389999999999997</v>
      </c>
      <c r="O43" s="23"/>
      <c r="P43" s="60">
        <f t="shared" si="12"/>
        <v>-6.680936362084642E-05</v>
      </c>
      <c r="Q43" s="60">
        <f t="shared" si="14"/>
        <v>-4.878100819299048E-05</v>
      </c>
      <c r="R43" s="60">
        <f t="shared" si="15"/>
        <v>-0.0007280657839667741</v>
      </c>
      <c r="S43" s="60">
        <f t="shared" si="16"/>
        <v>-0.002410250071461084</v>
      </c>
      <c r="T43" s="60">
        <f t="shared" si="17"/>
        <v>-0.0006498080910332273</v>
      </c>
      <c r="U43" s="60">
        <f t="shared" si="18"/>
        <v>-0.00034583469646108373</v>
      </c>
      <c r="V43" s="60">
        <f t="shared" si="19"/>
        <v>-0.00012413661088984962</v>
      </c>
      <c r="W43" s="60">
        <f t="shared" si="20"/>
        <v>-0.0002017852824874825</v>
      </c>
      <c r="X43" s="60">
        <f t="shared" si="21"/>
        <v>-0.000232608375</v>
      </c>
      <c r="Y43" s="60">
        <f t="shared" si="22"/>
        <v>-0.00013265099999999972</v>
      </c>
      <c r="Z43" s="60">
        <f t="shared" si="23"/>
        <v>-7.886867745789743E-05</v>
      </c>
      <c r="AA43" s="60">
        <f t="shared" si="24"/>
        <v>-7.028766596495212E-05</v>
      </c>
      <c r="AB43" s="60">
        <f t="shared" si="25"/>
        <v>-0.4444636945657725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0.010597182869822495</v>
      </c>
      <c r="Q44" s="61">
        <f aca="true" t="shared" si="26" ref="Q44:AB44">SUM(Q18:Q43)</f>
        <v>0.016894835041420118</v>
      </c>
      <c r="R44" s="61">
        <f t="shared" si="26"/>
        <v>0.24365324126627214</v>
      </c>
      <c r="S44" s="61">
        <f t="shared" si="26"/>
        <v>0.45134475479289937</v>
      </c>
      <c r="T44" s="61">
        <f t="shared" si="26"/>
        <v>0.1122824353491124</v>
      </c>
      <c r="U44" s="61">
        <f t="shared" si="26"/>
        <v>0.2828675736390532</v>
      </c>
      <c r="V44" s="61">
        <f t="shared" si="26"/>
        <v>0.10943471057396455</v>
      </c>
      <c r="W44" s="61">
        <f t="shared" si="26"/>
        <v>0.0735160537278107</v>
      </c>
      <c r="X44" s="61">
        <f t="shared" si="26"/>
        <v>0.046903460999999994</v>
      </c>
      <c r="Y44" s="61">
        <f t="shared" si="26"/>
        <v>0.029371740000000035</v>
      </c>
      <c r="Z44" s="61">
        <f t="shared" si="26"/>
        <v>0.018283265343195243</v>
      </c>
      <c r="AA44" s="61">
        <f t="shared" si="26"/>
        <v>0.011227093668639061</v>
      </c>
      <c r="AB44" s="61">
        <f t="shared" si="26"/>
        <v>64.20217298172778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2009-05-18T08:28:10Z</dcterms:modified>
  <cp:category/>
  <cp:version/>
  <cp:contentType/>
  <cp:contentStatus/>
</cp:coreProperties>
</file>